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neva-my.sharepoint.com/personal/carmen_moraes_eneva_com_br/Documents/Relato Integrado 2024_publicação/RI 2024_ENG/"/>
    </mc:Choice>
  </mc:AlternateContent>
  <xr:revisionPtr revIDLastSave="10" documentId="13_ncr:1_{8F802DA0-1452-4BD9-B1F2-AAE6E478A8FC}" xr6:coauthVersionLast="47" xr6:coauthVersionMax="47" xr10:uidLastSave="{4832AF6F-11DF-4F9D-8D51-2D19497203B0}"/>
  <bookViews>
    <workbookView xWindow="-120" yWindow="-120" windowWidth="20730" windowHeight="11040" firstSheet="29" activeTab="31" xr2:uid="{7A16B2C3-7B18-4827-9903-CFB494258200}"/>
  </bookViews>
  <sheets>
    <sheet name="Capa" sheetId="62" r:id="rId1"/>
    <sheet name="Início" sheetId="61" r:id="rId2"/>
    <sheet name="Índice" sheetId="60" r:id="rId3"/>
    <sheet name="Sobre este relatório" sheetId="2" r:id="rId4"/>
    <sheet name="Dupla materialidade" sheetId="30" r:id="rId5"/>
    <sheet name="Perfil" sheetId="31" r:id="rId6"/>
    <sheet name="Planejamento estratégico" sheetId="32" r:id="rId7"/>
    <sheet name="Relações governamentais e advoc" sheetId="33" r:id="rId8"/>
    <sheet name="Estrutura corporativa" sheetId="34" r:id="rId9"/>
    <sheet name="Ética, integridade e compliance" sheetId="35" r:id="rId10"/>
    <sheet name="Regulamentações, gestão de risc" sheetId="36" r:id="rId11"/>
    <sheet name="Políticas e processos de remune" sheetId="37" r:id="rId12"/>
    <sheet name="Desempenho econômico-financeiro" sheetId="38" r:id="rId13"/>
    <sheet name="Gestão responsável dos recursos" sheetId="39" r:id="rId14"/>
    <sheet name="Estratégia climática &amp; transiçã" sheetId="40" r:id="rId15"/>
    <sheet name="Energia" sheetId="41" r:id="rId16"/>
    <sheet name="Biodiversidade e ecossistemas" sheetId="42" r:id="rId17"/>
    <sheet name="Recursos hídricos" sheetId="43" r:id="rId18"/>
    <sheet name="Emissões atmosféricas" sheetId="44" r:id="rId19"/>
    <sheet name="Resíduos" sheetId="45" r:id="rId20"/>
    <sheet name="Atração, desenvolvimento" sheetId="47" r:id="rId21"/>
    <sheet name="Diversidade e inclusão" sheetId="46" r:id="rId22"/>
    <sheet name="Saúde, bem-estar e segurança" sheetId="48" r:id="rId23"/>
    <sheet name="Gestão de pessoas" sheetId="49" r:id="rId24"/>
    <sheet name="Remuneração e benefícios" sheetId="50" r:id="rId25"/>
    <sheet name="Impacto socioeconômico e desenv" sheetId="64" r:id="rId26"/>
    <sheet name="Gestão da cadeia de suprimentos" sheetId="52" r:id="rId27"/>
    <sheet name="Gestão de emergência" sheetId="53" r:id="rId28"/>
    <sheet name="Inovações e novas oportunidades" sheetId="54" r:id="rId29"/>
    <sheet name="Ativos e desempenho" sheetId="55" r:id="rId30"/>
    <sheet name="Contribuições socioambientais" sheetId="56" r:id="rId31"/>
    <sheet name="Impostos e participações do gov" sheetId="57" r:id="rId32"/>
  </sheets>
  <definedNames>
    <definedName name="_xlnm._FilterDatabase" localSheetId="2" hidden="1">Índice!$B$5:$E$151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4" l="1"/>
  <c r="D6" i="54"/>
  <c r="C193" i="48"/>
  <c r="D6" i="38" l="1"/>
  <c r="C135" i="40"/>
  <c r="D135" i="40"/>
  <c r="C122" i="40"/>
  <c r="D122" i="40"/>
  <c r="C112" i="40"/>
  <c r="D112" i="40"/>
  <c r="C107" i="40"/>
  <c r="D107" i="40"/>
  <c r="C103" i="40"/>
  <c r="D103" i="40"/>
  <c r="C83" i="40"/>
  <c r="D83" i="40"/>
  <c r="C65" i="40"/>
  <c r="D65" i="40"/>
  <c r="C56" i="40"/>
  <c r="D56" i="40"/>
  <c r="C55" i="40"/>
  <c r="D55" i="40"/>
  <c r="C50" i="37"/>
  <c r="D50" i="37"/>
  <c r="C39" i="37"/>
  <c r="D39" i="37"/>
  <c r="C35" i="37"/>
  <c r="D35" i="37"/>
  <c r="C25" i="37"/>
  <c r="D25" i="37"/>
  <c r="C6" i="37"/>
  <c r="D6" i="37"/>
  <c r="C52" i="36"/>
  <c r="D52" i="36"/>
  <c r="C43" i="36"/>
  <c r="D43" i="36"/>
  <c r="C34" i="36"/>
  <c r="D34" i="36"/>
  <c r="C20" i="36"/>
  <c r="D20" i="36"/>
  <c r="C6" i="36"/>
  <c r="D6" i="36"/>
  <c r="C53" i="35"/>
  <c r="D53" i="35"/>
  <c r="C38" i="35"/>
  <c r="D38" i="35"/>
  <c r="C34" i="35"/>
  <c r="D34" i="35"/>
  <c r="C16" i="35"/>
  <c r="D16" i="35"/>
  <c r="C6" i="35"/>
  <c r="D6" i="35"/>
  <c r="C69" i="34"/>
  <c r="D69" i="34"/>
  <c r="C65" i="34"/>
  <c r="D65" i="34"/>
  <c r="C60" i="34"/>
  <c r="D60" i="34"/>
  <c r="C55" i="34"/>
  <c r="D55" i="34"/>
  <c r="C48" i="34"/>
  <c r="D48" i="34"/>
  <c r="C43" i="34"/>
  <c r="D43" i="34"/>
  <c r="C34" i="34"/>
  <c r="D34" i="34"/>
  <c r="C24" i="34"/>
  <c r="D24" i="34"/>
  <c r="C6" i="34"/>
  <c r="D6" i="34"/>
  <c r="C25" i="33"/>
  <c r="D25" i="33"/>
  <c r="C19" i="33"/>
  <c r="D19" i="33"/>
  <c r="C6" i="33"/>
  <c r="D6" i="33"/>
  <c r="C4" i="33"/>
  <c r="C3" i="33"/>
  <c r="C20" i="32"/>
  <c r="D20" i="32"/>
  <c r="C6" i="32"/>
  <c r="D6" i="32"/>
  <c r="C4" i="32"/>
  <c r="C3" i="32"/>
  <c r="C11" i="31"/>
  <c r="D11" i="31"/>
  <c r="C6" i="31"/>
  <c r="D6" i="31"/>
  <c r="C4" i="31"/>
  <c r="C3" i="31"/>
  <c r="C21" i="30"/>
  <c r="D21" i="30"/>
  <c r="C6" i="30"/>
  <c r="D6" i="30"/>
  <c r="C4" i="30"/>
  <c r="C3" i="30"/>
  <c r="C4" i="2"/>
  <c r="C3" i="2"/>
  <c r="C18" i="2"/>
  <c r="D18" i="2"/>
  <c r="C14" i="2"/>
  <c r="D14" i="2"/>
  <c r="C6" i="2"/>
  <c r="D6" i="2"/>
  <c r="C97" i="43"/>
  <c r="D97" i="43"/>
  <c r="C93" i="43"/>
  <c r="D93" i="43"/>
  <c r="C84" i="43"/>
  <c r="D84" i="43"/>
  <c r="C66" i="43"/>
  <c r="D66" i="43"/>
  <c r="C28" i="43"/>
  <c r="D28" i="43"/>
  <c r="C22" i="43"/>
  <c r="D22" i="43"/>
  <c r="C6" i="43"/>
  <c r="D6" i="43"/>
  <c r="C54" i="42"/>
  <c r="D54" i="42"/>
  <c r="C49" i="42"/>
  <c r="D49" i="42"/>
  <c r="C36" i="42"/>
  <c r="D36" i="42"/>
  <c r="C22" i="42"/>
  <c r="D22" i="42"/>
  <c r="C6" i="42"/>
  <c r="D6" i="42"/>
  <c r="C56" i="41"/>
  <c r="D56" i="41"/>
  <c r="C50" i="41"/>
  <c r="D50" i="41"/>
  <c r="C21" i="41"/>
  <c r="D21" i="41"/>
  <c r="C6" i="41"/>
  <c r="D6" i="41"/>
  <c r="C22" i="40"/>
  <c r="D22" i="40"/>
  <c r="C21" i="40"/>
  <c r="D21" i="40"/>
  <c r="C6" i="40"/>
  <c r="D6" i="40"/>
  <c r="C49" i="38"/>
  <c r="D49" i="38"/>
  <c r="C32" i="38"/>
  <c r="D32" i="38"/>
  <c r="C23" i="38"/>
  <c r="D23" i="38"/>
  <c r="C6" i="38"/>
  <c r="C18" i="39"/>
  <c r="D18" i="39"/>
  <c r="C6" i="39"/>
  <c r="D6" i="39"/>
  <c r="C52" i="45"/>
  <c r="D52" i="45"/>
  <c r="D25" i="45"/>
  <c r="C25" i="45"/>
  <c r="D24" i="45"/>
  <c r="C24" i="45"/>
  <c r="D23" i="45"/>
  <c r="C23" i="45"/>
  <c r="C4" i="45"/>
  <c r="C3" i="45"/>
  <c r="C13" i="45"/>
  <c r="D13" i="45"/>
  <c r="C6" i="45"/>
  <c r="D6" i="45"/>
  <c r="D14" i="44"/>
  <c r="C14" i="44"/>
  <c r="D13" i="44"/>
  <c r="C13" i="44"/>
  <c r="C4" i="44"/>
  <c r="C3" i="44"/>
  <c r="C4" i="43"/>
  <c r="C3" i="43"/>
  <c r="C3" i="40"/>
  <c r="C4" i="40"/>
  <c r="C3" i="41"/>
  <c r="C4" i="41"/>
  <c r="C3" i="42"/>
  <c r="C4" i="42"/>
  <c r="C4" i="39"/>
  <c r="C3" i="39"/>
  <c r="C4" i="38"/>
  <c r="C3" i="38"/>
  <c r="C4" i="34"/>
  <c r="C3" i="34"/>
  <c r="C4" i="35"/>
  <c r="C3" i="35"/>
  <c r="C4" i="36"/>
  <c r="C3" i="36"/>
  <c r="C4" i="37"/>
  <c r="C3" i="37"/>
  <c r="D39" i="57"/>
  <c r="C39" i="57"/>
  <c r="D22" i="57"/>
  <c r="C22" i="57"/>
  <c r="D12" i="57"/>
  <c r="C12" i="57"/>
  <c r="D6" i="57"/>
  <c r="C6" i="57"/>
  <c r="C4" i="56"/>
  <c r="D62" i="56"/>
  <c r="C62" i="56"/>
  <c r="D50" i="56"/>
  <c r="C50" i="56"/>
  <c r="D44" i="56"/>
  <c r="C44" i="56"/>
  <c r="D36" i="56"/>
  <c r="C36" i="56"/>
  <c r="D29" i="56"/>
  <c r="C29" i="56"/>
  <c r="D17" i="56"/>
  <c r="C17" i="56"/>
  <c r="D6" i="56"/>
  <c r="C6" i="56"/>
  <c r="C86" i="55"/>
  <c r="D86" i="55"/>
  <c r="C49" i="55"/>
  <c r="D49" i="55"/>
  <c r="C39" i="55"/>
  <c r="D39" i="55"/>
  <c r="C35" i="55"/>
  <c r="D35" i="55"/>
  <c r="C31" i="55"/>
  <c r="D31" i="55"/>
  <c r="C11" i="55"/>
  <c r="D11" i="55"/>
  <c r="C6" i="55"/>
  <c r="D6" i="55"/>
  <c r="C23" i="54"/>
  <c r="D23" i="54"/>
  <c r="C3" i="54"/>
  <c r="C18" i="53"/>
  <c r="D18" i="53"/>
  <c r="C15" i="53"/>
  <c r="D15" i="53"/>
  <c r="C6" i="53"/>
  <c r="D6" i="53"/>
  <c r="C51" i="52"/>
  <c r="D51" i="52"/>
  <c r="C42" i="52"/>
  <c r="D42" i="52"/>
  <c r="C34" i="52"/>
  <c r="D34" i="52"/>
  <c r="C31" i="52"/>
  <c r="D31" i="52"/>
  <c r="C15" i="52"/>
  <c r="D15" i="52"/>
  <c r="C6" i="52"/>
  <c r="D6" i="52"/>
  <c r="C93" i="64"/>
  <c r="D93" i="64"/>
  <c r="C85" i="64"/>
  <c r="D85" i="64"/>
  <c r="C81" i="64"/>
  <c r="D81" i="64"/>
  <c r="C66" i="64"/>
  <c r="D66" i="64"/>
  <c r="C55" i="64"/>
  <c r="D55" i="64"/>
  <c r="C49" i="64"/>
  <c r="D49" i="64"/>
  <c r="C42" i="64"/>
  <c r="D42" i="64"/>
  <c r="C32" i="64"/>
  <c r="D32" i="64"/>
  <c r="C6" i="64"/>
  <c r="D6" i="64"/>
  <c r="C4" i="57"/>
  <c r="C3" i="57"/>
  <c r="C3" i="56"/>
  <c r="C4" i="55"/>
  <c r="C3" i="55"/>
  <c r="C4" i="54"/>
  <c r="C4" i="53"/>
  <c r="C3" i="53"/>
  <c r="C4" i="52"/>
  <c r="C3" i="52"/>
  <c r="C3" i="64"/>
  <c r="C4" i="64"/>
  <c r="C17" i="50"/>
  <c r="D17" i="50"/>
  <c r="C6" i="50"/>
  <c r="D6" i="50"/>
  <c r="C4" i="50"/>
  <c r="C3" i="50"/>
  <c r="C92" i="49"/>
  <c r="D92" i="49"/>
  <c r="C56" i="49"/>
  <c r="D56" i="49"/>
  <c r="C51" i="49"/>
  <c r="D51" i="49"/>
  <c r="C36" i="49"/>
  <c r="D36" i="49"/>
  <c r="C6" i="49"/>
  <c r="D6" i="49"/>
  <c r="C4" i="49"/>
  <c r="C3" i="49"/>
  <c r="D193" i="48"/>
  <c r="C180" i="48"/>
  <c r="D180" i="48"/>
  <c r="C179" i="48"/>
  <c r="D179" i="48"/>
  <c r="C165" i="48"/>
  <c r="D165" i="48"/>
  <c r="C155" i="48"/>
  <c r="D155" i="48"/>
  <c r="C136" i="48"/>
  <c r="D136" i="48"/>
  <c r="C126" i="48"/>
  <c r="D126" i="48"/>
  <c r="C113" i="48"/>
  <c r="D113" i="48"/>
  <c r="C97" i="48"/>
  <c r="D97" i="48"/>
  <c r="C91" i="48"/>
  <c r="D91" i="48"/>
  <c r="C82" i="48"/>
  <c r="D82" i="48"/>
  <c r="C69" i="48"/>
  <c r="D69" i="48"/>
  <c r="C56" i="48"/>
  <c r="D56" i="48"/>
  <c r="D46" i="48"/>
  <c r="C46" i="48"/>
  <c r="D40" i="48"/>
  <c r="C40" i="48"/>
  <c r="D28" i="48"/>
  <c r="C28" i="48"/>
  <c r="D7" i="48"/>
  <c r="C7" i="48"/>
  <c r="C4" i="48"/>
  <c r="C3" i="48"/>
  <c r="D43" i="46"/>
  <c r="E43" i="46"/>
  <c r="D88" i="46"/>
  <c r="C88" i="46"/>
  <c r="D27" i="46"/>
  <c r="E28" i="46"/>
  <c r="D6" i="46"/>
  <c r="C6" i="46"/>
  <c r="C4" i="46"/>
  <c r="C3" i="46"/>
  <c r="D34" i="47"/>
  <c r="C34" i="47"/>
  <c r="D13" i="47"/>
  <c r="C13" i="47"/>
  <c r="D6" i="47"/>
  <c r="C6" i="47"/>
  <c r="C4" i="47"/>
  <c r="C3" i="47"/>
  <c r="C6" i="44"/>
  <c r="D6" i="44"/>
  <c r="F130" i="40"/>
  <c r="E130" i="40"/>
  <c r="D130" i="40"/>
  <c r="F129" i="40"/>
  <c r="E129" i="40"/>
  <c r="D129" i="40"/>
  <c r="F128" i="40"/>
  <c r="E128" i="40"/>
  <c r="D128" i="40"/>
  <c r="F49" i="40"/>
  <c r="E49" i="40"/>
  <c r="D49" i="40"/>
  <c r="G17" i="38" l="1"/>
  <c r="G18" i="38" s="1"/>
  <c r="F17" i="38"/>
  <c r="F18" i="38" s="1"/>
  <c r="E17" i="38"/>
  <c r="E18" i="38" s="1"/>
</calcChain>
</file>

<file path=xl/sharedStrings.xml><?xml version="1.0" encoding="utf-8"?>
<sst xmlns="http://schemas.openxmlformats.org/spreadsheetml/2006/main" count="1947" uniqueCount="952">
  <si>
    <t>`</t>
  </si>
  <si>
    <t>-</t>
  </si>
  <si>
    <t xml:space="preserve"> Total</t>
  </si>
  <si>
    <t>Total</t>
  </si>
  <si>
    <t>E&amp;P</t>
  </si>
  <si>
    <t>Diesel</t>
  </si>
  <si>
    <t xml:space="preserve">8.338.673,26
</t>
  </si>
  <si>
    <t>Baía de São Marcos, Maranhão</t>
  </si>
  <si>
    <t>Futura I</t>
  </si>
  <si>
    <t>Bacia Metropolitana (Caucaia-CE)</t>
  </si>
  <si>
    <t>2022</t>
  </si>
  <si>
    <t>2023</t>
  </si>
  <si>
    <t>2024</t>
  </si>
  <si>
    <t>Trainees</t>
  </si>
  <si>
    <t>Total </t>
  </si>
  <si>
    <t>N/A</t>
  </si>
  <si>
    <t xml:space="preserve"> Eneva</t>
  </si>
  <si>
    <t xml:space="preserve"> Azulão</t>
  </si>
  <si>
    <t xml:space="preserve"> Parnaíba</t>
  </si>
  <si>
    <t> </t>
  </si>
  <si>
    <t>Ano</t>
  </si>
  <si>
    <t>Número total de demissões</t>
  </si>
  <si>
    <t>Taxa de rotatividade</t>
  </si>
  <si>
    <t>Itaqui Maranhão</t>
  </si>
  <si>
    <t>Paranaíba Maranhão</t>
  </si>
  <si>
    <t>Gera Maranhão</t>
  </si>
  <si>
    <t>N°</t>
  </si>
  <si>
    <t>%</t>
  </si>
  <si>
    <t>Amazonas</t>
  </si>
  <si>
    <t>Bahia</t>
  </si>
  <si>
    <t>Ceará</t>
  </si>
  <si>
    <t>Maranhão</t>
  </si>
  <si>
    <t>Roraima</t>
  </si>
  <si>
    <t>2 </t>
  </si>
  <si>
    <t>Sergipe</t>
  </si>
  <si>
    <t>n/a</t>
  </si>
  <si>
    <t>HUB Sergipe</t>
  </si>
  <si>
    <t xml:space="preserve"> Amazonas</t>
  </si>
  <si>
    <t xml:space="preserve"> Bahia</t>
  </si>
  <si>
    <t xml:space="preserve"> Maranhão</t>
  </si>
  <si>
    <t xml:space="preserve"> Roraima</t>
  </si>
  <si>
    <t xml:space="preserve"> Sergipe</t>
  </si>
  <si>
    <t>2019 - 2021</t>
  </si>
  <si>
    <t xml:space="preserve"> Ceará</t>
  </si>
  <si>
    <t>Patrocínios e incentivados</t>
  </si>
  <si>
    <t xml:space="preserve"> Rio de Janeiro</t>
  </si>
  <si>
    <t>13.37.450,04</t>
  </si>
  <si>
    <t>Royalties</t>
  </si>
  <si>
    <t>TFSEE</t>
  </si>
  <si>
    <t>IRRF </t>
  </si>
  <si>
    <t>ITR</t>
  </si>
  <si>
    <t>IPI</t>
  </si>
  <si>
    <t>CSLL</t>
  </si>
  <si>
    <t>PIS</t>
  </si>
  <si>
    <t>Cofins</t>
  </si>
  <si>
    <t>IRPJ</t>
  </si>
  <si>
    <t>IOF</t>
  </si>
  <si>
    <t>Índice de navegação</t>
  </si>
  <si>
    <t>GRI 2-1</t>
  </si>
  <si>
    <t>GRI 2-6</t>
  </si>
  <si>
    <t>GRI 3-1</t>
  </si>
  <si>
    <t>GRI 3-2</t>
  </si>
  <si>
    <t>GRI 2-29</t>
  </si>
  <si>
    <t>GRI 3-3</t>
  </si>
  <si>
    <t>GRI 2-8</t>
  </si>
  <si>
    <t>GRI 207-3</t>
  </si>
  <si>
    <t>GRI 2-9</t>
  </si>
  <si>
    <t>GRI 2-10</t>
  </si>
  <si>
    <t>GRI 2-12</t>
  </si>
  <si>
    <t>GRI 2-13</t>
  </si>
  <si>
    <t>GRI 2-15</t>
  </si>
  <si>
    <t>GRI 2-16</t>
  </si>
  <si>
    <t>GRI 2-17</t>
  </si>
  <si>
    <t>GRI 2-18</t>
  </si>
  <si>
    <t>TCFD 4.a</t>
  </si>
  <si>
    <t>GRI 2-26</t>
  </si>
  <si>
    <t>GRI 205-1</t>
  </si>
  <si>
    <t>GRI 205-2</t>
  </si>
  <si>
    <t>SASB EM-EP-510a.2</t>
  </si>
  <si>
    <t xml:space="preserve">SASB EM-EP-530a.1 </t>
  </si>
  <si>
    <t xml:space="preserve">SASB EM-EP-540a.2 </t>
  </si>
  <si>
    <t xml:space="preserve">GRI 201-2 </t>
  </si>
  <si>
    <t xml:space="preserve">GRI 207-1 </t>
  </si>
  <si>
    <t xml:space="preserve">GRI 207-2 </t>
  </si>
  <si>
    <t xml:space="preserve">GRI 2-19 </t>
  </si>
  <si>
    <t>GRI 2-20</t>
  </si>
  <si>
    <t>GRI 2-21</t>
  </si>
  <si>
    <t>GRI 2-23</t>
  </si>
  <si>
    <t>GRI 2-24</t>
  </si>
  <si>
    <t>GRI 201-1</t>
  </si>
  <si>
    <t>GRI 201-4</t>
  </si>
  <si>
    <t>GRI 207-4</t>
  </si>
  <si>
    <t>SASB EM-EP-420a.3</t>
  </si>
  <si>
    <t>GRI 2-25</t>
  </si>
  <si>
    <t>GRI 305-1</t>
  </si>
  <si>
    <t>GRI 305-2</t>
  </si>
  <si>
    <t>GRI 305-3</t>
  </si>
  <si>
    <t>GRI 305-4</t>
  </si>
  <si>
    <t>GRI 305-5</t>
  </si>
  <si>
    <t>GRI 11.2.4 - 12.2.4</t>
  </si>
  <si>
    <t>SASB IF-EU-110a.1</t>
  </si>
  <si>
    <t>SASB IF-EU-110a.2</t>
  </si>
  <si>
    <t>SASB EM-EP-110a.3</t>
  </si>
  <si>
    <t>TCFD 4.b</t>
  </si>
  <si>
    <t>TCFD 4.c</t>
  </si>
  <si>
    <t>GRI 302-1</t>
  </si>
  <si>
    <t>GRI 302-2</t>
  </si>
  <si>
    <t>GRI 302-3</t>
  </si>
  <si>
    <t>GRI 101-1</t>
  </si>
  <si>
    <t>GRI 101-2</t>
  </si>
  <si>
    <t>GRI 101-4</t>
  </si>
  <si>
    <t>SASB EM-EP-160a.1</t>
  </si>
  <si>
    <t>GRI 303-1</t>
  </si>
  <si>
    <t>GRI 303-2</t>
  </si>
  <si>
    <t>GRI 303-3</t>
  </si>
  <si>
    <t>GRI 303-4</t>
  </si>
  <si>
    <t>GRI 303-5</t>
  </si>
  <si>
    <t>SASB IF-EU-140a.1</t>
  </si>
  <si>
    <t>SASB IF-EU-140a.3</t>
  </si>
  <si>
    <t>GRI 305-7</t>
  </si>
  <si>
    <t>SASB IF-EU-120a.1</t>
  </si>
  <si>
    <t>SASB EM-EP-120a.1</t>
  </si>
  <si>
    <t>GRI 306-1</t>
  </si>
  <si>
    <t>GRI 306-2</t>
  </si>
  <si>
    <t>GRI 306-3</t>
  </si>
  <si>
    <t>GRI 306-4</t>
  </si>
  <si>
    <t>GRI 306-5</t>
  </si>
  <si>
    <t xml:space="preserve">SASB IF-EU-150a.1 </t>
  </si>
  <si>
    <t>GRI 405-1</t>
  </si>
  <si>
    <t>GRI 405-2</t>
  </si>
  <si>
    <t>GRI 404-1</t>
  </si>
  <si>
    <t>GRI 404-2</t>
  </si>
  <si>
    <t>GRI 401-3</t>
  </si>
  <si>
    <t>GRI 402-1</t>
  </si>
  <si>
    <t>GRI 403-1</t>
  </si>
  <si>
    <t>GRI 403-2</t>
  </si>
  <si>
    <t>GRI 403-3</t>
  </si>
  <si>
    <t>GRI 403-4</t>
  </si>
  <si>
    <t>GRI 403-5</t>
  </si>
  <si>
    <t>GRI 403-6</t>
  </si>
  <si>
    <t>GRI 403-7</t>
  </si>
  <si>
    <t>GRI 403-8</t>
  </si>
  <si>
    <t>GRI 403-9</t>
  </si>
  <si>
    <t>GRI 403-10</t>
  </si>
  <si>
    <t>GRI EU16</t>
  </si>
  <si>
    <t>SASB EM-EP-320a.1</t>
  </si>
  <si>
    <t>SASB IF-EU-320a.1</t>
  </si>
  <si>
    <t>SASB EM-EP-320a.2</t>
  </si>
  <si>
    <t>GRI 2-7</t>
  </si>
  <si>
    <t>GRI 202-2</t>
  </si>
  <si>
    <t>GRI 401-1</t>
  </si>
  <si>
    <t>GRI EU14</t>
  </si>
  <si>
    <t>GRI 202-1</t>
  </si>
  <si>
    <t>GRI 401-2</t>
  </si>
  <si>
    <t>GRI 203-2</t>
  </si>
  <si>
    <t>GRI 411-1</t>
  </si>
  <si>
    <t>GRI 413-1</t>
  </si>
  <si>
    <t>GRI 413-2</t>
  </si>
  <si>
    <t>GRI EU20</t>
  </si>
  <si>
    <t>GRI 11.15.4 - 12.9.4</t>
  </si>
  <si>
    <t>GRI 11.7.6</t>
  </si>
  <si>
    <t>SASB EM-EP-210b.1</t>
  </si>
  <si>
    <t>GRI 204-1</t>
  </si>
  <si>
    <t>GRI 308-2</t>
  </si>
  <si>
    <t>GRI 408-1</t>
  </si>
  <si>
    <t>GRI 409-1</t>
  </si>
  <si>
    <t>GRI 414-1</t>
  </si>
  <si>
    <t>GRI 12.13.3</t>
  </si>
  <si>
    <t>GRI 11.8.3</t>
  </si>
  <si>
    <t>GRI EU8</t>
  </si>
  <si>
    <t>GRI EU1</t>
  </si>
  <si>
    <t>GRI EU2</t>
  </si>
  <si>
    <t>GRI EU6</t>
  </si>
  <si>
    <t>GRI EU11</t>
  </si>
  <si>
    <t>GRI 11.7.4</t>
  </si>
  <si>
    <t>GRI 11.7.5</t>
  </si>
  <si>
    <t>SASB EM-EP-420a.1</t>
  </si>
  <si>
    <t xml:space="preserve">GRI 2-2 </t>
  </si>
  <si>
    <t xml:space="preserve">GRI 2-3 </t>
  </si>
  <si>
    <t xml:space="preserve">GRI 2-14 </t>
  </si>
  <si>
    <t>GRI 2-28</t>
  </si>
  <si>
    <t>NOx</t>
  </si>
  <si>
    <t>SOx</t>
  </si>
  <si>
    <t>GNL Brasil</t>
  </si>
  <si>
    <t>Administrativo Sede e Comercializadora</t>
  </si>
  <si>
    <t>Geração renovável</t>
  </si>
  <si>
    <t>Escopo</t>
  </si>
  <si>
    <t> 10,6%</t>
  </si>
  <si>
    <t> 1,3%</t>
  </si>
  <si>
    <r>
      <t>2023</t>
    </r>
    <r>
      <rPr>
        <sz val="10"/>
        <color rgb="FF695E4A"/>
        <rFont val="Calibri "/>
      </rPr>
      <t>  </t>
    </r>
  </si>
  <si>
    <t>Foreword</t>
  </si>
  <si>
    <t>FOREWORD</t>
  </si>
  <si>
    <t>About this report</t>
  </si>
  <si>
    <t>Companies included in the organization’s sustainability reporting</t>
  </si>
  <si>
    <t>Reporting period, frequency and contact point</t>
  </si>
  <si>
    <t>Highest governance body’s role in sustainability reporting</t>
  </si>
  <si>
    <t>Double materiality</t>
  </si>
  <si>
    <t>Process to determine material topics</t>
  </si>
  <si>
    <t>List of material topics</t>
  </si>
  <si>
    <t>ABOUT ENEVA</t>
  </si>
  <si>
    <t>Profile</t>
  </si>
  <si>
    <t>Organizational details</t>
  </si>
  <si>
    <t>Activities, value chain and other business relationships</t>
  </si>
  <si>
    <t>Strategic planning</t>
  </si>
  <si>
    <t>Proprietary Disclosure</t>
  </si>
  <si>
    <t>Approach to stakeholder engagement</t>
  </si>
  <si>
    <t>Government relations and advocacy</t>
  </si>
  <si>
    <t>CORPORATE GOVERNANCE</t>
  </si>
  <si>
    <t>Corporate structure</t>
  </si>
  <si>
    <t>Ethics, integrity and compliance</t>
  </si>
  <si>
    <t>Regulations, risk management and opportunities</t>
  </si>
  <si>
    <t>Compensation policies and processes</t>
  </si>
  <si>
    <t>FINANCIAL CAPITAL</t>
  </si>
  <si>
    <t>Economic and financial performance</t>
  </si>
  <si>
    <t>NATURAL CAPITAL</t>
  </si>
  <si>
    <t>Responsible stewardship of natural resources</t>
  </si>
  <si>
    <t>Climate change and the energy transition</t>
  </si>
  <si>
    <t>Energy</t>
  </si>
  <si>
    <t>Biodiversity and ecosystems</t>
  </si>
  <si>
    <t>Water resources</t>
  </si>
  <si>
    <t>Air emissions</t>
  </si>
  <si>
    <t>Waste</t>
  </si>
  <si>
    <t>HUMAN CAPITAL</t>
  </si>
  <si>
    <t>Diversity and inclusion</t>
  </si>
  <si>
    <t>Attraction, development and retention</t>
  </si>
  <si>
    <t>Health, safety and well-being</t>
  </si>
  <si>
    <t>People management</t>
  </si>
  <si>
    <t>Pay and benefits</t>
  </si>
  <si>
    <t>SOCIAL AND RELATIONSHIP CAPITAL</t>
  </si>
  <si>
    <t>Socio-economic impact and community development</t>
  </si>
  <si>
    <t>Supply chain management</t>
  </si>
  <si>
    <t>Emergency response management</t>
  </si>
  <si>
    <t>INTELLECTUAL CAPITAL</t>
  </si>
  <si>
    <t>Innovations and new opportunities</t>
  </si>
  <si>
    <t xml:space="preserve">MANUFATURED CAPITAL </t>
  </si>
  <si>
    <t>Assets and performance</t>
  </si>
  <si>
    <t>PROPRIETARY DISCLOSURES</t>
  </si>
  <si>
    <t>Socio-environmental contributions</t>
  </si>
  <si>
    <t>Taxes and government interests or holdings</t>
  </si>
  <si>
    <t>Environmental compensation</t>
  </si>
  <si>
    <t>Spending on local suppliers</t>
  </si>
  <si>
    <t>Environmental terms and conditions</t>
  </si>
  <si>
    <t>Donations (infrastructure and public equipment)</t>
  </si>
  <si>
    <t>Payments to landowners</t>
  </si>
  <si>
    <t>Social projects (company funds)</t>
  </si>
  <si>
    <t>Land and regulatory</t>
  </si>
  <si>
    <t>R&amp;D and regulatory</t>
  </si>
  <si>
    <t>Regulatory</t>
  </si>
  <si>
    <t>Tax</t>
  </si>
  <si>
    <t>Government Relations and Advocacy</t>
  </si>
  <si>
    <t>Stakeholder engagement and management concerns related to tax</t>
  </si>
  <si>
    <t>Membership of associations</t>
  </si>
  <si>
    <t>Governance structure and composition</t>
  </si>
  <si>
    <t>Nominating and selecting the highest governance body</t>
  </si>
  <si>
    <t>Role of the highest governance body in overseeing the management of impacts</t>
  </si>
  <si>
    <t>Delegation of responsibility for managing impacts</t>
  </si>
  <si>
    <t>Conflicts of interest</t>
  </si>
  <si>
    <t>Communicating critical concerns</t>
  </si>
  <si>
    <t>Collective knowledge of the highest governance body</t>
  </si>
  <si>
    <t>Evaluation of the performance of the highest governance body</t>
  </si>
  <si>
    <t>Disclose the metrics used by the organization to assess climate-related risks and opportunities in line with its strategy and risk management process.</t>
  </si>
  <si>
    <t>Mechanisms for seeking advice and raising concerns</t>
  </si>
  <si>
    <t>Operations assessed for risks related to corruption</t>
  </si>
  <si>
    <t>Communication and training about anti-corruption policies and procedures</t>
  </si>
  <si>
    <t>Description of the management system for prevention of corruption and bribery throughout the value chain</t>
  </si>
  <si>
    <t>Financial implications and other risks and opportunities due to climate change</t>
  </si>
  <si>
    <t>Discussion of corporate positions related to government regulations and/or policy proposals that address environmental and social factors affecting the industry</t>
  </si>
  <si>
    <t>Approach to tax</t>
  </si>
  <si>
    <t>Tax governance, control and risk management</t>
  </si>
  <si>
    <t>Description of management systems used to identify and mitigate catastrophic and tail risks</t>
  </si>
  <si>
    <t>Remuneration policies</t>
  </si>
  <si>
    <t>Process for determining compensation</t>
  </si>
  <si>
    <t>Annual total compensation ratio</t>
  </si>
  <si>
    <t>Policy commitments</t>
  </si>
  <si>
    <t>Embedding policy commitments</t>
  </si>
  <si>
    <t>Direct economic value generated and distributed</t>
  </si>
  <si>
    <t>Financial assistance received from government</t>
  </si>
  <si>
    <t>Country-by-country reporting</t>
  </si>
  <si>
    <t>Total investments in renewable energy</t>
  </si>
  <si>
    <t>Processes to remediate negative impacts</t>
  </si>
  <si>
    <t>Climate strategy</t>
  </si>
  <si>
    <t>Direct (Scope 1) GHG emissions</t>
  </si>
  <si>
    <t>Energy indirect (Scope 2) GHG emissions</t>
  </si>
  <si>
    <t>Other indirect (Scope 3) GHG emissions</t>
  </si>
  <si>
    <t>GHG emissions intensity</t>
  </si>
  <si>
    <t>Reduction of GHG emissions</t>
  </si>
  <si>
    <t>Describe the organization’s approach to public policy development and lobbying on climate change</t>
  </si>
  <si>
    <t>Gross global scope 1 emissions, percentage covered under emissions-limiting regulations</t>
  </si>
  <si>
    <t>Greenhouse gas (GHG) emissions associated with power deliveries</t>
  </si>
  <si>
    <t>Description of long-term and short-term strategy or plan to manage Scope 1 emissions, emission-reduction targets, and an analysis of performance against those targets</t>
  </si>
  <si>
    <t>Disclose Scope 1, Scope 2, and, if appropriate, Scope 3 greenhouse gas (GHG) emissions, and the related risks.</t>
  </si>
  <si>
    <t>Describe the targets used by the organization to manage climate-related risks and opportunities and performance against targets.</t>
  </si>
  <si>
    <t>Domestic energy security</t>
  </si>
  <si>
    <t>Energy consumption within the organization</t>
  </si>
  <si>
    <t>Energy consumption outside of the organization</t>
  </si>
  <si>
    <t>Energy intensity</t>
  </si>
  <si>
    <t>Biodiversity, ecosystems and water resources</t>
  </si>
  <si>
    <t>Policies to halt and reverse biodiversity loss</t>
  </si>
  <si>
    <t>Management of biodiversity impacts</t>
  </si>
  <si>
    <t>Identification of biodiversity impacts</t>
  </si>
  <si>
    <t>Description of environmental management policies and practices for active sites</t>
  </si>
  <si>
    <t>Interactions with water as a shared resource</t>
  </si>
  <si>
    <t>Management of water discharge related impacts</t>
  </si>
  <si>
    <t>Water withdrawal</t>
  </si>
  <si>
    <t>Water discharge</t>
  </si>
  <si>
    <t>Water consumption</t>
  </si>
  <si>
    <t>(1) Total water withdrawn and (2) total water consumed, percentage of each in regions with High or Extremely High Baseline Water Stress</t>
  </si>
  <si>
    <t>Description of water management risks and discussion of strategies and practices to mitigate those risks</t>
  </si>
  <si>
    <t>NOX, SOX, and other significant air emissions</t>
  </si>
  <si>
    <r>
      <t>Air emissions for the following pollutants: (1) NOx (excluding N</t>
    </r>
    <r>
      <rPr>
        <vertAlign val="subscript"/>
        <sz val="16"/>
        <color rgb="FF000000"/>
        <rFont val="Aptos Narrow"/>
        <family val="2"/>
        <scheme val="minor"/>
      </rPr>
      <t>2</t>
    </r>
    <r>
      <rPr>
        <sz val="16"/>
        <color rgb="FF000000"/>
        <rFont val="Aptos Narrow"/>
        <family val="2"/>
        <scheme val="minor"/>
      </rPr>
      <t>O), (2) SOx, (3) particulate matter (MP10), (4) lead (Pb), and (5) mercury (Hg); percentage of each in or near densely populated areas.</t>
    </r>
  </si>
  <si>
    <r>
      <t>Air emissions for the following pollutants: (1) NO</t>
    </r>
    <r>
      <rPr>
        <vertAlign val="subscript"/>
        <sz val="16"/>
        <color rgb="FF000000"/>
        <rFont val="Aptos Narrow"/>
        <family val="2"/>
        <scheme val="minor"/>
      </rPr>
      <t>x</t>
    </r>
    <r>
      <rPr>
        <sz val="16"/>
        <color rgb="FF000000"/>
        <rFont val="Aptos Narrow"/>
        <family val="2"/>
        <scheme val="minor"/>
      </rPr>
      <t xml:space="preserve"> (excluding N</t>
    </r>
    <r>
      <rPr>
        <vertAlign val="subscript"/>
        <sz val="16"/>
        <color rgb="FF000000"/>
        <rFont val="Aptos Narrow"/>
        <family val="2"/>
        <scheme val="minor"/>
      </rPr>
      <t>2</t>
    </r>
    <r>
      <rPr>
        <sz val="16"/>
        <color rgb="FF000000"/>
        <rFont val="Aptos Narrow"/>
        <family val="2"/>
        <scheme val="minor"/>
      </rPr>
      <t>O), (2) SO</t>
    </r>
    <r>
      <rPr>
        <vertAlign val="subscript"/>
        <sz val="16"/>
        <color rgb="FF000000"/>
        <rFont val="Aptos Narrow"/>
        <family val="2"/>
        <scheme val="minor"/>
      </rPr>
      <t>x</t>
    </r>
    <r>
      <rPr>
        <sz val="16"/>
        <color rgb="FF000000"/>
        <rFont val="Aptos Narrow"/>
        <family val="2"/>
        <scheme val="minor"/>
      </rPr>
      <t>, (3) volatile organic compounds (VOCs), and (4) particulate matter (PM</t>
    </r>
    <r>
      <rPr>
        <vertAlign val="subscript"/>
        <sz val="16"/>
        <color rgb="FF000000"/>
        <rFont val="Aptos Narrow"/>
        <family val="2"/>
        <scheme val="minor"/>
      </rPr>
      <t>10</t>
    </r>
    <r>
      <rPr>
        <sz val="16"/>
        <color rgb="FF000000"/>
        <rFont val="Aptos Narrow"/>
        <family val="2"/>
        <scheme val="minor"/>
      </rPr>
      <t>).</t>
    </r>
  </si>
  <si>
    <t>Waste generation and significant waste-related impacts</t>
  </si>
  <si>
    <t>Management of significant waste-related impacts</t>
  </si>
  <si>
    <t>Waste generated</t>
  </si>
  <si>
    <t>Waste diverted from disposal</t>
  </si>
  <si>
    <t>Waste directed to disposal</t>
  </si>
  <si>
    <t>Amount of coal combustion residuals (CCR) generated, percentage recycled</t>
  </si>
  <si>
    <t>Attracting, developing and retaining employees</t>
  </si>
  <si>
    <t>Average hours of training per year per employee</t>
  </si>
  <si>
    <t>Programs for upgrading employee skills and transition assistance programs</t>
  </si>
  <si>
    <t>Diversity of governance bodies and employees</t>
  </si>
  <si>
    <t>Ratio of basic salary and compensation of women to men</t>
  </si>
  <si>
    <t>Employee health, safety and well-being</t>
  </si>
  <si>
    <t>Parental leave</t>
  </si>
  <si>
    <t>Minimum notice periods regarding operational changes</t>
  </si>
  <si>
    <t>Occupational health and safety management system</t>
  </si>
  <si>
    <t>Hazard identification, risk assessment, and incident investigation</t>
  </si>
  <si>
    <t>Occupational health services</t>
  </si>
  <si>
    <t>Worker participation, consultation and communication on occupational health and safety</t>
  </si>
  <si>
    <t>Promotion of worker health</t>
  </si>
  <si>
    <t>Worker training on occupational health and safety</t>
  </si>
  <si>
    <t>Prevention and mitigation of occupational health and safety impacts directly linked by business relationships</t>
  </si>
  <si>
    <t>Workers covered by an occupational health and safety management system</t>
  </si>
  <si>
    <t>Work-related injuries</t>
  </si>
  <si>
    <t>Work-related ill health</t>
  </si>
  <si>
    <t>Policies and requirements regarding health and safety of employees and employees of contractors and subcontractors</t>
  </si>
  <si>
    <t>Total recordable injury rate (TRIR), fatality rate, near miss frequency rate (NMFR) and average hours of health, safety, and emergency response training for full-time employees and contractors.</t>
  </si>
  <si>
    <t>(1) Total recordable injury rate (TRIR), (2) Fatality rate, and (3) Near miss frequency rate (NMFR)</t>
  </si>
  <si>
    <t>Total recordable incident rate (TRIR), fatality rate and near miss frequency rate (NMFR) for direct employees and contractors.</t>
  </si>
  <si>
    <t>Employees</t>
  </si>
  <si>
    <t>Workers who are not employees</t>
  </si>
  <si>
    <t>Proportion of senior management hired from the local community</t>
  </si>
  <si>
    <t>New employee hires and employee turnover</t>
  </si>
  <si>
    <t>Programs and processes to ensure the availability of a skilled workforce</t>
  </si>
  <si>
    <t>Benefits provided to full-time employees that are not provided to temporary or part-time employees</t>
  </si>
  <si>
    <t>Ratio of standard entry level wage by gender compared to local minimum wage</t>
  </si>
  <si>
    <t>Human rights and community development</t>
  </si>
  <si>
    <t>Significant indirect economic impacts</t>
  </si>
  <si>
    <t>Incidents of violations involving rights of indigenous peoples</t>
  </si>
  <si>
    <t>Operations with local community engagement, impact assessments and development programs</t>
  </si>
  <si>
    <t>Operations with significant actual or potential negative impacts on local communities</t>
  </si>
  <si>
    <t>Approach to managing the impacts of displacement</t>
  </si>
  <si>
    <t>Report the total monetary value of financial provisions for closure and rehabilitation made by the organization, including post-closure monitoring and aftercare for operational sites</t>
  </si>
  <si>
    <t>Report the number and type of complaints from local communities identified</t>
  </si>
  <si>
    <t>Discussion of process to manage risks and opportunities associated with community rights and interests</t>
  </si>
  <si>
    <t>Supply Chain Management</t>
  </si>
  <si>
    <t>Proportion of spending on locally-based suppliers</t>
  </si>
  <si>
    <t>Negative environmental impacts in the supply chain and actions taken</t>
  </si>
  <si>
    <t>Operations and suppliers at significant risk for incidents of child labor</t>
  </si>
  <si>
    <t>Operations and suppliers at significant risk for incidents of forced or compulsory labor</t>
  </si>
  <si>
    <t>New suppliers that were screened using social criteria</t>
  </si>
  <si>
    <t>Emergency Preparedness</t>
  </si>
  <si>
    <t>Report the total number of Tier 1 and Tier 2 process safety events, and a breakdown of this total by business activity (e.g., exploration, development, production, closure and rehabilitation, refining, processing, transportation, storage)</t>
  </si>
  <si>
    <t>Report the number of process safety incidents during the reporting period and describe their impacts</t>
  </si>
  <si>
    <t>Innovation and Technology</t>
  </si>
  <si>
    <t>Research and development activity and expenditure aimed at providing reliable electricity and promoting sustainable development</t>
  </si>
  <si>
    <t>Management approach to ensure short and long-term electricity availability and reliability</t>
  </si>
  <si>
    <t>Average generation efficiency of thermal plants by energy source and by regulatory regime</t>
  </si>
  <si>
    <t>Decommissioned structures left on site</t>
  </si>
  <si>
    <t>Closure and rehabilitation</t>
  </si>
  <si>
    <t>Sensitivity of hydrocarbon reserve levels to future price projections in scenarios that consider a price on carbon emissions</t>
  </si>
  <si>
    <t>Installed capacity, broken down by primary energy source and by regulatory regime</t>
  </si>
  <si>
    <t>Net energy output broken down by primary energy source and by regulatory regime</t>
  </si>
  <si>
    <t>Integrated Report Chapter</t>
  </si>
  <si>
    <t>Location (tab)</t>
  </si>
  <si>
    <t>Indicator</t>
  </si>
  <si>
    <t>Indicator Title</t>
  </si>
  <si>
    <t xml:space="preserve">The Integrated Report includes the following entities: SPE Futura 1 Geração e Comercialização de Energia Solar S.A., SPE Futura 3 Geração e Comercialização de Energia Solar S.A., SPE Futura 6 Geração e Comercialização de Energia Solar S.A., Amapari Energia S.A., Eneva Participações S.A., Sul Geração de Energia, Seival Geração de Energia, Termopantanal Participação, Termopantanal Ltda., Central Eólica Asa Branca, Central Eólica Santo Expe, Central Eólica São Francisco, Central Eólica Santa Luzi, Central Eólica Morada Nov, Central Eólica Pedra Verm I, Central Eólica Pedra Verm II, Central Eólica Milagres L, Central Eólica Algaro­ba L, Central Eólica Boa Vista I, Central Eólica Boa Vista II, Central Eólica Boa Vista III, Central Eólica Bonsucceso I, Central Eólica Bonsucceso II, Central Eólica Ouro Negro, Central Eólica Pau Branco, Central Eólica Pau D’Arco, Central Eólica Pedra Bran, Central Eólica Pedra Rosa, Central Eólica Santa Benv I, Central Eólica Santa Benv II, Central Eólica Ubaeira I, Central Eólica Ubaeira II, Jandaíra Ventos S.A., Jandaíra II Ventos S.A.
These are the same entities included in our financial reporting. The consolidated financial statements have been prepared in accordance with accounting practices adopted in Brazil, the regulations of the Brazilian Accounting Pronouncements Committee (CPC), as approved by the Brazilian Securities Commission (CVM) and the International Financial Reporting Standards - IFRS issued by the International Accounting Standards Board - IASB. </t>
  </si>
  <si>
    <t xml:space="preserve">The Integrated Report was released in June 2025 and covers the period from January 01, 2024, to December 31, 2024. The annual report is published on the same schedule as our financial disclosures. </t>
  </si>
  <si>
    <t xml:space="preserve">The preparation of the Integrated Report involved the participation of the Executive Board and the Board of Directors through individual interviews to ascertain the main events of 2024, along with the review and approval of the content. The process involved multiple Company functions, covering planning, data collection, and disclosure, ensuring the accuracy and integrity of the information.
The Board of Directors played an active role in reviewing the materiality matrix and discussing priority topics related to sustainability. The Board also contributed through an interview with its Chair, providing input for the preparation of the Management Message, signed jointly with the Chief Executive Officer (CEO). </t>
  </si>
  <si>
    <t xml:space="preserve">At the end of 2022, Eneva conducted a materiality assessment, applying the concept of double materiality, which considers the Company’s impacts both on its financial performance, social and environmental issues, and stakeholder perceptions. This process is revisited annually during strategic planning, incorporating new relevant topics and is included in the independent assurance of the Integrated Report. Led by an independent firm, the study engaged over 500 internal and external stakeholders, including the Board of Directors, Executive Board, managers, specialists, employees, community leaders, clients, regulatory bodies, investors, shareholders, suppliers, and service providers, using individual interviews, group discussions, and online surveys.
A five-step process identified our material topics. The Definition phase established the purpose, scope, and tools of the study. The Identification phase then mapped priority stakeholders and refined the list of relevant topics based on internal documents and external references such as GRI, SASB, CDP, the UN SDGs, TCFD, DJSI, and ISE B3. The Prioritization phase analyzed socio-environmental and financial impacts from the perspective of executives, sector specialists, investors, and shareholders. The Analysis phase consolidated the results and produced the materiality matrix, integrating the topics into the corporate strategy. Lastly, the Validation phase approved the material topics with the Executive Board, Chief Executive Officer, and Board of Directors.
In 2023, Eneva structured its materiality into strategic material topics and relevant topics for management and transparency. The strategic topics are highly prioritized by stakeholders and are factored into the Company’s corporate challenges, with specific metrics and targets. Meanwhile, the topics relevant for management and transparency hold moderate importance and require continuous monitoring. The definition of these topics used both quantitative and qualitative research, organizing them into two matrices: socio-environmental impact and financial impact, reflecting the intersection between business growth and impact management. This review considered Eneva’s expansion and changes in its business model, with socio-environmental impact assessed by power sector specialists and financial analysis conducted by the Board of Directors, Executive Board, and investors. 
Stakeholder perceptions were gathered through input from employees, community leaders, clients, associations, regulatory bodies, suppliers, and government representatives. Documents considered included socio-environmental impact studies, the strategic plan through 2030, environmental, social, and corporate governance (ESG) commitments, internal policies, organizational climate surveys, and third-party assessments. The Company will review its double materiality in 2025 to meet the requirements of International Financial Reporting Standards (IFRS) S1 and S2, as well as to maintain compliance with GRI and SASB standards. The acquisition of new assets and the geographic expansion of operations further reinforce the need to update Eneva’s materiality assessment. </t>
  </si>
  <si>
    <t>For the Integrated Report, Eneva maintains the material topics established in 2022, following the double materiality methodology. The Company’s material topics are: climate strategy; responsible natural resource management; ethics, integrity and compliance; domestic energy security; biodiversity, ecosystems and water resources; innovation and technology; employee health, well-being and safety; government relations and advocacy; attracting, developing and retaining employees; supply chain management; human rights and community development; and emergency response management.</t>
  </si>
  <si>
    <t>For the Integrated Report, Eneva maintains the material topics established in 2022, following the double materiality methodology. The Company’s material topics are: 
 - climate strategy; 
 - responsible natural resource management; 
 - ethics, integrity and compliance; 
 - domestic energy security; 
 - biodiversity, ecosystems and water resources; 
 - innovation and technology; 
 - employee health, well-being and safety; 
 - government relations and advocacy; 
 - attracting, developing and retaining employees; 
 - supply chain management; 
 - human rights and community development; and 
 - emergency response management.</t>
  </si>
  <si>
    <t xml:space="preserve">Eneva produces energy for the Brazilian power system. Its operating thermal power generation assets are located in the states of Maranhão (Parnaíba Complex and Itaqui), Ceará (Pecém II and UTE Fortaleza), Sergipe (Sergipe Hub), and Roraima (Jaguatirica II). The other assets—currently under development—are located in Amazonas (Azulão Complex, with the Azulão 950 project) and Maranhão (Parnaíba VI TPP and the natural gas liquefaction plants). In renewables, Eneva has begun commercial operations at the Futura I Solar Cluster in Juazeiro, Bahia – one of the largest photovoltaic farms in the Americas. Eneva is in constant expansion. In 2022, it acquired three major new operations (Centrais Elétricas de Sergipe – Celse, UTE Fortaleza, and Focus Energia). In 2024, it achieved significant growth through the acquisition of thermal power plants from BTG Pactual.  In Maranhão, we acquired Geradora de Energia do Maranhão (Gera Maranhão), a thermal generation cluster located in Miranda do Norte, 120 km from São Luís. It comprises two twin plants—Geramar I and Geramar II—with a combined capacity of 332 MW. Three thermal power plants were acquired in Espírito Santo state: Linhares, Tevisa and Povoação. With this transaction, the Company became the largest thermal power generator in the country. </t>
  </si>
  <si>
    <t>Stakeholder engagement approach covers community leaders, residents in the Direct Influence Area and Indirect Influence Area, municipal and state schools, the general population, municipal health clinics, child protection councils, community associations, non-governmental organizations (NGOs), and municipal departments. These groups are identified through stakeholder mapping, meetings, home visits, social projects, institutional interactions, telephone contacts, service via the 0800 hotline, event announcements, and communication through social media.
The purpose of this engagement is to build long-term trust, strengthen relationships, improve risk management, enhance decision-making, and identify the expectations and needs of each stakeholder group. The Company aims to ensure meaningful engagement through meetings, home visits, phone contacts, impact assessments, and monitoring the influence of stakeholders on the Company’s reputation. In addition to the groups mentioned, Eneva maintains relationships with municipal, state, and federal executives, large companies, the federal, state, and municipal legislatures, and federal and state regulatory agencies. On the regulatory front, the Company engages directly and through representative associations with the Brazilian Electricity Regulatory Agency (Aneel), the National Agency of Petroleum, Natural Gas, and Biofuels (ANP), the Energy Research Office (EPE), the National Grid Operator (ONS), and other institutions. At the state level, there is interaction with piped gas distributors and companies in the oil, gas, and energy value chain. Stakeholder interactions are conducted by the Social Responsibility and Institutional departments.
Regulatory engagement aims to promote technical and transparent dialogue with public authorities, reinforce the Company’s social license to operate, highlight its contributions to local communities, and identify and mitigate potential negative impacts. This engagement takes place through regular meetings, institutional visits, participation in events, and ongoing consultations. The Company also participates in institutional spaces such as public consultations and hearings, sector events, and working groups, with the goal of enhancing technical knowledge and contributing to industry development. Eneva is active in the Working Groups and Thematic Chambers of the Brazilian Business Council for Sustainable Development (CEBDS), covering topics such as climate, energy, sustainable finance, biodiversity, and biotechnology, and the UN Global Compact Action Platforms on anti-corruption, human rights, and climate.
In 2024, Eneva contributed to the development of the Roadmap for Investment Opportunities in Natural Climate Solutions in the Amazon, created by CEBDS in partnership with companies affiliated with the Amazon Thematic Chamber. The document is available at: 
Link: https://cebds.org/publicacoes/roadmap-de-oportunidades-de-investimento-em-solucoes-climaticas-na-amazonia/</t>
  </si>
  <si>
    <t>Eneva keeps its strategy aligned with the mission of “offering the best energy solutions for a responsible and secure energy transition” and the vision of “creating value to become one of the five largest energy companies in Brazil”. The Company's strategic challenges include:  consolidating its expansion in Amazonas, increasing reserves in Parnaíba, developing gas hubs connected to the network, expanding off-grid gas solutions, capturing opportunities in new energy sources, and optimizing its capital structure.
Eneva’s 2030 strategy remains anchored in five value drivers: energy for the grid, integrated energy solutions, disciplined capital allocation, gas monetization, and access to gas reserves. Our organizational culture is supported by key behaviors: valuing health, safety, and the environment; responsible risk-taking; mutual trust; pursuit of high performance; and recognition of achievements. 
Eneva’s Strategic Plan is reviewed annually and approved by the Board of Directors. The Company constantly monitors the market and economic environment to anticipate impacts and adapt its strategy as needed. Stakeholder engagement is an essential part of this process, ensuring that strategic decisions are based on a broad view of the sector’s challenges and opportunities.</t>
  </si>
  <si>
    <t>Proprietary Disclosure - Strategic Planning</t>
  </si>
  <si>
    <t>Eneva’s presence in ten Brazilian states reflects the Company’s ongoing efforts to build a strong institutional relationship with public entities, in line with the highly regulated nature of its activities. The Company’s approach aims to contribute technically and transparently to improving the regulatory framework and strengthening legal predictability, with a focus on secure, competitive, and sustainable energy solutions. 
The government relations strategy is integrated with reputation management and risk mitigation, promoting qualified dialogue with regulatory agencies, representatives of the Executive and Legislative branches, and sector associations. Participation in public consultations, technical forums, and specialized associations bolsters the Company’s position as a key technical voice in shaping public policy and guidelines for the energy sector.
In 2024, Eneva contributed to advancing structural issues such as the creation of a flexible operation mechanism for thermal power plants, enabling optimized dispatch during peak demand periods and reducing costs to the National Interconnected Grid. Inroads were also made in the penalty dosimetry framework, ensuring better alignment with market logic. 
From a tax perspective, the Company secured approximately R$ 200 million in incentives through the Special Infrastructure Development Incentive Arrangement (Reidi), applied to strategic projects such as the liquefaction plant at the Parnaíba Cluster and the expansion of the Azulão field. It also received a R$ 78 million refund in financial sureties linked to investment commitments, as a result of timely compliance with regulatory obligations.
Another major milestone was the integration of Brazil’s largest LNG terminal, located in Sergipe, into the national gas transmission grid, enabling the injection of up to 14 million m³/day into the system. This development supports supply security and strengthens the country's gas infrastructure.
The Company reaffirms its commitment to legality, transparency, and continuous institutional dialogue, contributing constructively to building a balanced regulatory environment that supports local development and the long-term sustainability of its business.</t>
  </si>
  <si>
    <t>The Company’s tax management is guided by principles of transparency, dialogue, and mutual respect. Its relationship with tax authorities adheres to the principle of hierarchical correspondence, allowing for interactions at technical, institutional and political levels, always with the aim of ensuring compliance with tax legislation and governance in the use of tax incentives. The Company monitors federal and state legislative matters, including tax-related proposals. Internally, Eneva uses a risk matrix to assess the potential impacts of regulatory changes and to define mitigation measures. It also collaborates with public authorities to provide technical input—based on best practices—for the development of tax regulations related to new business models or operations not yet covered by existing regulation.</t>
  </si>
  <si>
    <t>Eneva participates in the following trade associations and sector organizations:
•	Instituto Acende Brasil (ACENDE), 
•	Brazilian Sustainable Carbon Association (ABCS), 
•	Brazilian Wind Power Association (ABEEÓLICA), 
•	Brazilian Association of Independent Oil and Gas Producers (ABPIP), 
•	Brazilian Wholesale Electricity Association (ABRACEEL), 
•	Brazilian Association of Thermal Power Generation Companies (ABRAGET), 
•	Brazilian Association for Photovoltaic Solar Power (ABSOLAR), 
•	Brazilian Foreign Trade Association (AEB), 
•	CCS Brasil (Carbon Capture), 
•	Brazilian Business Council for Sustainable Development  (CEBDS), 
•	Brazilian Center for International Relations (CEBRI), 
•	Center for Strategies in Natural Resources and Energy (CERNE), 
•	Movimento Brasil Competitivo (MBC) and Instituto Pensar Energia (IPE).
Eneva is also a member of Maranhão State Industry Federation (FIEMA), contributing to the Maranhão Supplier Development Program (PDF-FIEMA).</t>
  </si>
  <si>
    <t>Eneva’s governance structure follows the guidelines of B3’s Novo Mercado, a listing segment that adopts the highest standards of corporate governance, and is based on the principles of transparency, fairness, corporate responsibility, and ethics, in line with the recommendations of the Brazilian Institute of Corporate Governance. The Company adopts structured standards and processes to guide its relationships with clients, shareholders, employees, suppliers, service providers, public entities, and other stakeholders.
The Board of Directors is the ultimate governance body and is responsible for steering, controlling and overseeing the Eneva's business and performance. Its members are elected or dismissed by the General Shareholders’ Meeting, in accordance with the requirements of Law No. 6.404/76, the Novo Mercado Rules of B3, and the guidelines of the Brazilian Securities Commission (CVM). The Board is currently composed of seven independent members, with no executive roles in the Company, holding a renewable unified two-year term.
The Board of Directors can create specialized committees to give advice on economic, environmental and social topics. These committees have no decision-making power and operate alongside the Board, either on a permanent or temporary basis. Eneva currently has the following committees:
• Statutory Audit Committee – oversees financial governance and ensures the integrity of accounting and regulatory compliance information.
• Finance Committee – supports decision-making on financial operations and related strategies.
• People Committee – addresses corporate topics such as compensation, benefits, goal-setting, retention, succession, and professional development.
• Works Monitoring Committee – monitors capital projects, the physical and financial execution of works, and related legal contingencies.
All members of the Board of Directors have signed a declaration of independence, as required by the Novo Mercado Rules. The Board is composed exclusively of male members, with no underrepresented social groups. The directors serve on the Board’s advisory committees, as listed below:
• Henri Philipe Reichstul – Coordinator of the People Committee.
• Marcelo Pereira Lopes de Medeiros - Member of the People Committee.
• Renato Antonio Secondo Mazzola – Member of the People and Finances Committee.
• Felipe Gottlieb – Member of the Audit and Finances Committees.
• Guilherme Bottura – Coordinator of the Finances Committee.
• Barne Seccarelli Laureano – Coordinator of the Works Follow-up Committee.
• José Afonso Alves Castanheira – Member of the Works Follow-up Committee.</t>
  </si>
  <si>
    <t xml:space="preserve">Board of Directors’ members can be nominated by either management or any Company shareholder, and are elected or dismissed by the General Shareholders Meeting. The Board of Directors appoints its Chair and Vice Chair, and the members of the Advisory Committees, which are composed primarily of Board members and, when relevant, external invited specialists. 
The members of the Board of Directors, Advisory Committees, and Statutory Officers are nominated based on qualifications and technical experience, legal and reputational considerations, and in accordance with the Nomination Policy. This policy is grounded in the corporate governance guidelines of the Bylaws, the Rules of Procedure of the Board of Directors, Brazilian Corporation Law (Law 6.404/76), and B3’s Novo Mercado Rules. Candidates for Advisory Committees and Statutory Officer positions must be evaluated by the People Committee before approval by the Board of Directors.
Nominations for the composition of the Board of Directors must follow the procedure outlined in the Nomination Policy for Members of the Board of Directors, Advisory Committees, and Statutory Officers. Only eligible candidates may be nominated, taking into account diversity in expertise, experience, behaviors, cultural aspects, gender, age group, academic background, and availability of time to perform the role. For reelection, considerations include the member’s performance during the term, their experience, attendance at meetings in the previous term, and an evaluation of whether replacement or renewal would bring greater benefit compared to their ongoing presence. </t>
  </si>
  <si>
    <t>The Board of Directors is responsible for approving Eneva’s Mission, Vision, Core Behaviors, and policies. In 2024, these elements were revised, including the incorporation of the Company’s commitment to health, safety, and the environment into its core behaviors. Additionally, the strategic “zero accidents” initiative was introduced across the Company, reinforcing safety as a top priority. The actions set under this initiative were closely monitored by both the Executive Board and the Board of Directors.
Senior management oversees health, safety, and environmental (HSE) impacts through monthly meetings, where key indicators and the work plan of the Health, Safety, and Environment (HSE) department are reviewed. During these meetings, strategic decisions are approved to align HSE issues with the business strategy and promote continuous improvement of the management system. The main topics discussed in these meetings are reported monthly to the Board of Directors by the HSE officer. Additionally, Critical Review Meetings on HSE are held by operational officers together with plant teams, where achieved results and targets, ongoing action plans, and general needs are evaluated.
The role of senior management is to guide and direct the strategies approved by the Board of Directors to reduce the Company’s impacts on health, safety, and the environment, aiming to embed Eneva’s culture on these issues among all employees.</t>
  </si>
  <si>
    <t>The Board of Directors is responsible for approving all Company policies, defining the strategy and action guidelines for economic, environmental, and social matters. The Executive Board conducts operations in line with these guidelines and refers the most relevant topics to the Board for monitoring and resolution whenever necessary. Eneva has an Environmental, Social, and Governance (ESG) and Strategy department, led by the officer responsible for managing sustainability-related impacts. Our ESG department periodically presents to the Board of Directors disclosures, actions and the management of sustainability impacts.</t>
  </si>
  <si>
    <t>Potential conflicts of interest are monitored and assessed through an internal compliance system, which must be completed annually or updated at any time by all employees. The system addresses topics such as family relationships, politically exposed persons (PEPs), external activities and legal proceedings. Our Code of Conduct addresses the topics and internal regulations state that all employees must report potential conflicts of interest situations to Compliance. 
Under the Board of Directors’ rules of procedure, members with an actual or potential conflict of interest—or who are affiliated with a related party involved in the matter under review—must recuse themselves from discussion of the topic. The Company duly reports any conflicts of interest it identifies.</t>
  </si>
  <si>
    <t>Eneva’s Board of Directors is periodically informed by the Executive Board about key processes and risks. It also receives input from specific committees that report any identified critical concerns. In 2024, the total number of critical concerns reported to the Board of Directors was 66, distributed as follows: Finance (39), Projects (9), Health and Safety (7), Legal (4), ESG (3), Strategic (3), and Risk (1).</t>
  </si>
  <si>
    <t>The Board of Directors promotes discussions throughout the year on economic, environmental, and social topics relevant to the Company through strategic planning review sessions, meetings with external specialists on Environmental, Social, and Governance (ESG) issues and their implications for Eneva, as well as informational meetings to monitor Eneva’s activities in the areas of social responsibility, environment, and governance.</t>
  </si>
  <si>
    <t xml:space="preserve">The Board of Directors and the Executive Board are evaluated by an external consultancy firm, which among other parameters assesses the competence and capacity of these bodies to oversee and manage the Company’s impacts on the economy, the environment, and people. The assessment is independent and conducted once per term. </t>
  </si>
  <si>
    <t>Eneva assesses climate-related risks and opportunities through the continuous monitoring of greenhouse gas (GHG) emissions, with data analyzed monthly during Critical Review Meetings conducted by operations and reported quarterly to the Executive Board.
The metrics used include absolute emissions of carbon dioxide equivalent (CO₂e), carbon dioxide (CO₂), methane (CH₄), and nitrous oxide (N₂O), covering Scopes 1, 2, and 3, with a breakdown by operation and full consolidation for the company. These emissions account for activities such as power generation from natural gas, coal, fuel oil, and renewable sources, small-scale liquefied natural gas (SSLNG) production, energy commercialization, and oil and gas exploration and production (E&amp;P).
Eneva also monitors emission intensity per megawatt-hour generated (tCO₂e/MWh), segmented by generation source and consolidated for the asset portfolio, as well as emission intensity per barrel of oil equivalent (tCO₂e/boe) produced, reported both in aggregate and disaggregated by operations in the Parnaíba region (Maranhão) and Azulão (Amazonas).</t>
  </si>
  <si>
    <t>Eneva provides the Linha Segura Whistleblowing Channel, a service available 24 hours a day, 7 days a week, accessible by phone and online, ensuring the confidentiality and privacy of the whistleblower’s identity, whether the report is anonymous or identified. Our channel is managed by an independent firm, ensuring impartiality in handling reports.
The Company encourages employees, including contractors, to use the hotline to seek advice on the implementation of organizational policies and practices and to report concerns related to business conduct. In 2024, Eneva intensified the promotion of Linha Segura through communication campaigns to increase employee awareness and trust in the tool.
During the period, 61 reports were registered through the Whistleblowing Channel, distributed as follows: 3 under review, 1 deemed substantiated, 4 partially substantiated, 15 closed due to lack of information or deemed inapplicable to the hotline, and 38 considered unsubstantiated.
By category, the reports were classified as follows:
moral harassment (22), sexual harassment or misconduct (5), misconduct (10), supplier favoritism (4), theft or robbery (1), corruption or bribery (3), conflict of interest (4), and other (12). No incidents of discrimination were reported.</t>
  </si>
  <si>
    <t>Learn more at: https://eneva.com.br/a-eneva/governanca-e-compliance/</t>
  </si>
  <si>
    <t xml:space="preserve">At Eneva, the compliance strategy and practices embedded in all operations assure transparency and ethics in dealings with clients, shareholders, employees, suppliers, service providers and government entities. 
The Company is wholeheartedly committed to combating all forms of public and private corruption, fraud, bribery, favoritism, influence peddling, extortion, money laundering, and kickbacks in internal relationships, with suppliers, partners, or public officials.
Eneva incorporates its policy commitments for responsible business conduct across all activities and business relationships by devising, approving and monitoring its policies and standards. Each policy is designed and managed by the departments responsible for the respective subject, reviewed by the Executive Board and technical leadership, and approved by the Board of Directors. All policies are published on the Eneva Regulatory System (SEN), and employees are notified upon publication and required to acknowledge the document when applicable. The SEN serves as a platform that provides access to Policies, Guidelines, Manuals, Forms, Work Instructions, Control and Management Tools, among others, for all employees. The content of these documents is redoubled by leadership and communicated through training sessions, meetings, internal bulletins, the intranet, and lectures. 
The Company also makes its guiding documents for responsible conduct publicly available on its Investor Relations website, under the “Bylaws, Policies, and Regulations” section. 
The Company has structured its Integrity Program, coordinated by Compliance, with activities periodically reported to Legal, Governance, Compliance and Internal Controls, and presented to the Statutory Audit Committee, which in turn reports to the Board of Directors. 
Our Integrity Program consists of a set of actions aimed at cultivating and sustaining a culture of ethics and integrity at the Company, while preventing, detecting, and remedying acts that are inconsistent with the Code of Conduct, internal policies, and applicable laws. To that end, the Company relies on its Code of Conduct—the main regulatory document and guiding framework for conduct standards expected at Eneva. It is formally approved by the Board of Directors and must be accepted by all employees. In addition to the Code of Conduct, the Company enforces several other policies, including the Third-Party Code of Conduct, the Anti-Corruption Policy, the Antitrust Policy, the Human Rights Policy, and the Donations and Sponsorships Policy. Other internal guidelines also support the program, addressing topics such as conflicts of interest, third-party relations, gifts, presents and hospitality, dealings with public authorities, diversity, equal opportunity, and respect. 
Internal regulations state that all employees must report potential conflict of interest situations to Compliance. Under the Board of Directors’ rules of procedure, members with an actual or potential conflict of interest—or who are affiliated with a related party involved in the matter under review—must recuse themselves from discussion and decision-making on the topic. </t>
  </si>
  <si>
    <t>In 2024, 767 third-party due diligence assessments were conducted—including for suppliers, clients, and customs brokers—using the tools D-tracker (Deloitte) and Aliant (ICTS). We detected 55 significant risks associated with critical suppliers.</t>
  </si>
  <si>
    <t>Across all regions where it operates — Northeast, North, and Southeast — employees from various functional categories, including Administrative, Coordination, Executive, Specialist, Management, Operational, and Supervision, received training on anti-corruption, reinforcing the organization’s commitment to ethics and compliance at all levels.</t>
  </si>
  <si>
    <t>Northeast</t>
  </si>
  <si>
    <t>North</t>
  </si>
  <si>
    <t>Southeast</t>
  </si>
  <si>
    <t>Organizational Levels</t>
  </si>
  <si>
    <t>Management</t>
  </si>
  <si>
    <t>Middle Management</t>
  </si>
  <si>
    <t>Coordination</t>
  </si>
  <si>
    <t>Supervision</t>
  </si>
  <si>
    <t>Specialists</t>
  </si>
  <si>
    <t>Administrative</t>
  </si>
  <si>
    <t>Operational</t>
  </si>
  <si>
    <t>Total employees that have received training on anti-corruption, broken down by employee category and region in 2024</t>
  </si>
  <si>
    <t>Eneva conducts prior due diligence for third parties using background verification tools that identify the supplier’s origin and perform checks in public databases, restrictive lists, media, and corruption perception indices. At the start of the contracting process, anti-corruption clauses are included in contracts, providing for termination in case of noncompliance with applicable laws and requiring notification of any proceedings, lawsuits, or investigations. Compliance is responsible for the continuous monitoring of suppliers classified as higher corruption risks, ensuring that data and the integrity program are kept up to date. In 2024, training was provided to critical suppliers, defined based on integrity risks, covering topics related to corruption prevention and the expected conduct set by the Company. The Company also has a Third-Party Code of Conduct that lays down the principles to be observed by its entire value chain.</t>
  </si>
  <si>
    <t>Among the climate-related opportunities that could impact Eneva’s operations and growth strategy are the expansion of small-scale liquefied natural gas (Small Scale LNG – SSLNG) solutions and other initiatives to supply natural gas outside the pipeline network, aiming to replace more polluting fuels such as diesel and fuel oil. As part of this process, the Company invested approximately R$ 8 billion in projects, including the combined cycle completion of the Parnaíba V and VI plants, the integrated Azulão-Jaguatirica operation, the Parnaíba natural gas liquefaction plant, and the Futura I Solar Farm.
In December 2024, commercial operations began for the first liquefaction train at the Parnaíba Cluster, supplied by natural gas from the Parnaíba Basin. The second train began operating in early 2025, bringing total capacity to 600,000 cubic meters per day of liquefied natural gas (LNG). Additionally, Eneva conducted studies on the conversion of the coal-fired Itaqui and Pecém plants to natural gas, confirming the technical and economic feasibility of the change. However, this conversion resulted in a recognized reduction in the carrying value of assets by R$ 635 million.
The Company is also investing in research and development focused on decarbonization, including the feasibility of green hydrogen production for power generation in thermal plants, the study of corrosion-resistant materials for carbon storage wells, research on permanent CO₂ storage in underground reservoirs, and optimization of carbon capture at thermal power plants.
The financial impacts of these opportunities include the expansion of the natural gas market and the diversification of revenue sources. In 2024, Eneva signed a small-scale LNG supply contract with Companhia Pernambucana de Gás (Copergás), reinforcing the shift to a lower-carbon energy matrix and expanding natural gas monetization opportunities.
To monitor and manage climate risks and opportunities, Eneva continuously evaluates technological innovations, supports research and development projects, and enhances its financial and environmental reporting processes. The Company plans to align with IFRS S1 and S2 standards starting in 2026, increasing the consistency, comparability, and verifiability of financial information related to sustainability and climate factors. In 2025, the materiality matrix will be revised to update the strategic aspects from the 2022 version.</t>
  </si>
  <si>
    <t>Eneva conducts regular monitoring of legal (laws, decrees, and proposals) and regulatory (normative acts, board decisions, administrative processes, among others) measures, actively participating in public and private sectoral discussion spaces, such as public consultations, hearings, congresses, and industry events.
The energy sector is regulated by the National Agency of Petroleum, Natural Gas, and Biofuels (ANP), the National Electricity Regulatory Agency (ANEEL), and, to a lesser extent, the National Waterway Transport Agency (ANTAQ). The regulations issued by these agencies follow the guidelines of Brazilian environmental laws and aim to implement their determinations. Eneva’s position is to therefore comply with the regulations established by the competent authorities and to contribute to regulatory improvements that serve both the Company’s interests and the industry's development.
Authorization processes require the prior submission of environmental licenses and statements from competent bodies at all stages of the projects. Among the regulatory requirements are: (i) environmental assessments and joint statements from the Ministry of Mines and Energy and the Ministry of the Environment prior to tendering new hydrocarbon exploration and production areas by ANP; (ii) prior submission of the Preliminary Drilling License (LPPer) for well drilling; (iii) specific rules for commissioning and construction of facilities, regulated by ANP’s Operational Safety and Technology and Environment Agencies; and (iv) oversight of decommissioning activities and the recovery of degraded areas by the competent authority after the end of productive activities.
On the social front, regulations are established to mitigate sector externalities, such as the collection of government take (royalties, production sharing, special participation, and land retention), requirements for local investments, and rules for investments in Research, Development, and Innovation (R&amp;D&amp;I).
Eneva fully complies with current laws and regulations and contributes to improving the regulatory environment through institutional channels made available by the government, such as public consultations, public hearings, and calls for input. Its contributions are made transparently and with technical backing, both directly and through representative industry associations.</t>
  </si>
  <si>
    <t>Eneva and its subsidiaries guide their tax strategy by integrity and transparency in their relationships with public authorities, maintaining compliance with local and international tax regulations and using legally available tax benefits and incentives, according to the region and business involved. The Company's tax management principles and standards are part of the corporate governance policies approved by relevant committees and the Board of Directors.
Tax risk management is part of the integrated corporate risk management process. The Company seeks to identify, assess, and address risks related to regulatory compliance with the support of external and independent legal and tax specialists when necessary, aiming to reduce uncertainties and preserve business value.
The tax approach is tied to the Company’s strategy, forming one of the factors considered in commercial, operational, and investment decisions. Although it does not solely determine capital allocation, it is one of the elements evaluated in the decision-making process, aligning with the Company’s business strategy and sustainable development goals.</t>
  </si>
  <si>
    <t>Eneva’s tax governance and control structure defines responsibilities at the executive level, with the Governance and Compliance department responsible for ensuring adherence to the Company’s tax strategy. The tax approach is disseminated through the organization through internal policies and procedures that guide the conduct of those responsible for calculating and fulfilling tax obligations. Tax risks are identified, managed, and monitored through internal control mechanisms and compliance processes, which include analyzing risks related to current tax legislation and adopting measures to mitigate potential exposures. Compliance with the tax governance and control framework is assessed through the periodic monitoring of internal processes and the coordinated work between the Compliance, Internal Controls, and Audit departments.
Eneva provides mechanisms for reporting concerns about unethical or illegal conduct and the organization’s tax integrity through its whistleblowing channel, operated by an independent firm, available to both internal and external stakeholders, with continuous operation.
The assurance process for tax reports follows internal investigation protocols conducted by the responsible team, as provided for in the Consequence Management Policy. There was no mention, in 2024, of any specific report, statement, or external tax assurance opinion applicable to the information disclosed.</t>
  </si>
  <si>
    <t>Catastrophic and tail risks are incorporated into Eneva’s overall risk management process and are specifically addressed through a structured crisis management system. This system is governed by the Crisis Management Manual, which calls for regular drills involving the Crisis Committee and other key Company professionals to ensure response readiness in high-severity scenarios.
From an operational standpoint, all Eneva assets have dedicated risk studies, and the management of health, safety, and environmental risks is conducted in accordance with corporate procedure PR.CRP.HSE.010, which sets guidelines for the identification, analysis, and control of operational risks</t>
  </si>
  <si>
    <r>
      <t xml:space="preserve">Eneva adopts a compensation strategy aimed at attracting, recognizing, and retaining professionals aligned with the Company’s business guidelines, values and culture. The compensation policy covers fixed fees for the Board of Directors, Oversight Board, and Committees, alongside fixed and variable compensation for the Executive Board, including benefits and long-term incentives.
The compensation policies are structured to directly reflect the results achieved in economic-financial, operational, and environmental, social, and governance (ESG) aspects. The model encourages talent retention, commitment to short- and medium-term goals, and a merit-based, results-focused culture.
The equity-based compensation plans allow beneficiaries to become Eneva shareholders, thereby helping align interests and pursue the sustainable long-term appreciation of the business. The compensation policy applies to all employees, including board members, without distinction of gender or other social criteria.
</t>
    </r>
    <r>
      <rPr>
        <b/>
        <sz val="10"/>
        <color rgb="FF695E4A"/>
        <rFont val="Calibri "/>
      </rPr>
      <t>Compensation Structure</t>
    </r>
    <r>
      <rPr>
        <sz val="10"/>
        <color rgb="FF695E4A"/>
        <rFont val="Calibri "/>
      </rPr>
      <t xml:space="preserve">
Board of Directors: Fixed compensation consists of 12 annual installments, paid monthly, aligned with market practices. Members are reimbursed for travel and accommodation expenses related to their duties.
Oversight Board: When established, its members receive fixed compensation in 12 monthly installments, as set out in Article 162 (3) of Brazilian Corporation Law.
Committees: Exclusive Committee members receive fixed fees defined annually by the Board of Directors. Those who also hold seats on the Board are compensated solely for their role on the Board, with no cumulative payments.
</t>
    </r>
    <r>
      <rPr>
        <b/>
        <sz val="10"/>
        <color rgb="FF695E4A"/>
        <rFont val="Calibri "/>
      </rPr>
      <t xml:space="preserve">Executive Board
</t>
    </r>
    <r>
      <rPr>
        <sz val="10"/>
        <color rgb="FF695E4A"/>
        <rFont val="Calibri "/>
      </rPr>
      <t xml:space="preserve">
Fixed compensation: Aligned with market practices, paid in monthly installments.
Variable compensation: Based on corporate, individual, and departmental performance. Part of the amount is paid in the following financial year, and there may be a deferred portion over three- and/or five-year cycles.
Short-Term Incentive Program: Indexed to performance of annual targets.
Long-Term Bonus Program: Aims to align the interests of executives and shareholders, ensuring the continuous creation of value.
Benefits: The Executive Board receives a package that may include life insurance, medical and dental plans, private pension, parking, and meal/food allowances.
Other Incentives: The Company may grant a Hiring Bonus, conditional on the executive’s length of stay at the Company. Termination may trigger additional payments tied to non-compete clauses.
Retirement benefits: The Company offers a private pension plan with monthly contributions and a matching contribution from the Company equal to the percentage invested by the executive.</t>
    </r>
  </si>
  <si>
    <t>The compensation policies set pay based on the responsibilities and duties of each position, with the goal of offering competitive market pay, attracting and retaining qualified professionals, and aligning the interests of the Executive Board and the Board of Directors with those of the Company and its shareholders, fostering an entrepreneurial, results-driven culture.
The People Committee is responsible for reviewing the compensation policy, including salary policy, benefits, variable compensation, and long-term incentives for Statutory Officers, board members, other employees. The Board of Directors approves the corporate and team goals for Statutory Officers that comprise the variable compensation program.
Stakeholder opinions are gathered through the interventions of Committee and Board members, who review or approve proposals submitted for resolution. Human Resources periodically adjusts the salary table based on market salary surveys and benchmarking conducted by specialized firms.
The results of votes on compensation programs discussed and resolved are documented in the minutes of governance board meetings, available on the Investor Relations page.</t>
  </si>
  <si>
    <t xml:space="preserve">In the 2024 period, the total annual compensation ratio was 28.77. The percentage change in the total annual compensation of the highest-paid individual was -0.15%, while the the average percentage change in total annual employee compensation was -2.74%, resulting in a ratio of 0.06. There was no substantial variation between the 2024 and 2023 periods (less than 3%) for both indicators. </t>
  </si>
  <si>
    <t xml:space="preserve">Eneva sets policy commitments for responsible business conduct through its Health, Safety, and Environment (HSE) Management System, which defines corporate guidelines focused on operational and occupational safety, environmental protection, and community well-being. The system is structured into 10 guidelines, aligned with regulatory requirements and industry best practices, organized under the pillars of operational safety, occupational health and safety, environment, and social responsibility. Leadership is responsible for providing resources, disseminating the guidelines, and monitoring compliance, while the Corporate HSE Management team defines principles, trains employees, and keeps procedures updated.
The Corporate HSE Guideline promotes an organizational culture for human rights that raises awareness and involves employees at all levels, ensuring compliance with legal requirements and industry best practices. Awareness initiatives and active workforce participation are carried out, including Health, Safety, and Environment Dialogs (DSSMA), which ensure the communication of relevant topics to operational teams. Stakeholder relations aim for continuous and transparent engagement with oversight bodies and communities, ensuring mutual understanding of operations and providing an accessible communication channel for conflict mediation.
The HSE policies were approved by the Company’s Board of Directors and apply to all areas of Eneva’s organizational structure, including Special Purpose Entities (SPEs), joint ventures, and affiliated companies under its control. In other cases, the document is shared with business partners for assessment regarding the relevance of full or partial implementation. These policies are communicated through the intranet, talks, HSE dialogs, training sessions, meetings, internal bulletins, and documented procedures. </t>
  </si>
  <si>
    <t>Eneva incorporates its policy commitments for responsible business conduct across all activities and business relationships by devising, approving and monitoring its corporate policies. Each policy is designed and managed by the departments responsible for the respective subject, reviewed by the Executive Board and approved by the Board of Directors. All policies are published on the Eneva Regulatory System, and employees are notified upon publication and required to acknowledge the document.
The policies apply to all executives, employees, and third parties acting on behalf of Eneva, regardless of hierarchical level. Managers are responsible for disseminating and practicing the established guidelines.
Eneva currently has the following institutional policies: Anti-Corruption Policy, Sustainability Policy, Finance Policy, Escalation of Authority Policy, Health, Safety and Environment (HSE) Policy, Compensation Policy, Purchasing Policy, Human Rights Policy, Anti-trust Policy, Donations and Sponsorship Policy, Risk Management Policy, Policy for Nominating Members to the Board of Directors, Advisory Committees and Statutory Executive Board, Policy for Disclosing Material Events and Securities Trading, and Policy for Related-party Transactions, Code of Conduct and Corporate Bylaws.</t>
  </si>
  <si>
    <t>In 2024, Eneva generated R$ 14.9 billion in economic value, distributed R$ 14.4 billion, and retained R$ 549.5 million.</t>
  </si>
  <si>
    <t>Revenue</t>
  </si>
  <si>
    <t>Direct economic value generated, distributed and retained</t>
  </si>
  <si>
    <t>Direct economic value generated</t>
  </si>
  <si>
    <t xml:space="preserve">  Operating expenses</t>
  </si>
  <si>
    <t xml:space="preserve">  Employee wages and benefits</t>
  </si>
  <si>
    <t xml:space="preserve">  Payments to providers of capital</t>
  </si>
  <si>
    <t xml:space="preserve">  Payments to government</t>
  </si>
  <si>
    <t xml:space="preserve">  Community investments</t>
  </si>
  <si>
    <t>Economic value distributed</t>
  </si>
  <si>
    <t>[direct economic value generated] - [economic value distributed]</t>
  </si>
  <si>
    <t>Economic value retained</t>
  </si>
  <si>
    <r>
      <t xml:space="preserve">2 </t>
    </r>
    <r>
      <rPr>
        <i/>
        <sz val="10"/>
        <color rgb="FF695E4A"/>
        <rFont val="Calibri "/>
      </rPr>
      <t>We adjusted the balances presented in 2022, to apply the metric presented in 2023. We are therefore presenting the total sum of sales revenues and other revenues (figures taken from the Statement of Added Value). GRI 2-4</t>
    </r>
  </si>
  <si>
    <r>
      <t>1</t>
    </r>
    <r>
      <rPr>
        <i/>
        <sz val="10"/>
        <color rgb="FF695E4A"/>
        <rFont val="Calibri "/>
      </rPr>
      <t>Data for 2022 and 2023 have been reviewed and adjusted. GRI 2-4</t>
    </r>
  </si>
  <si>
    <t>Eneva received a total of R$ 411.4 million in government financial assistance in 2024, including R$ 275.7 million in tax benefits granted by the Sudene and Sudam agencies, and R$ 135.7 million in subsidies for investments, research, development, and other relevant grants.</t>
  </si>
  <si>
    <r>
      <t>Total monetary value of financial assistance received from any government (R$ thousand)</t>
    </r>
    <r>
      <rPr>
        <b/>
        <vertAlign val="superscript"/>
        <sz val="10"/>
        <color rgb="FFFCB316"/>
        <rFont val="Calibri "/>
      </rPr>
      <t>1</t>
    </r>
  </si>
  <si>
    <t>Sudene and Sudam tax incentive reducing the IRPJ rate by 75%</t>
  </si>
  <si>
    <t>Investment, research and development and other significant grants and incentives</t>
  </si>
  <si>
    <t>¹There are no Government interests in Eneva's ownership structure</t>
  </si>
  <si>
    <t xml:space="preserve">In 2024, all Eneva entities included in the financial statements had tax residency in Brazil. The activities carried out in the country include power generation and trading, oil and gas exploration and production (E&amp;P), small-scale liquefied natural gas (SSLNG) operations, logistics, and holding and corporate functions. The Company had 1,846 active employees during the period from January to December 2024.
Operational entities include Parnaíba Geração e Comercialização de Energia S.A., Azulão Geração de Energia S.A., Itaqui Geração de Energia S.A., SPEs Futura 1 a 6, Tauá Geração de Energia Ltda., Gera Maranhão S.A., Povoação Energia S.A., Termelétrica Viana S.A., Linhares Geração S.A., Eneva Comercializadora de Energia Ltda., Focus Inteligência em Energia Ltda., plus a number of holding companies and wind farms. The logistics segment includes GNL Brasil Logística S.A. </t>
  </si>
  <si>
    <t>Sales revenue</t>
  </si>
  <si>
    <t>Profit/loss before tax</t>
  </si>
  <si>
    <t>Tangible assets excluding cash and cash equivalents</t>
  </si>
  <si>
    <t>Income and Social Contribution Taxes paid for the accrual periods</t>
  </si>
  <si>
    <t>Current income tax and social contributions on profits/losses</t>
  </si>
  <si>
    <r>
      <t>Country-by-country reporting (R$ thousands)</t>
    </r>
    <r>
      <rPr>
        <b/>
        <vertAlign val="superscript"/>
        <sz val="10"/>
        <color rgb="FFFCB316"/>
        <rFont val="Calibri "/>
      </rPr>
      <t>1, 2, 3, 4</t>
    </r>
  </si>
  <si>
    <t>¹ As per the Company's Financial Statements</t>
  </si>
  <si>
    <r>
      <t>2</t>
    </r>
    <r>
      <rPr>
        <i/>
        <sz val="10"/>
        <color rgb="FF695E4A"/>
        <rFont val="Calibri regular"/>
      </rPr>
      <t xml:space="preserve"> The regional tax incentive awarded by Sudene and Sudam gives a discount of up to 75% on income tax</t>
    </r>
  </si>
  <si>
    <r>
      <t>3</t>
    </r>
    <r>
      <rPr>
        <i/>
        <sz val="10"/>
        <color rgb="FF695E4A"/>
        <rFont val="Calibri regular"/>
      </rPr>
      <t xml:space="preserve"> Income Tax and Social Contribution paid for the accrual 2023 periods Dec/22 to Nov/23 (Cash disbursement in 2023)</t>
    </r>
  </si>
  <si>
    <r>
      <t xml:space="preserve">4 </t>
    </r>
    <r>
      <rPr>
        <i/>
        <sz val="10"/>
        <color rgb="FF695E4A"/>
        <rFont val="Calibri regular"/>
      </rPr>
      <t>Income Tax and Social Contribution paid for the 2024 accrual periods Jan/24 to Dec/24 (Cash disbursement in 2024)</t>
    </r>
  </si>
  <si>
    <t>In 2024, Eneva invested R$ 278.1 million in renewable energy generation, exclusively from solar sources, through the Futura and Tauá projects.  The investment in solar energy accounted for 0.71% of Eneva’s total capital expenditures and acquisitions during the period. The reported amount also includes adjustments and improvements related to cogeneration and maintenance (COG and O&amp;M, respectively).</t>
  </si>
  <si>
    <t>Eneva guides its operations through two core policies that reinforce its commitment to sustainability: the Health, Safety, and Environment Policy and the Sustainability Policy.
Both policies reflect the Company’s dedication to responsible management, innovation, and the adoption of sustainable practices. Their guidelines shape all management, operational, and decision-making processes within the Company. 
The Health, Safety, and Environment (HSE) Policy sets forth industry best practices. It identifies and mitigates the negative environmental and social impacts of  Both policies reflect the Company’s dedication to responsible management, innovation, and the adoption of sustainable practices. Their guidelines shape all management, operational, and decision-making processes within the Company. Eneva’s operations, exceeding legal requirements, and places a particular focus on biodiversity, emissions, climate change, and water resources.
The Sustainability Policy outlines Eneva’s principles and guidelines for responsible business management, aligning with leading ESG (Environmental, Social, and Governance) practices and the United Nations Sustainable Development Goals (SDGs). This policy guides the Company in pursuing balanced growth that ensures positive impacts for the environment, communities, and stakeholders.</t>
  </si>
  <si>
    <t>Eneva promotes and collaborates in the remediation of negative impacts identified in its operations, with actions focused on mitigating and compensating for environmental and socioeconomic impacts. All processes and assessments are detailed in Environmental Impact Studies, which outline measures for eliminating or minimizing the impacts generated. On the socioeconomic front, initiatives include partnerships with public authorities in Amazonas to reduce the impacts of migration in the territories of Silves and Itapiranga, as well as resettlement processes in Maranhão and Sergipe, involving the relocation and compensation of affected families.
The Company maintains a widely publicized 0800 hotline that handles and directs all complaints to the responsible departments. Requests are handled, referred, and mediated, with feedback provided within 72 hours.
Eneva’s actions are structured around two main pillars:  Community Management, which maintains dialogue with leaders and communities, ensuring an active listening channel and transparency; and Social Projects, aimed at reducing vulnerability in the areas where the Company operates, focusing on education, bioeconomy, and female empowerment.
Community stakeholders participate quarterly in Community Management Committee Meetings, where they receive information, discuss impacts, and contribute to social responsibility processes, including improvements to communication channels and responses to complaints. The Company also hosts the annual Eneva in the Communities Forum, connecting a larger group of stakeholders to discuss strategic topics and present the year’s outcomes.
The effectiveness of complaint mechanisms and remediation processes is monitored by a dedicated team that follows up from submission to resolution. In cases of remediation linked to Environmental Licensing, Eneva submits reports to regulatory agencies, which assess and provide feedback on the completion of actions, ensuring continuous monitoring.</t>
  </si>
  <si>
    <t>Brazil’s energy transition requires business models like Eneva’s to ensure supply reliability. For environmental reasons, natural gas—the least carbon-intensive of fossil fuels—emerges as the best solution for this purpose.
Brazil has one of the most sustainable electricity generation mixes in the world, with 85% to 90% of its energy coming from renewable sources. 
This achievement is largely due to the country’s vast hydropower potential and abundant wind and solar generation capacity, but also to substantial incentives for the expansion of wind farms, solar panel fields, and distributed generation. However, the rapid expansion of intermittent generation sources without proper planning, combined with the known seasonality of stored energy in Brazilian hydropower reservoirs, has caused instability in the National Interconnected Power System (SIN)—particularly during mismatches between demand and generation. These typically occur at the end of the day when solar generation drops to zero and consumption increases sharply.
In other words, a surplus of energy is generated when it is not needed—midday—while there is insufficient response capacity when demand rises—at dusk and early evening. This issue is compounded by a growing peak load and a decline in the average energy stored in hydropower reservoirs. Until a few years ago, intermittency could still be offset by hydropower plants using stored reservoir energy, with thermal plants held in reserve for seasonal dry periods. More recently, with the depletion of the main hydrographic basins' potential and increasingly extreme rain and drought periods, SIN’s daily operations have shown that hydropower alone is no longer sufficient to balance the daily mismatches between load and generation. To address this, flexible thermal dispatch is required during daily peak hours, with plants capable of being turned on and off each day.
The company’s climate strategy is therefore primarily based on its potential to contribute to the energy transition of the economy while ensuring a secure energy supply. The company accordingly operates through its thermal power plants, coupled with operational efficiency initiatives, efforts to reduce emissions along the off-grid value chain for the industrial and heavy transport sectors, the development of on-grid pipeline terminals, and the complementarity of its renewable portfolio. Further details on the company’s initiatives in each of these areas are available in the “Climate Strategy” chapter of the 2024 Integrated Report.</t>
  </si>
  <si>
    <r>
      <t xml:space="preserve">Scopo 1 - Direct GHG emissions (tCO2 equivalent)  </t>
    </r>
    <r>
      <rPr>
        <b/>
        <vertAlign val="superscript"/>
        <sz val="10"/>
        <color rgb="FF695E4A"/>
        <rFont val="Calibri "/>
      </rPr>
      <t>1, 2, 3, 4</t>
    </r>
  </si>
  <si>
    <t xml:space="preserve">  Stationary combustion</t>
  </si>
  <si>
    <t xml:space="preserve">  Industrial processes</t>
  </si>
  <si>
    <t xml:space="preserve">  Fugitive</t>
  </si>
  <si>
    <t xml:space="preserve">  Mobile combustion</t>
  </si>
  <si>
    <t xml:space="preserve">  Solid waste and wastewater</t>
  </si>
  <si>
    <t>In 2024, Eneva’s direct greenhouse gas (GHG) emissions under Scope 1 totaled 4,710,602 tons of CO₂ equivalent.</t>
  </si>
  <si>
    <r>
      <t xml:space="preserve">1 </t>
    </r>
    <r>
      <rPr>
        <i/>
        <sz val="10"/>
        <color rgb="FF695E4A"/>
        <rFont val="Calibri "/>
      </rPr>
      <t>The calculations relied on data from 01/10/2024 to 12/31/2024, and were consolidated through operational control.</t>
    </r>
  </si>
  <si>
    <r>
      <t xml:space="preserve">2 </t>
    </r>
    <r>
      <rPr>
        <i/>
        <sz val="10"/>
        <color rgb="FF695E4A"/>
        <rFont val="Calibri "/>
      </rPr>
      <t>Eneva's emissions include the following Greenhouse Gases: CO2, CH4, N2O, HFCs and SF6.</t>
    </r>
  </si>
  <si>
    <r>
      <t xml:space="preserve">3 </t>
    </r>
    <r>
      <rPr>
        <i/>
        <sz val="10"/>
        <color rgb="FF695E4A"/>
        <rFont val="Calibri "/>
      </rPr>
      <t>To ensure the highest accuracy for Greenhouse Gas emissions, Eneva uses the calculation methodology and tool provided by the Brazilian GHG Protocol Program, which uses references such as the IPCC, ANP and SIN. For Exploration and Production emissions, the methodology of the American Petroleum Institute (API) is used. Eneva also utilizes the emission factor of its own natural gas (based on gas chromatography) and coal (considering the dry basis of the coal).</t>
    </r>
  </si>
  <si>
    <r>
      <t xml:space="preserve">4 </t>
    </r>
    <r>
      <rPr>
        <i/>
        <sz val="10"/>
        <color rgb="FF695E4A"/>
        <rFont val="Calibri "/>
      </rPr>
      <t>Fugitive emissions refer to emissions originating from refrigerant gases, fire extinguisher replacement and maintenance, as well as fugitive methane emissions and venting in exploration and production (E&amp;P) activities.</t>
    </r>
  </si>
  <si>
    <t>Scope 1 - Emissions by Source Type (tCO₂ equivalent)</t>
  </si>
  <si>
    <t>Scope 1 - Biogenic Emissions by Source Type (tCO₂ equivalent)</t>
  </si>
  <si>
    <t>Direct stationary combustion</t>
  </si>
  <si>
    <t>Direct mobile combustion</t>
  </si>
  <si>
    <t>Gas generation</t>
  </si>
  <si>
    <t>Coal generation</t>
  </si>
  <si>
    <t>Oil generation</t>
  </si>
  <si>
    <t>Others*</t>
  </si>
  <si>
    <t>Activities</t>
  </si>
  <si>
    <t>Total emissions</t>
  </si>
  <si>
    <t>*Others refers to activities with lower representativeness in the company's emissions, including GNL Brasil operations, renewable energy generation, and administrative activities at the headquarters in Rio de Janeiro and the trading unit in São Paulo.</t>
  </si>
  <si>
    <t>Scope 2 - Emissions by Source Type (tCO₂ equivalent)</t>
  </si>
  <si>
    <r>
      <t>Scope 2 - Indirect GHG Emissions from Energy Purchase</t>
    </r>
    <r>
      <rPr>
        <b/>
        <vertAlign val="superscript"/>
        <sz val="10"/>
        <color rgb="FF695E4A"/>
        <rFont val="Calibri "/>
      </rPr>
      <t>1, 2</t>
    </r>
  </si>
  <si>
    <r>
      <t>1</t>
    </r>
    <r>
      <rPr>
        <i/>
        <sz val="10"/>
        <color rgb="FF695E4A"/>
        <rFont val="Calibri regular"/>
      </rPr>
      <t xml:space="preserve"> Eneva's scope 2 emissions use the emission factor provided by the Ministry of Science and Technology (MCTIC), which accounts for CO2 emissions.</t>
    </r>
  </si>
  <si>
    <r>
      <t>2</t>
    </r>
    <r>
      <rPr>
        <i/>
        <sz val="10"/>
        <color rgb="FF695E4A"/>
        <rFont val="Calibri regular"/>
      </rPr>
      <t xml:space="preserve"> We use the Brazilian GHG Protocol Program's methodology to calculate scope 2 emissions. The emissions are also calculated based on the location-based approach, considering the emission factor provided by the National Interconnected Grid (SIN) and the emission factor of the Islanded System for the Jaguatirica II operational unit, located in Roraima.</t>
    </r>
  </si>
  <si>
    <r>
      <t xml:space="preserve">3 </t>
    </r>
    <r>
      <rPr>
        <i/>
        <sz val="10"/>
        <color rgb="FF695E4A"/>
        <rFont val="Calibri regular"/>
      </rPr>
      <t>Eneva's emissions associated with power deliveries are equal to 4,022 tCO2, SASB IF-EU-110a.2</t>
    </r>
  </si>
  <si>
    <t>In 2024, indirect emissions from purchased electricity totaled 4,272 metric tons of CO₂ equivalent.</t>
  </si>
  <si>
    <r>
      <t xml:space="preserve">In 2024, indirect greenhouse gas (GHG) emissions under Scope 3 totaled </t>
    </r>
    <r>
      <rPr>
        <b/>
        <sz val="10"/>
        <color rgb="FF695E4A"/>
        <rFont val="Calibri "/>
      </rPr>
      <t>1.559.597</t>
    </r>
    <r>
      <rPr>
        <sz val="10"/>
        <color rgb="FF695E4A"/>
        <rFont val="Calibri "/>
      </rPr>
      <t xml:space="preserve"> metric tons of CO₂ equivalent. </t>
    </r>
  </si>
  <si>
    <r>
      <t xml:space="preserve">Scope 3 - Other Greenhouse Gas (GHG) Emissions (tCO₂ equivalent) </t>
    </r>
    <r>
      <rPr>
        <b/>
        <vertAlign val="superscript"/>
        <sz val="10"/>
        <color rgb="FF00A0A8"/>
        <rFont val="Calibri "/>
      </rPr>
      <t>1,2,3,4</t>
    </r>
  </si>
  <si>
    <r>
      <t xml:space="preserve">Scope 3 - Indirect Emissions Disaggregated by Category </t>
    </r>
    <r>
      <rPr>
        <b/>
        <vertAlign val="superscript"/>
        <sz val="10"/>
        <color rgb="FF695E4A"/>
        <rFont val="Calibri "/>
      </rPr>
      <t>1, 2, 3, 4</t>
    </r>
  </si>
  <si>
    <t xml:space="preserve"> 1. Goods and services purchased</t>
  </si>
  <si>
    <t xml:space="preserve"> 4. Transportation and distribution (upstream)</t>
  </si>
  <si>
    <t xml:space="preserve"> 5. Waste generated in operations</t>
  </si>
  <si>
    <t xml:space="preserve"> 6. Business travel</t>
  </si>
  <si>
    <t xml:space="preserve"> 7. Employee commuting</t>
  </si>
  <si>
    <t xml:space="preserve"> 9. Transportation and distribution (downstream)</t>
  </si>
  <si>
    <t xml:space="preserve"> 11. Use of goods and services sold</t>
  </si>
  <si>
    <r>
      <t>1</t>
    </r>
    <r>
      <rPr>
        <i/>
        <sz val="10"/>
        <color rgb="FF695E4A"/>
        <rFont val="Verdana"/>
        <family val="2"/>
      </rPr>
      <t xml:space="preserve"> The calculations relied on data from 01/01/2024 to 12/31/2024, and were consolidated through operational control.</t>
    </r>
  </si>
  <si>
    <r>
      <t>2</t>
    </r>
    <r>
      <rPr>
        <i/>
        <sz val="10"/>
        <color rgb="FF695E4A"/>
        <rFont val="Verdana"/>
        <family val="2"/>
      </rPr>
      <t xml:space="preserve"> Eneva's emissions include the following Greenhouse Gases: CO2, CH4, N2O, HFCs and SF6.</t>
    </r>
  </si>
  <si>
    <r>
      <t>3</t>
    </r>
    <r>
      <rPr>
        <i/>
        <sz val="10"/>
        <color rgb="FF695E4A"/>
        <rFont val="Verdana"/>
        <family val="2"/>
      </rPr>
      <t xml:space="preserve"> We use the Brazilian GHG Protocol Program's methodology to calculate scope 3 emissions, which references sources such as the IPCC, ANP and SIN. The reference values for the global warming potential (GWP) of greenhouse gases used by the GHG Protocol methodology derive from reports issued by the Intergovernmental Panel on Climate Change (IPCC).</t>
    </r>
  </si>
  <si>
    <r>
      <t>4</t>
    </r>
    <r>
      <rPr>
        <i/>
        <sz val="10"/>
        <color rgb="FF695E4A"/>
        <rFont val="Verdana"/>
        <family val="2"/>
      </rPr>
      <t xml:space="preserve"> The significant increase in scope 3 emissions in 2023 is due to the inclusion of new categories (1 and 11) in the reporting remit.</t>
    </r>
  </si>
  <si>
    <t>In 2024, the greenhouse gas (GHG) emission intensity across Eneva’s power generation portfolio was 0.28 tCO₂e/MWh.</t>
  </si>
  <si>
    <t>Greenhouse gas emissions intensity</t>
  </si>
  <si>
    <t xml:space="preserve">  Natural gas generation</t>
  </si>
  <si>
    <t xml:space="preserve">  Coal-fired generation</t>
  </si>
  <si>
    <t xml:space="preserve">  Renewable generation</t>
  </si>
  <si>
    <t xml:space="preserve">  Eneva (power generation portfolio)</t>
  </si>
  <si>
    <r>
      <t xml:space="preserve">By generation (tCO2e/MWh) </t>
    </r>
    <r>
      <rPr>
        <b/>
        <vertAlign val="superscript"/>
        <sz val="10"/>
        <color rgb="FF00A0A8"/>
        <rFont val="Calibri "/>
      </rPr>
      <t>1,2,3,4</t>
    </r>
  </si>
  <si>
    <r>
      <t>1</t>
    </r>
    <r>
      <rPr>
        <i/>
        <sz val="10"/>
        <color rgb="FF695E4A"/>
        <rFont val="Verdana"/>
        <family val="2"/>
      </rPr>
      <t xml:space="preserve"> Scope 1 and 2 emissions are included to calculate emissions intensity.</t>
    </r>
  </si>
  <si>
    <r>
      <t>2</t>
    </r>
    <r>
      <rPr>
        <i/>
        <sz val="10"/>
        <color rgb="FF695E4A"/>
        <rFont val="Verdana"/>
        <family val="2"/>
      </rPr>
      <t xml:space="preserve"> The intensity calculation included the following Greenhouse Gases: CO2, CH4, N2O, HFCs and SF6.</t>
    </r>
  </si>
  <si>
    <r>
      <t xml:space="preserve">3 </t>
    </r>
    <r>
      <rPr>
        <i/>
        <sz val="10"/>
        <color rgb="FF695E4A"/>
        <rFont val="Verdana"/>
        <family val="2"/>
      </rPr>
      <t>As there was no dispatch of coal-fired power plants in 2022, it was not possible to calculate the emissions intensity in tCO2e/MWh.</t>
    </r>
  </si>
  <si>
    <r>
      <t xml:space="preserve">4 </t>
    </r>
    <r>
      <rPr>
        <i/>
        <sz val="10"/>
        <color rgb="FF695E4A"/>
        <rFont val="Verdana"/>
        <family val="2"/>
      </rPr>
      <t>Data for 2022 were reviewed and the natural gas, coal and renewable generation categories were included in this cycle from 2023. GRI 2-4.</t>
    </r>
  </si>
  <si>
    <r>
      <t>by hydrocarbon production (kgCO2e/production in m³)</t>
    </r>
    <r>
      <rPr>
        <b/>
        <vertAlign val="superscript"/>
        <sz val="10"/>
        <color rgb="FF00A0A8"/>
        <rFont val="Calibri "/>
      </rPr>
      <t xml:space="preserve"> 1,2</t>
    </r>
  </si>
  <si>
    <r>
      <rPr>
        <i/>
        <vertAlign val="superscript"/>
        <sz val="10"/>
        <color rgb="FF695E4A"/>
        <rFont val="Calibri "/>
      </rPr>
      <t xml:space="preserve">1 </t>
    </r>
    <r>
      <rPr>
        <i/>
        <sz val="10"/>
        <color rgb="FF695E4A"/>
        <rFont val="Calibri "/>
      </rPr>
      <t xml:space="preserve">Scope 1 and 2 emissions are included to calculate emissions intensity. </t>
    </r>
  </si>
  <si>
    <r>
      <rPr>
        <i/>
        <vertAlign val="superscript"/>
        <sz val="10"/>
        <color rgb="FF695E4A"/>
        <rFont val="Calibri "/>
      </rPr>
      <t xml:space="preserve">2 </t>
    </r>
    <r>
      <rPr>
        <i/>
        <sz val="10"/>
        <color rgb="FF695E4A"/>
        <rFont val="Calibri "/>
      </rPr>
      <t xml:space="preserve">The intensity calculation included the following Greenhouse Gases: CO2, CH4, N2O, HFCs and SF6. </t>
    </r>
  </si>
  <si>
    <t>In 2024, 801 thousand tCO₂e emissions were avoided, representing 29% of Eneva's total emissions for the period. These avoided emissions result from the company's efforts to supply lower-emission energy solutions within its value chain, particularly through:
- Power generation from the Parnaíba V thermoelectric plant, which operates with steam generation following its cycle closure.
- Jaguatirica II thermoelectric plant, which replaced diesel-based generation in the isolated system with natural gas-powered energy generation</t>
  </si>
  <si>
    <t>With an institutional base in Brasília, the Company closely monitors legislative developments in the National Congress and collaborates with lawmakers in a technical, transparent, and ethical manner to propose initiatives that foster the development of energy solutions in the country. In the most recent period, Eneva participated in key sector discussions, including: Law No. 14.948/2024 on Low-Carbon Hydrogen
Law No. 15.042/2024 on the Carbon Market
Law No. 14.993/2024 on the Fuel of the Future.</t>
  </si>
  <si>
    <t>Eneva’s greenhouse gas (GHG) emissions totaled 4,710,441.86 tCO₂e under Scope 1, 4,271.88 tCO₂e under Scope 2, and 1,447,030.18 tCO₂e under Scope 3. Scope 1 emissions refer to sources owned or controlled by the Company; Scope 2 emissions result from purchased electricity consumed; and Scope 3 emissions cover other indirect emissions occurring across the organization’s value chain. These data support the assessment of risks associated with the transition to a low-carbon economy, as well as physical risks related to the impacts of climate change on the Company’s operational assets.</t>
  </si>
  <si>
    <t>Scope 1</t>
  </si>
  <si>
    <t>Scope 2</t>
  </si>
  <si>
    <t>Scope 3</t>
  </si>
  <si>
    <t>Eneva has set targets for managing climate-related risks and opportunities, aligned with its strategic business plan. In May 2025, the Company approved new Environmental, Social, and Governance (ESG) commitments, focusing on energy security through power generation from firm and flexible sources that complement Brazil’s predominantly renewable matrix, and on managing the emission intensity of its portfolio. The established targets include: limiting portfolio generation emissions to 0.39 metric tons of carbon dioxide equivalent per megawatt-hour (tCO₂e/MWh) by 2030; ensuring a minimum average availability rate of 95% for dispatchable plants; and contributing to the reduction of 3 million tCO₂e among industrial and transportation sector clients by 2030.
For the first target, Eneva started from an emission intensity of 0.55 tCO₂e/MWh in the 2020 baseline and, in the reporting year, achieved an intensity of 0.28 tCO₂e/MWh. To meet the 2030 target, the Company has directed investments toward energy efficiency and carbon emission reduction technologies. Eneva also maintains its commitment to continuous investment in low-carbon technologies as part of its preparations for the energy transition. A complementary goal is therefore to evaluate, by 2027, the potential of geological reservoirs for carbon dioxide storage in the Paraná Basin.</t>
  </si>
  <si>
    <t>Eneva has set targets for managing climate-related risks and opportunities, aligned with its strategic business plan. In May 2025, the Company approved new Environmental, Social, and Governance (ESG) commitments, focusing on energy security through power generation from firm and flexible sources that complement Brazil’s predominantly renewable matrix, and on managing the emission intensity of its portfolio. The established targets include: limiting portfolio generation emissions to 0.39 metric tons of carbon dioxide equivalent per megawatt-hour (tCO₂e/MWh) by 2030; ensuring a minimum average availability rate of 95% for dispatchable plants; and contributing to the reduction of 3 million tCO₂e among industrial and transportation sector clients by 2030.
For the first target, Eneva started from an emission intensity of 0.55 tCO₂e/MWh in the 2020 baseline and, in the reporting year, achieved an intensity of 0.28 tCO₂e/MWh. To meet the 2030 target, the Company has directed investments toward energy efficiency and carbon emission reduction technologies. Eneva also maintains its commitment to continuous investment in low-carbon technologies as part of its preparations for the energy transition. A complementary goal is therefore to evaluate, by 2027, the potential of geological reservoirs for carbon dioxide storage in the Paraná Basin.striais e do setor de transportes até 2030</t>
  </si>
  <si>
    <t xml:space="preserve">The total energy consumption within the company was 73,686,337 million GJ, an increase of 82% compared to 2023. </t>
  </si>
  <si>
    <r>
      <t>Energy consumption (GJ)</t>
    </r>
    <r>
      <rPr>
        <b/>
        <vertAlign val="superscript"/>
        <sz val="10"/>
        <color rgb="FF695E4A"/>
        <rFont val="Calibri "/>
      </rPr>
      <t>1, 2</t>
    </r>
  </si>
  <si>
    <t>Total consumption of fuels within the organization from non-renewable sources</t>
  </si>
  <si>
    <t>Coal</t>
  </si>
  <si>
    <t>Liquefied petroleum gas (LPG)</t>
  </si>
  <si>
    <t>Gasoline</t>
  </si>
  <si>
    <t>Condensate (naphtha conversion factor)</t>
  </si>
  <si>
    <t>Natural Gas</t>
  </si>
  <si>
    <t>LNG</t>
  </si>
  <si>
    <t>Fuel oil</t>
  </si>
  <si>
    <t>Headquarters</t>
  </si>
  <si>
    <t>Haulage</t>
  </si>
  <si>
    <t>Generation</t>
  </si>
  <si>
    <t>Total (non-renewable)</t>
  </si>
  <si>
    <t>Consumption of energy from renewable sources</t>
  </si>
  <si>
    <t>Total (renewable)</t>
  </si>
  <si>
    <t>Electricity - concession operator</t>
  </si>
  <si>
    <t>Onsite generation - renewable</t>
  </si>
  <si>
    <t>Ethanol</t>
  </si>
  <si>
    <t>Grand total</t>
  </si>
  <si>
    <r>
      <t xml:space="preserve">1 </t>
    </r>
    <r>
      <rPr>
        <i/>
        <sz val="10"/>
        <color rgb="FF695E4A"/>
        <rFont val="Calibri "/>
      </rPr>
      <t>The PCIs (Lower Heating Values) obtained through natural gas chromatographies and the physical-chemical analyses of the coal used in each of the Company's operations were used to calculate the energy consumption within the organization from natural gas and coal. For other fuels, the PCIs provided by the Brazilian GHG Protocol Program’s calculation tool were used.</t>
    </r>
    <r>
      <rPr>
        <i/>
        <vertAlign val="superscript"/>
        <sz val="10"/>
        <color rgb="FF695E4A"/>
        <rFont val="Calibri "/>
      </rPr>
      <t xml:space="preserve">
² </t>
    </r>
    <r>
      <rPr>
        <i/>
        <sz val="10"/>
        <color rgb="FF695E4A"/>
        <rFont val="Calibri "/>
      </rPr>
      <t>In 2024, the transport category was included due to the start of operations of GNL Brasil, an Eneva subsidiary operating in the liquefied natural gas (LNG) transportation sector.</t>
    </r>
  </si>
  <si>
    <t>Energy sold (GJ)</t>
  </si>
  <si>
    <t xml:space="preserve">   Non-renewable energy sold</t>
  </si>
  <si>
    <t xml:space="preserve">   Renewable energy sold</t>
  </si>
  <si>
    <t xml:space="preserve">In 2024, energy consumption outside the organization was 554.6 GJ. </t>
  </si>
  <si>
    <r>
      <t>Energy consumption outside the organization﻿ (GJ)</t>
    </r>
    <r>
      <rPr>
        <b/>
        <vertAlign val="superscript"/>
        <sz val="10"/>
        <color rgb="FF00A0A8"/>
        <rFont val="Calibri "/>
      </rPr>
      <t>1</t>
    </r>
  </si>
  <si>
    <t xml:space="preserve">   Energy outside the organization</t>
  </si>
  <si>
    <r>
      <t>1</t>
    </r>
    <r>
      <rPr>
        <i/>
        <sz val="10"/>
        <color rgb="FF695E4A"/>
        <rFont val="Calibri "/>
      </rPr>
      <t>The calculation of energy consumed used the fuel conversion factor established by the Ministry of Science, Technology and Innovation (MCTI).</t>
    </r>
  </si>
  <si>
    <t>The organization's energy intensity in 2024 was 5.49 GJ/MWh.</t>
  </si>
  <si>
    <r>
      <t>Energy intensity</t>
    </r>
    <r>
      <rPr>
        <b/>
        <vertAlign val="superscript"/>
        <sz val="10"/>
        <color rgb="FF695E4A"/>
        <rFont val="Calibri "/>
      </rPr>
      <t>1</t>
    </r>
  </si>
  <si>
    <t>Within the organization (GJ consumed/MWh generated)</t>
  </si>
  <si>
    <r>
      <t xml:space="preserve">1 </t>
    </r>
    <r>
      <rPr>
        <i/>
        <sz val="10"/>
        <color rgb="FF695E4A"/>
        <rFont val="Calibri "/>
      </rPr>
      <t>All fuel consumed by exploration and production activities and energy generation activities by the thermal power plants were used to determine the energy intensity consumed within the organization. This primarily includes the consumption of coal, diesel, gasoline, ethanol and natural gas (scope 1).</t>
    </r>
  </si>
  <si>
    <t xml:space="preserve">Eneva has an unwavering commitment to biodiversity conservation, implementing practices that minimize adverse environmental impacts and enhance preservation efforts. The Company goes beyond legal requirements, taking responsibility for offsetting the direct impacts of its operations and reinforcing ecosystem protection, particularly in the Amazon. 
Eneva upholds this commitment through its Sustainability Policy and Biodiversity Management Procedure, and it has made a public pledge to biodiversity conservation as a participant in the Brazilian Business Commitment for Biodiversity—an initiative of the Brazilian Business Council for Sustainable Development (CEBDS). The Company focuses on three goals within this initiative: embedding biodiversity into its business strategy; promoting and strengthening practices that support the sustainable use of biodiversity resources; and engaging communities in its geographies to foster involvement in biodiversity conservation and the maintenance of ecosystem services. 
Eneva applies the Mitigation Hierarchy by identifying potential environmental impacts associated with its operations. The determination of the most significant impacts—linked to operational units, products, and services across its supply chain—is carried out during the project implementation phase through the Environmental Impact Assessment and Report (EIA/Rima).
Once feasible preventive measures are incorporated, the Company seeks to reduce the duration, intensity, or extent of any remaining impacts, supported by technical monitoring from specialized wildlife and flora teams. When impacts cannot be avoided or minimized, offsetting measures are defined. These may include direct payments to regulatory bodies or actions such as reforestation and restoration of affected areas. 
Eneva’s strategy includes environmental offsetting projects, rehabilitation of degraded areas, conservation of flora and fauna, forest replacement, and the protection of strategic areas. The Company also invests in initiatives that align economic activities with environmental conservation, promoting the sustainable use of natural resources and reinforcing the bioeconomy as a development path for local communities. 
Through educational programs and conservation projects, Eneva strengthens its role in biodiversity protection, ensuring its operations aid the preservation of ecosystems and the natural wealth of its geographies. In 2024, as in previous years, the Company operated within the parameters of its environmental licenses, complying fully with all regulatory requirements. 
Eneva also strictly adheres to the guidelines of the International Labour Organization (ILO), particularly Convention 169, which advocates for Free, Prior, and Informed Consultation (FPIC) whenever there are direct impacts on traditional communities. </t>
  </si>
  <si>
    <t>Since 2022, Eneva has been publicly committed to protecting biodiversity as a participant in the Brazilian Business Commitment for Biodiversity—an initiative of the Brazilian Business Council for Sustainable Development (CEBDS). The Company focuses on three goals within this initiative: embedding biodiversity into its business strategy; promoting and strengthening practices that support the sustainable use of biodiversity resources; and engaging communities in its geographies to foster involvement in biodiversity conservation and the maintenance of ecosystem services. 
Eneva has adopted a Sustainability Policy and a Biodiversity Management Procedure. The Sustainability Policy sets out principles and guidelines for sustainability, aligned with corporate Environmental, Social, and Governance (ESG) practices and the United Nations (UN) Sustainable Development Goals (SDGs). The policy takes into account the Company’s operations in the Legal Amazon region, committing to offsetting the direct impacts caused by its activities and promoting socio-environmental projects focused on education and the reconciliation of economic activities, income generation, and biodiversity conservation. The Biodiversity Management Procedure defines applicable methodologies for operational units and new projects under construction, covering activities such as vegetation clearing, wildlife management, offsetting measures, indicator surveys, and performance reporting.
The established policies, procedures, and commitments guide the development of socio-environmental projects aimed at restoring areas with biodiversity loss through actions such as reforestation, the implementation of agroforestry systems, sustainable farming practices, and the development of productive value chains. The Sustainability Policy specifies that the Company’s leadership is responsible for promoting and ensuring compliance with its principles.
Under the strategic pillar of Environmental Conservation and Bioeconomy, the Company has committed to conserving biodiversity and combating deforestation by developing sustainable value chains that benefit local communities and promote new skills. Two specific targets were accordingly defined: increasing the autonomous income of farmers involved in Eneva’s forestry projects by 15% within five years of engagement and certifying 100% of the agricultural value chain of the socio-environmental projects within five years of the beneficiaries’ participation in the initiatives.</t>
  </si>
  <si>
    <t>Eneva applies the Mitigation Hierarchy by identifying and proactively considering the potential environmental impacts of proposed project activities. Preventive measures include project adjustments, changes to the schedule of disruptive activities, or the relocation of parts of the development. Once feasible preventive measures are incorporated, the Company seeks to reduce the duration, intensity, or extent of any remaining impacts, supported by technical monitoring from specialized wildlife and flora teams. When impacts cannot be avoided or minimized, offsetting measures are defined. These may include direct payments to regulatory bodies or actions such as reforestation and restoration of affected areas. Among these measures, notable positive interventions include the restoration of degraded habitats, risk mitigation, and the protection of threatened areas. The rehabilitation of temporarily or permanently used areas is carried out through the Erosion Control Programs and Degraded Area Recovery Programs, which aim to reintegrate these areas into the landscape, preferably restoring characteristics similar to the original setting.
The Sergipe Hub has a Biodiversity Management Plan developed to meet the requirements of the International Finance Corporation (IFC), due to the impacts associated with vegetation clearing in the transmission line and pumping station areas. The other units follow the legal requirements of Brazilian environmental agencies, which did not include the need for such a plan.
The measures adopted to manage biodiversity and climate impacts are defined based on the causal relationships identified in project studies. When these studies show that the Company’s activities cause negative impacts, the measures are evaluated considering both the mitigation hierarchy and Eneva’s internal policies.
Ensuring that negative impacts are avoided or minimized, and that positive impacts are maximized for stakeholders, is achieved through the monitoring of offsetting plans in accordance with legal guidelines until the success of the plantings is confirmed. Mitigation actions are controlled using performance indicators, including the monitoring of deviations and the implementation of action plans to ensure the compliance of activities.</t>
  </si>
  <si>
    <t>The determination of the most significant real and potential impacts on biodiversity—linked to operational units, products, and services across its supply chain—is carried out during the project implementation phase through the Environmental Impact Assessment and Report (EIA/RIMA). This analysis is based on a diagnosis of the biotic environment in the project’s area of influence. In the operational phase, impacts are identified and assessed based on procedure PR.CRP.HSE.058 – Environmental Issues and Impacts Survey and Assessment.</t>
  </si>
  <si>
    <t>Possible impacts on biodiversity resulting from Eneva's activities mainly occur during the implementation and operation stages of the energy generation and exploration &amp; production (E&amp;P) assets, and are primarily related to vegetation clearance. To minimize them, biodiversity studies are conducted during the environmental licensing processes, with monitoring based on technical procedures approved by competent environmental agencies. Our environmental management policies and practices apply to these phases of the project life cycle and cover topics such as biodiversity, air emissions, solid waste, and environmental noise.
The Biodiversity Management Procedure is designed to meet legal and regulatory requirements, establishing indicators such as Environmental Offsetting Payments (PGCA), Forest Replacement (REFLO), Forest Replacement Rate (TXRE), Compliance with Environmental License Conditions (ATCON), and Environmental Incidents (ACAM). These data are reported by the units according to the Measurement, Monitoring, and Visual Management Procedure, with deviations handled through the Nonconformity and Incident Management Procedures.
In the area of air emissions, disclosures include the Greenhouse Gas Emission Rate (GHG – Scopes I and II), Regulated Gas Pollutant Load, physical availability and adherence to the maintenance and calibration plans for the Continuous Emissions Monitoring System (CEMS), Air Quality Index, number of deviations, and the availability of air quality monitoring stations.
Since 2021, the Company has adopted the Environmental Noise Management Procedure, which defines criteria for measuring, monitoring, and evaluating sound impacts. Since 2020, it has applied the Solid Waste Management Procedure, which sets guidelines for waste handling from generation to final disposal, including segregation, storage, transport, and proper disposal.
These practices apply to all onshore operations under Eneva’s responsibility, including activities where it acts as operator, partner, or contractor, across exploration, development, production, and decommissioning phases. The Sergipe Hub has a Biodiversity Management Plan developed to meet the requirements of the Performance Standard 6 of the International Finance Corporation (IFC), due to the impacts associated with vegetation clearing in the transmission line and pumping station areas. The other units follow the legal requirements of Brazilian environmental agencies, which did not require such a plan.
Eneva’s policies and practices are aligned with IFC Performance Standards, including: Standard 1 – Assessment and Management of Environmental and Social Risks and Impacts; Standard 3 – Resource Efficiency and Pollution Prevention; Standard 4 – Community Health, Safety, and Security; and Standard 6 – Biodiversity Conservation and Sustainable Management of Living Natural Resources.</t>
  </si>
  <si>
    <t xml:space="preserve">Water is an essential resource for the continuity of Eneva’s operations and is used across different operational plants, sourced from varied origins and controlled by water-use permits. The Company draws surface water from rivers, lakes, and the sea, as well as groundwater, and in some cases, procures it via water trucks. Water use is adapted to regional availability and occurs predominantly in thermal generation plants, where the largest consumption is tied to cooling the water-steam cycle. Consumption varies based on the cycle, cooling technology in place, environmental conditions, and water properties. After undergoing rigorous treatment, the water is returned to the environment, generally with quality superior to that of the original source.
All units operate within the limits set by water-use permits and maintain projects aimed at improving water-use efficiency. The UTE Hub Sergipe and UTE Itaqui thermal plants use seawater, contributing to the conservation of freshwater resources. At the photovoltaic units, such as UFV Futura I, water is primarily used for cleaning the solar panels and is mostly sourced from third parties and transported by water trucks. The Company measures and monitors the total volume of water withdrawn across all its operations. </t>
  </si>
  <si>
    <t xml:space="preserve">Overview of water usage in operational assets GRI 303-1 </t>
  </si>
  <si>
    <t>Unit</t>
  </si>
  <si>
    <t>Withdrawal/Return Location</t>
  </si>
  <si>
    <t>Resource Type</t>
  </si>
  <si>
    <t>Authorization</t>
  </si>
  <si>
    <t>Sergipe Hub</t>
  </si>
  <si>
    <t>Parnaíba Thermoelectric Cluster</t>
  </si>
  <si>
    <t>Ocean - Barra dos Coqueiros</t>
  </si>
  <si>
    <t>Supplied and discharged by Ceará state</t>
  </si>
  <si>
    <t>Mearim River and Sambaíba Aquifer, in Maranhão state</t>
  </si>
  <si>
    <t>Drainage Basin of Rio São Francisco (Juazeiro – BA)</t>
  </si>
  <si>
    <t>Local dams (when applicable)</t>
  </si>
  <si>
    <t>Seawater</t>
  </si>
  <si>
    <t>Surface water</t>
  </si>
  <si>
    <t>Surface and groundwater</t>
  </si>
  <si>
    <t>Underground</t>
  </si>
  <si>
    <t>TPP Itaqui</t>
  </si>
  <si>
    <t>TPP Pecém II</t>
  </si>
  <si>
    <t>TPP Fortaleza</t>
  </si>
  <si>
    <t>TPP Jaguatirica II</t>
  </si>
  <si>
    <t>Exemption from concession by the National Water and Basic Sanitation Agency (ANA)</t>
  </si>
  <si>
    <t>Exemption from concession by ANA</t>
  </si>
  <si>
    <t>WATER RIGHT-OF-USE PERMIT No. 131/2023</t>
  </si>
  <si>
    <t>Water Right-of-use Permit No. 1394105/2020</t>
  </si>
  <si>
    <t>Ordinance 25.717/2022</t>
  </si>
  <si>
    <t>WATER RIGHT-OF-USE PERMIT No. 161/2023</t>
  </si>
  <si>
    <t>FEMARH Water Right-of-use Permit no. 054/2021</t>
  </si>
  <si>
    <t>Eneva adopts minimum standards for wastewater discharge quality in compliance with the National Environmental Council (CONAMA) Resolution No. 430/2005, which sets the conditions and standards for wastewater disposal. The Company’s water resources and wastewater management is governed by a corporate procedure that defines guidelines for monitoring and controlling discharge quality. Each operational unit has specific procedures to ensure compliance with these established standards.
The Company does not apply additional sector-specific standards but assesses the profile of receiving water bodies from the project design stage, determining the necessary systems to meet required discharge standards. CONAMA Resolution No. 430/2005 already incorporates water body analysis by setting discharge limits accordingly.</t>
  </si>
  <si>
    <t>In 2024, Eneva withdrew 25,607.83 megaliters (ML) of water across its operations, an increase of approximately 37% compared to 2023. Of this total, 16,759.33 ML were drawn from areas classified as having high or extremely high water stress, covering the Itaqui, Pecém II, Hub Sergipe, and Termofortaleza units.
Water withdrawals by source were distributed as follows: 7,920.78 ML from surface water, with 8.16 ML in high-stress areas; 807.25 ML from groundwater, with 4.76 ML in these areas; 16,690.48 ML from marine waters, entirely in high-stress areas; and 189.32 ML from third-party sources, of which 55.93 ML were in high-stress areas. There was no withdrawal of brackish or saline water, except for marine water. No produced water was withdrawn in 2024 either.
At the Itaqui and Sergipe Hubs, which withdraw seawater, approximately 90% of the volume drawn is returned to the sea with quality superior to the intake level. This information covers all Eneva operational plants, including power generation, oil and gas exploration and production, as well as construction projects underway.</t>
  </si>
  <si>
    <r>
      <t xml:space="preserve">Total volume of water withdrawal across all areas and in areas with water stress, by source (ML) </t>
    </r>
    <r>
      <rPr>
        <b/>
        <vertAlign val="superscript"/>
        <sz val="10"/>
        <color rgb="FF695E4A"/>
        <rFont val="Calibri "/>
      </rPr>
      <t>1, 2, 3</t>
    </r>
  </si>
  <si>
    <t>Water Source</t>
  </si>
  <si>
    <t>All areas</t>
  </si>
  <si>
    <t>Areas with water stress</t>
  </si>
  <si>
    <t>Surface water (Total)</t>
  </si>
  <si>
    <t>Freshwater</t>
  </si>
  <si>
    <t>(≤1000 mg/l of Total Dissolved Solids)</t>
  </si>
  <si>
    <t>Other water</t>
  </si>
  <si>
    <t>(&gt;1000 mg/l of Total Dissolved Solids)</t>
  </si>
  <si>
    <t>Groundwater (Total)</t>
  </si>
  <si>
    <t>Seawater (Total)</t>
  </si>
  <si>
    <t>Produced water (Total)</t>
  </si>
  <si>
    <t>Third-party water (Total)</t>
  </si>
  <si>
    <t xml:space="preserve">In 2024, the organization’s total water discharge reached 18,167.35 megaliters (ML), of which 16,350.57 ML were discharged in areas classified as having high water stress. </t>
  </si>
  <si>
    <t>Type of Source</t>
  </si>
  <si>
    <r>
      <t xml:space="preserve">Total water discharge to all areas and areas with water stress, and breakdown by tpe of sources (ML) </t>
    </r>
    <r>
      <rPr>
        <b/>
        <vertAlign val="superscript"/>
        <sz val="10"/>
        <color rgb="FF695E4A"/>
        <rFont val="Calibri "/>
      </rPr>
      <t>1, 2, 3, 4</t>
    </r>
  </si>
  <si>
    <t>Gas well reinjection</t>
  </si>
  <si>
    <t>Utility water</t>
  </si>
  <si>
    <t>Other</t>
  </si>
  <si>
    <t>Freshwater 
(total dissolved solids ≤1,000 mg/L)</t>
  </si>
  <si>
    <t>Other types of water 
(total dissolved solids &gt;1,000 mg/L)</t>
  </si>
  <si>
    <t>⁴ In 2024, three (3) cases of Nonconformities (NC) were recorded regarding wastewater monitoring. The cases were documented and assessed to identify root causes. Corrective measures were implemented, and no impacts on receiving water bodies were identified.</t>
  </si>
  <si>
    <r>
      <t>1</t>
    </r>
    <r>
      <rPr>
        <i/>
        <sz val="10"/>
        <color rgb="FF695E4A"/>
        <rFont val="Calibri "/>
      </rPr>
      <t xml:space="preserve"> The produced water is reused water from operations.</t>
    </r>
  </si>
  <si>
    <r>
      <t>2</t>
    </r>
    <r>
      <rPr>
        <i/>
        <sz val="10"/>
        <color rgb="FF695E4A"/>
        <rFont val="Calibri "/>
      </rPr>
      <t xml:space="preserve"> Data is entered monthly into the Power Apps system by both operational plants and third parties. This data is obtained through the reading of water meters and flow meters, or estimated from the hour meter of the water pumps. For third parties, contracted volumes are considered.</t>
    </r>
  </si>
  <si>
    <r>
      <rPr>
        <i/>
        <vertAlign val="superscript"/>
        <sz val="10"/>
        <color rgb="FF695E4A"/>
        <rFont val="Calibri "/>
      </rPr>
      <t>3</t>
    </r>
    <r>
      <rPr>
        <i/>
        <sz val="10"/>
        <color rgb="FF695E4A"/>
        <rFont val="Calibri "/>
      </rPr>
      <t xml:space="preserve"> All Eneva operations were counted: Generation, E&amp;P, and constructions. Seawater is withdrawn at the Itaqui and Sergipe Hubs, where approximately 90% of the withdrawn volume is returned to the sea at a quality superior to the intake.  Areas classified as having high or extremely high water stress include the withdrawals at UTE Itaqui, UTE Pecém II, Hub Sergipe, and Termofortaleza (according to the Aqueduct Water Risk Atlas, WRI).</t>
    </r>
  </si>
  <si>
    <r>
      <t>2</t>
    </r>
    <r>
      <rPr>
        <i/>
        <sz val="10"/>
        <color rgb="FF695E4A"/>
        <rFont val="Calibri "/>
      </rPr>
      <t xml:space="preserve"> Only 7 deviations were identified in wastewater monitoring in 2023, indicating legal violations in the externally discharged wastewater parameters. All deviations were addressed and did not cause environmental damage to water bodies.</t>
    </r>
  </si>
  <si>
    <r>
      <t>3</t>
    </r>
    <r>
      <rPr>
        <i/>
        <sz val="10"/>
        <color rgb="FF695E4A"/>
        <rFont val="Calibri "/>
      </rPr>
      <t xml:space="preserve"> The power apps system allows us to issue reports in data spreadsheet format with all the indicator values entered into the system. These data can be viewed in charts on Power BI and are used for critical process analysis.</t>
    </r>
  </si>
  <si>
    <r>
      <t>1</t>
    </r>
    <r>
      <rPr>
        <i/>
        <sz val="10"/>
        <color rgb="FF695E4A"/>
        <rFont val="Calibri "/>
      </rPr>
      <t xml:space="preserve"> In 2022, the Parnaíba complex, Jaguatirica, STGA and STGP, STGP gas well reinjection, Itaqui seawater, Sergipe Hub, third-party water for Pecém II, TPP Fortaleza, and Tauá were used to calculate surface water, and constructions were counted for other uses.</t>
    </r>
  </si>
  <si>
    <t>Total water consumption in 2024 was 7,440.32 ML. Of this total, 408.76 megaliters (ML) were consumed in areas classified as having water stress.</t>
  </si>
  <si>
    <t>Total water consumption (ML) 1, 2</t>
  </si>
  <si>
    <t>All areas and areas with water stress</t>
  </si>
  <si>
    <t>All areas </t>
  </si>
  <si>
    <t>¹ Indicator formulated based on the water consumed in energy generation.</t>
  </si>
  <si>
    <t>² Water sourced from third parties in Ceará state for the Pecém II unit</t>
  </si>
  <si>
    <t>In 2024, Eneva recorded a total water withdrawal of 25,607.83 megaliters (ML), with 65% of this volume sourced from regions classified as having High or Extremely High Baseline Water Stress. The total water consumed was 7,440.32 ML, with 5.5% of this volume coming from regions with the same level of water stress.</t>
  </si>
  <si>
    <t>The main risks related to water management are associated with the lack of availability for operational activities. To mitigate these risks, Eneva adopts measures such as installing units in areas without water availability restrictions, sourcing seawater, rigorously controlling withdrawal flow rates, monitoring wastewater quality, and promoting water reuse.</t>
  </si>
  <si>
    <t>In 2024, Eneva reported the following air pollutant emissions related to air quality, considering only its Power Generation assets: 
 - nitrogen oxides (NOx, excluding nitrous oxide) totaled 1,283.82 tons, with 51.38% of these emissions occurring in or near densely populated areas; 
 - sulfur oxides (SOx), 3,336.28 tons (100% in or near densely populated areas); 
 - particulate matter (PM10), 113.58 tons (100%); 
 - lead (Pb), 0.02 tons (100%); and 
 - mercury (Hg), 0.0009 tons, 100%).
The Parnaíba Cluster units were classified as outside densely populated areas, with their emissions accounting for 51% of total NOx and 3.2% of carbon monoxide (CO), as recorded under GRI indicator 305-7. No emissions measurements are currently available for Exploration and Production (E&amp;P) assets.</t>
  </si>
  <si>
    <t>The increase in NOx and SOx emissions is linked to the rise in power generation at the Itaqui (826%), Pecém (350%), and Parnaíba Cluster (68%) units. Higher average concentrations were also observed as measured by the Continuous Emissions Monitoring System (CEMS), due to the dispatched electric power load. The recorded concentration increases remain within the limits established by current legislation or the respective environmental licenses.</t>
  </si>
  <si>
    <r>
      <t>Significant air emissions (t)</t>
    </r>
    <r>
      <rPr>
        <b/>
        <vertAlign val="superscript"/>
        <sz val="10"/>
        <color rgb="FF695E4A"/>
        <rFont val="Calibri "/>
      </rPr>
      <t xml:space="preserve"> 1,2,3,4,5</t>
    </r>
  </si>
  <si>
    <t>Particulate matter (PM)</t>
  </si>
  <si>
    <t>Other standard emissions categories identified in regulations</t>
  </si>
  <si>
    <t>⁴ Volatile organic compound (VOC) emissions were included under the “other categories” of standard air emissions identified in regulations, for the Itaqui and Pecém plants. The annual load of this pollutant was estimated based on the number of operational days at these plants during the year and the pollutant concentration obtained through isokinetic measurements</t>
  </si>
  <si>
    <t>⁵ In 2024, no emissions of persistent organic pollutants (POPs), hazardous air pollutants (HAPs), or other standard air emission categories established by applicable laws or regulations were identified</t>
  </si>
  <si>
    <r>
      <rPr>
        <i/>
        <vertAlign val="superscript"/>
        <sz val="10"/>
        <color rgb="FF695E4A"/>
        <rFont val="Calibri "/>
      </rPr>
      <t xml:space="preserve">1 </t>
    </r>
    <r>
      <rPr>
        <i/>
        <sz val="10"/>
        <color rgb="FF695E4A"/>
        <rFont val="Calibri "/>
      </rPr>
      <t>The information includes data from fixed sources of our generation assets (Coal Plants: Pecém and Itaqui; Gas-fired Plants: Parnaíba, Jaguatirica, Sergipe Hub and CGTF)</t>
    </r>
  </si>
  <si>
    <r>
      <rPr>
        <i/>
        <vertAlign val="superscript"/>
        <sz val="10"/>
        <color rgb="FF695E4A"/>
        <rFont val="Calibri "/>
      </rPr>
      <t xml:space="preserve">2 </t>
    </r>
    <r>
      <rPr>
        <i/>
        <sz val="10"/>
        <color rgb="FF695E4A"/>
        <rFont val="Calibri "/>
      </rPr>
      <t>The calculation is performed using CEMS (Continuous Emissions Monitoring Systems) equipment, which monitors the concentration of the pollutant emitted from the stack in mg/Nm³. The following pollutants are monitored at coal plants: NOx, SO2 and MP. For gas assets, the NOx and CO parameters are monitored. The concentration values are converted to tons per year based on the stack flow rate, measured in annual isokinetic analyses</t>
    </r>
  </si>
  <si>
    <r>
      <rPr>
        <i/>
        <vertAlign val="superscript"/>
        <sz val="10"/>
        <color rgb="FF695E4A"/>
        <rFont val="Calibri "/>
      </rPr>
      <t>3</t>
    </r>
    <r>
      <rPr>
        <i/>
        <sz val="10"/>
        <color rgb="FF695E4A"/>
        <rFont val="Calibri "/>
      </rPr>
      <t xml:space="preserve"> In 2023, 51.71% of NOx emissions, 4.03% of SOx emissions, and 100% of particulate matter (PM) and other categories came from sites located near densely populated areas, which include the thermal power plants: Itaqui, Jaguatirica, CGTF and Pecém</t>
    </r>
  </si>
  <si>
    <t>Eneva reports the main types of waste generated including soil from construction excavations, ash from coal-fired power generation, sludge from water treatment at gas-fired plants, and clay gravel resulting from natural gas well drilling. Additionally, at power generation plants, contaminated waste and metals are produced, while in construction activities, waste includes construction soil, wood, equipment packaging, and ferrous scrap.
Disposing of this waste in landfills can affect local infrastructure due to the large quantity of ash and limited space in licensed landfills. To mitigate these impacts, the organization adopts sustainable reuse practices. In 2024, all excavation soil was sent to licensed reserve landfills and subsequently sold for reuse in landfilling operations. The ash was reused by the cement industry in co-processing. The sludge from water treatment at the power generation plants was sent to licensed sanitary landfills. Gravel waste was directed to composting when associated with water-based drilling fluid. When the associated fluid was synthetic, the waste was sent to sanitary landfills.</t>
  </si>
  <si>
    <t>The organization adopts measures to prevent waste generation and to manage the significant impacts of generated waste, including the periodic updating of procedure PR.CRP.HSE.029 – Solid Waste Management and the control and monitoring of corporate and operational-level indicators. Six indicators are tracked in our Health, Safety, and Environmental Management System: disposal in Class I industrial landfill, disposal in Class II industrial landfill, sending for recycling, co-processing, other destinations and sustainable disposal index, which calculates the proportion of waste sent for recycling and co-processing relative to the total waste generated.
Waste generated at operational plants is managed directly by the organization. However, in the construction activities of UTE Parnaíba VI, SSNLG Construction, Azulão Complex and in gas well drilling activities, waste management is carried out by third-party contractors. These companies are required to follow procedure PR.CRP.HSE.029 – Solid Waste Management, aligned with the National Solid Waste Policy. Third parties submit monthly data into the Power Apps system, and the information is approved by the local plant’s environmental managers.
Waste-related data is collected and monitored through an automated process that extracts daily information from the National Solid Waste Management Information System (SINIR) and consolidates it in the database that supports the organization’s waste generation and disposal indicators. The plants keep updated inventories of both company-generated and third-party waste, based on reports extracted from the National Solid Waste Management Information System (SINIR). Additionally, there is an indicator monitoring Waste Waybills (MTR) that tracks documents canceled due to expiration in SINIR, allowing for the recording of deviations and documentary nonconformities. The handling of actions follows procedure PR.CRP.HSE.008 – Nonconformity Management. For environmental monitoring results that show at least one legal deviation, a nonconformity is formally recorded, with corrective actions implemented to prevent recurrence.</t>
  </si>
  <si>
    <t>In 2024, the company allocated 60,960.50 tons of non-hazardous waste, distributed as follows: Class II industrial landfill (1,780.85 t), composting (1,003.89 t), co-processing (18,282.09 t), recycling/reuse (3,434.69 t), and other destinations (36,458.97 t). Hazardous waste totaled 131.51 tons, which were sent to Class I industrial landfill. The total weight of waste sent for final disposal was 61,092.01 tons.
Starting in 2024, waste indicators were automatically extracted from Sinir, the Ministry of the Environment's system that manages solid waste traceability in Brazil. This integration has improved efficiency, transparency, speed, and reliability of data reporting. The recorded data refers exclusively to Eneva's own units, where waste management falls under the company's responsibility. For contracted companies, control remains manual via Power Apps, classifying only the disposal destination due to the integration requirement for specific login credentials. Eneva is working to enhance this process, requesting third-party providers to submit complete waste traceability data in accordance with Sinir’s requirements, with planned indicator improvements in 2025.
Among the main waste types generated from the company’s operations are ash from coal-fired thermal power plants and sludge from water treatment systems. Third-party waste was primarily generated from the construction of SSLNG, located in the Parnaíba Complex (MA), and from the development of the new Azulão 950 thermoelectric complex (AM).</t>
  </si>
  <si>
    <r>
      <t xml:space="preserve">Total weight of waste directed to and diverted from disposal  (t) </t>
    </r>
    <r>
      <rPr>
        <b/>
        <vertAlign val="superscript"/>
        <sz val="10"/>
        <color rgb="FF695E4A"/>
        <rFont val="Calibri "/>
      </rPr>
      <t>1, 2, 3</t>
    </r>
  </si>
  <si>
    <t>Non-hazardous waste</t>
  </si>
  <si>
    <t>Class II Industrial Landfill</t>
  </si>
  <si>
    <t>Composting</t>
  </si>
  <si>
    <t>Co-processing</t>
  </si>
  <si>
    <t>Recycling/Reusing</t>
  </si>
  <si>
    <t>Other destinations</t>
  </si>
  <si>
    <t>Hazardous waste</t>
  </si>
  <si>
    <t>Class I Industrial Landfill</t>
  </si>
  <si>
    <t>² Performance is monitored through the Sustainable Disposal Index, which calculates the proportion of waste sent for recycling, reuse, composting, and co-processing relative to the total waste generated. To express this value as a percentage, the result is multiplied by 100.</t>
  </si>
  <si>
    <r>
      <rPr>
        <i/>
        <vertAlign val="superscript"/>
        <sz val="10"/>
        <color rgb="FF695E4A"/>
        <rFont val="Calibri "/>
      </rPr>
      <t xml:space="preserve">3 </t>
    </r>
    <r>
      <rPr>
        <i/>
        <sz val="10"/>
        <color rgb="FF695E4A"/>
        <rFont val="Calibri "/>
      </rPr>
      <t>In 2024, a change was implemented so that indicators are automatically extracted from SINIR, the system managed by the Brazilian Ministry of the Environment that oversees the traceability of solid waste in the country. For contracted companies, monitoring is still performed manually through Power Apps, classifying only the type of disposal. GRI 2-4.</t>
    </r>
  </si>
  <si>
    <r>
      <rPr>
        <i/>
        <vertAlign val="superscript"/>
        <sz val="10"/>
        <color rgb="FF695E4A"/>
        <rFont val="Calibri "/>
      </rPr>
      <t>1</t>
    </r>
    <r>
      <rPr>
        <i/>
        <sz val="10"/>
        <color rgb="FF695E4A"/>
        <rFont val="Calibri "/>
      </rPr>
      <t xml:space="preserve"> In 2022, a significant amount of ash from coal-fired power plants and sludge from water treatment facilities was disposed of. These wastes had been generated in previous years and had accumulated at the respective plants. In 2023, thermal power dispatch was low and there was no accumulation of waste from previous years; consequently, the disposal volume was lower. For contracted companies, monitoring is done manually via Power Apps, with classification based only on disposal type. In 2024, with the increase in thermal dispatch, there was once again a higher generation and subsequent disposal of these wastes. GRI 2-4.</t>
    </r>
  </si>
  <si>
    <t>Eneva generated 18,206.86 metric tons of coal combustion residuals (CCR), 100% of which was co-processing.</t>
  </si>
  <si>
    <t>At the end of 2023, Eneva revised its mission and vision to reflect the progress of its 2030 strategy and the current challenges in its business segments, aligning HR initiatives with its value creation goals. Throughout 2024, the company implemented changes in the recruitment process to strengthen local labor and ensure a more qualified and representative selection, aiming to provide local communities with increased opportunities to join the company, bringing in talent aligned with its purpose and needs. 
One of the main initiatives was the strengthening of relationships with universities, technical schools, and local communities through actions aimed at sparking interest in Eneva's various sectors. A more qualified talent pipeline was established, focused on individuals who are genuinely familiar with and identify with the Company, ensuring that the selection process is more strategic and efficient, reducing dispersion and increasing regional representativeness.</t>
  </si>
  <si>
    <t>In 2024, Eneva recorded an average of 111.8 training hours per employee.</t>
  </si>
  <si>
    <t xml:space="preserve">Average hours of training per employee by gender </t>
  </si>
  <si>
    <r>
      <rPr>
        <b/>
        <sz val="10"/>
        <color rgb="FF02585C"/>
        <rFont val="Calibri "/>
      </rPr>
      <t>By gender</t>
    </r>
    <r>
      <rPr>
        <b/>
        <vertAlign val="superscript"/>
        <sz val="10"/>
        <color rgb="FF02585C"/>
        <rFont val="Calibri "/>
      </rPr>
      <t>1</t>
    </r>
  </si>
  <si>
    <t>Women</t>
  </si>
  <si>
    <t>Men</t>
  </si>
  <si>
    <t>Total Average</t>
  </si>
  <si>
    <r>
      <rPr>
        <i/>
        <vertAlign val="superscript"/>
        <sz val="10"/>
        <color rgb="FF695E4A"/>
        <rFont val="Calibri "/>
      </rPr>
      <t>1</t>
    </r>
    <r>
      <rPr>
        <i/>
        <sz val="10"/>
        <color rgb="FF695E4A"/>
        <rFont val="Calibri "/>
      </rPr>
      <t xml:space="preserve"> The increase in the average training hours per employee in 2024 is due to the inclusion of hours spent reading procedures, the introduction of new training programs, and the implementation of internal campaigns to drive engagement in the Knowledge Academy.</t>
    </r>
  </si>
  <si>
    <t>Average hours of training per employee by employee category</t>
  </si>
  <si>
    <r>
      <t xml:space="preserve">By employee category </t>
    </r>
    <r>
      <rPr>
        <b/>
        <vertAlign val="superscript"/>
        <sz val="10"/>
        <color rgb="FF695E4A"/>
        <rFont val="Calibri "/>
      </rPr>
      <t>1</t>
    </r>
  </si>
  <si>
    <t>Experts</t>
  </si>
  <si>
    <t>¹ In 2024, trainee hours were not included in the employee structure by functional category due to the conclusion of the trainee program.</t>
  </si>
  <si>
    <t>In 2024, Eneva implemented upskilling programs with a focus on creating value through 2030. The strategic initiative LIFE (Leadership, Integration, Local Workforce, Excellence, Competence, and Retention) included 30 projects focused on workforce planning and strengthening leadership, integration, and employee retention, of which 20 were completed by the end of the cycle. Key actions were developed to strengthen the employer brand, including partnerships with universities and technical schools, participation in student events, and the implementation of the Technical Internship Program in Silves (AM), Boa Vista (RR), and Santo Antônio dos Lopes (MA), involving 32 young professionals. The higher education Internship Program hired over 50 students, offering them a development journey with training sessions and mentorship opportunities. The 2022 Eneva Trainee Program concluded its second cohort in 2024 with 25 participants, structured in two phases: job rotation and placement in fixed departments. The Leadership Academy provided training to 336 leaders along with executive officer mentoring, while the Knowledge Academy was revamped with new content on leadership, behavioral skills, diversity, corporate topics, and self-development. Cycle two of the Technical Career initiative selected 7 of the 15 applicants. The Eneva MBA – Business Management Program – had 73 applicants and 35 approved candidates in 2024, combining theory and practical training with a focus on strategic management. The individual development management model was reformulated to link the Individual Development Plan (IDP) to the Training Needs Assessment (TNA). The Career and Succession Evaluation Cycle (CACS) was carried out across all sites, accompanied by workshops and roadshows to promote understanding of the applied methodologies. The onboarding journey for new employees was redesigned to focus on organizational culture and Company processes. Regarding career transition support, Eneva offers outplacement programs in cases of organizational restructuring or to assist professionals who have made outstanding contributions. For employees with over 10 years of service who retire, early vesting of long-term incentives may apply, provided specific program rules are met.</t>
  </si>
  <si>
    <t>In 2024, members of the governance bodies were 100% men, with 57.14% over the age of 50. Female representation reached 15% at the executive level, 16.67% at management, and 28.48% among specialists. In terms of racial diversity, 68.85% of managers identified as white, 22.46% as brown and 1.45% as black. 5.98% of administrative staff were persons with disabilities (PwD).</t>
  </si>
  <si>
    <t>Individuals within the organization’s governance bodies (%)</t>
  </si>
  <si>
    <t>Categories</t>
  </si>
  <si>
    <t>Number of Governance Body Members (Board of Directors)</t>
  </si>
  <si>
    <t>Governance body members by gender (%)</t>
  </si>
  <si>
    <t>Governance body members by age group (%)</t>
  </si>
  <si>
    <t>Under 30</t>
  </si>
  <si>
    <t>30 to 50</t>
  </si>
  <si>
    <t>Over 50 years old</t>
  </si>
  <si>
    <r>
      <t>Number of Employees by employee category</t>
    </r>
    <r>
      <rPr>
        <b/>
        <vertAlign val="superscript"/>
        <sz val="10"/>
        <color rgb="FF695E4A"/>
        <rFont val="Calibri "/>
      </rPr>
      <t xml:space="preserve"> 1, 2</t>
    </r>
  </si>
  <si>
    <t>Employee category</t>
  </si>
  <si>
    <t>CEO</t>
  </si>
  <si>
    <t>Eneva total</t>
  </si>
  <si>
    <t>¹ Trainees are included in the administrative category.</t>
  </si>
  <si>
    <t>² The operational category includes Supervisors.</t>
  </si>
  <si>
    <r>
      <t>Workforce by employee category and gender  (%)</t>
    </r>
    <r>
      <rPr>
        <b/>
        <vertAlign val="superscript"/>
        <sz val="10"/>
        <color rgb="FF695E4A"/>
        <rFont val="Calibri "/>
      </rPr>
      <t xml:space="preserve"> 1, 2</t>
    </r>
  </si>
  <si>
    <r>
      <t>Workforce by employee category and age group  (%)</t>
    </r>
    <r>
      <rPr>
        <b/>
        <vertAlign val="superscript"/>
        <sz val="10"/>
        <color rgb="FF695E4A"/>
        <rFont val="Calibri "/>
      </rPr>
      <t xml:space="preserve"> 1, 2</t>
    </r>
  </si>
  <si>
    <t>&lt;30</t>
  </si>
  <si>
    <t>30-50</t>
  </si>
  <si>
    <t xml:space="preserve"> &gt; 50</t>
  </si>
  <si>
    <r>
      <t>Workforce by employee category and racial identity  (%)</t>
    </r>
    <r>
      <rPr>
        <b/>
        <vertAlign val="superscript"/>
        <sz val="10"/>
        <color rgb="FF695E4A"/>
        <rFont val="Calibri "/>
      </rPr>
      <t xml:space="preserve"> 1, 2</t>
    </r>
  </si>
  <si>
    <t>White</t>
  </si>
  <si>
    <t>Black</t>
  </si>
  <si>
    <t>Brown</t>
  </si>
  <si>
    <t>Asian</t>
  </si>
  <si>
    <t>Indigenous</t>
  </si>
  <si>
    <t>Not stated</t>
  </si>
  <si>
    <r>
      <t>Workforce by employee category and people with disabilities (PwD) (%)</t>
    </r>
    <r>
      <rPr>
        <b/>
        <vertAlign val="superscript"/>
        <sz val="10"/>
        <color rgb="FF695E4A"/>
        <rFont val="Calibri "/>
      </rPr>
      <t xml:space="preserve"> 1, 2</t>
    </r>
  </si>
  <si>
    <t>In 2024, the gender pay gap showed a basic salary and compensation disparity between women and men of -8.88% at the executive level, -7.64% in management, -1.10% in administrative roles, and -2.77% in operational roles. Among specialists and coordinators, however, this gap was positive, with differences of 0.61% and 3.14%, respectively, in favor of women.  It is important to note that other factors can explain salary differences, such as length of service, time and experience in the role, performance reviews, and internal movements. The Company has made progress in promoting internal equity at the executive, specialist, and administrative levels. For the executive group, the comparative base considers exclusively location, seniority level, and salary table.</t>
  </si>
  <si>
    <r>
      <t>Ratio of basic salary and remuneration of women to men, by employee category ﻿(%)</t>
    </r>
    <r>
      <rPr>
        <b/>
        <vertAlign val="superscript"/>
        <sz val="10"/>
        <color rgb="FF695E4A"/>
        <rFont val="Calibri "/>
      </rPr>
      <t>1</t>
    </r>
  </si>
  <si>
    <t>¹ To calculate the ratio between the basic salaries received by women and men, the following criteria were considered: location, seniority level, salary table, and executive board. It is important to note that other factors can explain salary differences, such as length of service, time and experience in the role, performance reviews, and internal movements. The Company has made progress in promoting internal equity at the executive, specialist, and administrative levels. For the executive group, the comparative base considers exclusively location, seniority level, and salary table.</t>
  </si>
  <si>
    <t>Eneva maintains a Health, Safety, and Environment (HSE) System structured through a Corporate HSE Policy, Guidelines, and Manuals, aligned with regulations set by the Brazilian National Agency of Petroleum, Natural Gas and Biofuels (ANP) and international standards. 
In addition to regulatory requirements, the Company adopts international standards such as ISO 45001:2018 (Occupational Health and Safety Management), OHSAS 18001 (Occupational Health and Safety Management Systems), and ISO 14001:2015 (Environmental Management). The management of contracted companies follows procedure PR.CRP.HSE.005 – Contractor Management – HSE Requirements. 
To minimize and prevent operational impacts, Eneva implements systematic risk control and monitoring measures. Action plans are defined to ensure the safety of both employees and contractors, as well as neighboring communities. All personnel involved in risk-related activities receive regular training on preventive measures. The Company complies with applicable regulatory standards, implementing them through formal documents such as the Risk Management Program (PGR), Occupational Health Medical Control Program (PCMSO), Hearing Conservation Program (PCA), Respiratory Protection Program (PPR), and Ergonomic Work Analysis (AET).
Eneva also provides medical and nursing teams, on-site clinics, remote emergency support, telemedicine health plans, and the Support and Care Program, which offers psychological, legal, financial, and social assistance to employees and their dependents.
Operational risks are mapped according to the Operational Risk Management procedure, which sets guidelines for identifying, assessing, and mitigating risks throughout the lifecycle of facilities, from design to decommissioning. Occupational risks are managed through safe work protocols such as Work Permits, Preliminary Risk Analysis, and Lockout/Tagout procedures.
To ensure process quality, Eneva uses tools such as Procedure Compliance Verification (VCP) and Work Permit Audits (APT), and conducts annual corporate audits to assess HSE system performance. Corrective and preventive actions are managed through a digital system.
Eneva enables workers to report risk situations through a digital deviation reporting system, which includes the "See and Act" tool and Behavioral Audits. A free whistleblowing hotline, available via website and phone, is also provided and managed by Compliance. 
Employee participation in the development, implementation, and periodic review of the HSE system is ensured through documented procedures, contractual guidelines, training sessions, meetings, awareness campaigns, and quality-of-life programs. Daily talks on health, safety, and the environment are held, along with internal communications via intranet, notice boards, posters, banners, and stickers.
In 2024, occupational health management was enhanced using insights from the 2023 health profile report. Initiatives included the Assisted Check-up, the Energy &amp; Health Program, and the Eneva Run in Rio de Janeiro, also held at the Itaqui and Pecém II sites with family participation. Additionally, the Company sponsored entries for road races at the Hub Sergipe unit. The Energy &amp; Health Program provided medical, physical, and nutritional monitoring to about 200 employees over three months, leading to improved fitness and lab results. 
Mental health KPIs were introduced, supporting the analysis of absenteeism causes, outpatient services usage, and claims management in partnership with the health plan provider.</t>
  </si>
  <si>
    <t>In 2024, 80 employees took parental leave, including 62 men and 18 women. All men and 17 women returned to work after the end of their leave. Of those who returned, 56 men and 15 women remained with the company for at least 12 months after returning.
The return rate was 100% for men and 99% for women, while the retention rate was 90% and 83%, respectively.</t>
  </si>
  <si>
    <t>401-3 - Parental leave</t>
  </si>
  <si>
    <t>Employees who took parental leave</t>
  </si>
  <si>
    <t>Employees returning to work after leave</t>
  </si>
  <si>
    <t>Employees who returned to work after parental leave ended that were still employed 12 months after their return to work</t>
  </si>
  <si>
    <t>Return rate</t>
  </si>
  <si>
    <t>Retention rate</t>
  </si>
  <si>
    <t>Eneva does not have a standard that sets a minimum notice period for employees in cases of significant operational changes. However, in the event of more significant changes, the practice is to give at least four weeks or 30 days’ notice. In collective situations or major changes, the company may engage jointly with the unions representing its employees, aiming to anticipate impacts and ensure fair and equal communication. Decisions are discussed in advance with different leadership levels and, when necessary, consultations are held with specialized external organizations to gather technical criteria aligned with current legislation. The collective labor agreements signed by the company do not contain exclusive clauses that set notice periods for operational changes.</t>
  </si>
  <si>
    <t>Eneva maintains a health, safety, and environment (HSE) system aligned with regulations set by the Brazilian National Agency of Petroleum, Natural Gas and Biofuels (ANP) and international management standards. Key applicable regulations include ANP Resolution No. 43/2007, which addresses the Operational Safety Management System; ANP Resolution No. 46/2016, regarding Well Integrity Management; ANP Resolution No. 6/2011, which regulates onshore pipelines; and ANP Resolution No. 2/2010, on the structural integrity of onshore oil and gas production facilities. In addition to regulatory requirements, the Company adopts international standards such as ISO 45001:2018 (Occupational Health and Safety Management), OHSAS 18001 (Occupational Health and Safety Management Systems), and ISO 14001:2015 (Environmental Management). Based on these frameworks, Eneva has established 10 HSE Guidelines, applicable to all its operations and audited annually by an independent entity.
The HSE management system covers all operational plants and monitors activities such as seismic acquisition, drilling, well completion and intervention, electromechanical construction and assembly, oil and gas production and treatment, power generation and highway transportation of hazardous products. All operations undergo annual external audits to ensure compliance with the established guidelines, and any nonconformities are addressed by the leadership of the operational plants and the corporate HSE team.
Health and safety management for contracted companies follows procedure PR.CRP.HSE.005 – Contractor Management – HSE Requirements, which defines obligations for protecting people, the environment, and the integrity of facilities. For contractors providing continuous services in operational areas, Bridge Documents are prepared to define the HSE processes applicable to their activities. These documents are developed jointly with the contractor and require approval from the contract manager and the HSE team.</t>
  </si>
  <si>
    <t>Eneva adopts structured processes for detecting hazards, assessing operational and occupational risks, and investigating incidents across its activities. Operational risks are mapped according to the Operational Risk Management procedure PR.CRP.HSE.010, which sets guidelines for identifying, assessing, and mitigating risks throughout the lifecycle of facilities, from design to decommissioning. Occupational risks are managed through safe work protocols such as Work Permits (PR.CRP.HSE.046), Preliminary Risk Analysis (PR.CRP.HSE.045), and Lockout/Tagout procedures (PR.CRP.HSE.047). These processes are managed seamlessly across all operations, supported by an HSE Working Group with representatives from the operational plants.
The company complies with Regulatory Standards No. 7 and No. 9, implementing the Risk Management Program (PGR) and the Occupational Health Medical Control Program (PCMSO), which monitor workers’ exposure to chemical, physical, biological, ergonomic, and accident-related hazards. Each operational unit has a Hazard Report, prepared by a contractor and issued by a certified safety engineer, based on on-site inspections, interviews, and risk analysis. Management of these documents follows procedure PR.CRP.HSE.048 – Occupational Health and Safety Programs.
To ensure process quality, Eneva uses tools such as Procedure Compliance Verification (VCP) and Work Permit Audits (APT), and conducts annual corporate audits to assess HSE system performance. Corrective and preventive actions are managed through the Redmine digital system.
Eneva enables workers to report hazardous situations through a digital deviation reporting system, which includes the "See and Act" tool and Behavioral Audits. The company also offers a whistleblowing channel (0800), managed by Compliance, ensuring anonymity and protection against reprisals. If signs of reprisals arise, Compliance leads the investigations.
Eneva’s safety culture is bolstered through themed campaigns focused on risk management and accident prevention. The right to refuse unsafe work is guaranteed under Regulatory Standards No. 1, No. 10, No. 13, and No. 35, and internal procedures PR.CRP.HSE.046, PR.CRP.HSE.047, and PR.CRP.HSE.045. The 0800 whistleblowing channel can also be used to report reprisals related to the refusal of unsafe activities.
All accidents and near misses are investigated based on their potential risk, with the corporate HSE team involved in high-severity events. Investigations follow procedure PR.CRP.HSE.001 – Incident Management, covering communication, analysis, approval, and implementation of corrective actions within the Redmine system – Incident Management module.</t>
  </si>
  <si>
    <t>Eneva manages occupational health across all its operational plants through the Occupational Health Medical Control Program (PCMSO), which protects and preserves employee health regarding occupational risks identified in the Risk Management Program. When necessary, recommendations are made to eliminate or mitigate these risks, verified through inspections of the relevant activities and sectors. The program is non-selective, and all medical information is kept confidential.
The occupational health team consists of physicians, nurses, nursing technicians, and emergency teams, working in the medical centers and care rooms at the operational plants, which operate during working hours, with some units running 24/7. In the physician’s absence, the emergency nursing team is supported by IHCARE, which provides 24-hour remote medical assistance directly accessible to workers. The Pecém II plant offers integrated physiotherapy services for injury prevention and recovery.
Medical centers and care rooms conduct occupational exams (pre-employment, periodic, job change, return-to-work, and exit exams), vital sign monitoring, emergency and urgent care, occupational triage, diagnostic testing, and assessments for providing safety glasses in sites where this demand is managed by the local health team. The services comply fully with all applicable legislation.
Occupational health monitoring includes health promotion and prevention, identification and treatment of occupational complaints, and emergency care for third parties and visitors. When necessary, workers are referred to specialized external care, with ambulance transport provided when indicated. All services are recorded in physical or electronic medical records within the GENU system, Eneva’s health and safety management platform.
The company ensures the privacy and confidentiality of medical information, training its staff to uphold confidentiality standards. Health management also includes educational campaigns, monitoring of employees with chronic illnesses, vaccination control, and tracking of leave covered by the National Social Security Institute (INSS). Processes are standardized through corporate procedures and monitored using performance indicators managed in tools such as Power Apps and Power BI.
Medical centers and care rooms undergo both internal and external audits. In 2024, data management advanced significantly, enabling the creation of programs tailored to employee health profiles. Notable initiatives include the Assisted Check-up, the Energy &amp; Health Program, and the Eneva Run in Rio de Janeiro, along with talks on financial health and mental health. The Energy &amp; Health Program tracked 200 employees over three months, promoting nutritional monitoring and improvements in lab results, weight loss, and reductions in body measurements.
Mental health indicators were implemented to analyze the causes of absenteeism and medical center visits, supporting the development of preventive strategies. Claims data management was carried out in partnership with the company’s health plan broker, contributing to the planning of strategic actions. Over the year, Eneva published 21 health topics in the Eneva Bulletin, implemented the GENU system, conducted 60.9% of occupational exams with physicians at its own medical centers, and carried out health audits at five sites.</t>
  </si>
  <si>
    <t>Eneva adopts an integrated management system that involves both its own employees and contractors, focusing on operational and occupational safety and protecting the environment and surrounding communities. Employee participation in the development, implementation, and periodic review of the Health, Safety, and Environment (HSE) Management System system is ensured through documented procedures, contractual guidelines, training sessions, meetings, awareness campaigns, and quality-of-life programs. Daily talks on health, safety, the environment and social responsibility are held, along with internal communications via intranet, notice boards, posters, banners, and stickers.
The company has implemented a leadership commitment matrix, which includes temporary shutdown audits, procedural compliance verification, work permit audits, behavioral audits (planned observations), deviation management, HSE inspections, and evaluation of emergency drills.
The Internal Accident Prevention Commission (CIPA) is active at the operational plants and Eneva’s headquarters, as required by Regulatory Standard No. 5 (NR-5). The commission is made up of company representatives and employees elected by secret ballot. Beyond meeting legal requirements, the company has adopted a standardized critical review process structured on two levels: the local level, with participation from the operation’s director, managers, operations and maintenance leaders, the local HSE team, and a corporate HSE representative, holding quarterly meetings; and the corporate level, involving operations and corporate officers along with the corporate HSE manager, holding annual meetings.</t>
  </si>
  <si>
    <t>Eneva provides occupational health and safety training to all workers, including employees and contractors, starting with the onboarding process led by the local Health, Safety, and Environment (HSE) teams. This initial training covers each site's specific hazards and risks.
Ongoing training follows a matrix based on legal requirements, internal regulations, and specific procedures. Mandatory training is available on the ESCUDO Portal and the Eneva Regulatory System, along with online (EAD) courses accessible through the Knowledge Portal. The EAD courses include assessments and issue certificates only upon completion, and some are gamified to encourage participant interaction.
In addition to formal training, targeted campaigns and actions are conducted about accident prevention. In 2024, Eneva provided 59,535 hours of emergency HSE training for its employees and 51,587 hours for contractors.</t>
  </si>
  <si>
    <t>Eneva has a specialized Occupational Health team composed of physicians, nursing technicians, nurses, and emergency teams, ensuring continuous care at its operational plants, some of which operate 24/7. In the physician’s absence, the emergency nursing team is supported by IHCARE, which provides remote emergency and medical guidance services directly accessible to workers. The Pecém II plant also offers integrated physiotherapy for injury recovery and prevention.
At the medical centers and care rooms, services include triage, vital signs monitoring, BMI calculation, COVID-19 testing, clinical and emergency care, occupational exams (pre-employment, periodic, job change, return-to-work, and exit exams), medical restriction assessments, and the provision of safety goggles at sites where this demand is managed by the local HSE team. In cases requiring specialized care, employees are referred and supported by the unit’s health team, with ambulance transport provided when necessary.
The company offers health and dental plans, and Med Eneva, a 24-hour telemedicine service that includes nutritional coaching, sports coaching, a maternity program, and specialized medical opinions. The Support and Care Program provides psychological, social, legal, and financial assistance for employees, their legal dependents, parents, and mothers.
Health promotion is led by the Bem Viver program, developed by Human Resources in partnership with the Health Management team, offering activities such as workplace exercise, soccer, functional training, gym access, running, jiu-jitsu, massage, physiotherapy, Pilates, and yoga, all accessible to employees and contractors. Eneva also runs vaccination campaigns, including company-covered influenza immunization.
In 2024, occupational health management was enhanced using insights from the 2023 health profile report, which reoriented the Bem Viver program. Initiatives included the Assisted Check-up, the Energy &amp; Health Program, and the Eneva Run in Rio de Janeiro, also held at the Itaqui and Pecém II sites with family participation. Additionally, the Company sponsored entries for road races at the Hub Sergipe unit. The Energy &amp; Health Program followed 200 employees over three months, leading to weight loss, reduced body measurements, and improvements in lab results.
Mental health KPIs were introduced, supporting the analysis of absenteeism causes, outpatient services usage, and claims management in partnership with the health plan provider. Twenty-one health topics were published in the Eneva Bulletin; the GENU health and safety management system was launched; health audits were conducted at five sites; and 60.9% of occupational exams were carried out by physicians at the company’s own medical centers.</t>
  </si>
  <si>
    <t>Eneva adopts a structured approach to preventing and mitigating occupational health and safety impacts throughout the entire lifecycle of its operational plants, covering the design, construction, installation, and decommissioning phases. The company sets specific requirements for risk identification and analysis, defines criteria for safe operations, and manages permanent or temporary changes, aiming to map and mitigate risks associated with worker health and safety.
At the operational plants, service execution must comply with corporate standards on Work Permits, Preliminary Risk Analysis, and Energy Lockout and Tagging. To assess the impact of activities on employee well-being and identify risks for elimination or reduction, the Occupational Risk Management Program (PGRO) is developed, implemented, and managed by the local Health, Safety, and Environment (HSE) team, taking into account the following documents:
•	Risk Management Program (PGR)
•	Occupational Health Medical Control Program (PCMSO)
•	Hearing Protection Program (PCA)
•	Respiratory Protection Program (PPR)
•	Ergonomic Work Analysis (EWA)
•	Hazard Reports
•	Health Hazards Report
•	Workplace Environment Condition Reports (LTCAT).
The implementation of the actions outlined in these programs is the responsibility of the local HSE team and is managed through the Actions/Recommendations Management module of the Redmine digital system. All programs are detailed in the corporate HSE procedures.</t>
  </si>
  <si>
    <t>In 2024, all of Eneva’s employees and contractors were covered by an occupational health and safety management system, of which 89.8% underwent internal and external audits, reinforcing the company’s commitment to safe workplaces and compliance with recognized standards.</t>
  </si>
  <si>
    <r>
      <t xml:space="preserve">Occupational health and safety management system based on legal requirements and/or recognized standards/guidelines </t>
    </r>
    <r>
      <rPr>
        <b/>
        <vertAlign val="superscript"/>
        <sz val="10"/>
        <color rgb="FF02585C"/>
        <rFont val="Calibri "/>
      </rPr>
      <t>1,2</t>
    </r>
  </si>
  <si>
    <t>Percentage of employees and workers covered by our HSE system</t>
  </si>
  <si>
    <t>Percentage of employees and contractors covered by the internally audited system</t>
  </si>
  <si>
    <t>Percentage of employees and contractors who are covered by such a system that has been audited or certified by an external party</t>
  </si>
  <si>
    <r>
      <rPr>
        <i/>
        <vertAlign val="superscript"/>
        <sz val="10"/>
        <color rgb="FF695E4A"/>
        <rFont val="Calibri "/>
      </rPr>
      <t>1</t>
    </r>
    <r>
      <rPr>
        <i/>
        <sz val="10"/>
        <color rgb="FF695E4A"/>
        <rFont val="Calibri "/>
      </rPr>
      <t xml:space="preserve"> In December 2023, Eneva had 1,616 direct employees, interns and apprentices, with all operations audited, and 4,336 contractors with 67.32% audited, totaling 75.43%.</t>
    </r>
  </si>
  <si>
    <r>
      <rPr>
        <i/>
        <vertAlign val="superscript"/>
        <sz val="10"/>
        <color rgb="FF695E4A"/>
        <rFont val="Calibri "/>
      </rPr>
      <t>2</t>
    </r>
    <r>
      <rPr>
        <i/>
        <sz val="10"/>
        <color rgb="FF695E4A"/>
        <rFont val="Calibri "/>
      </rPr>
      <t xml:space="preserve"> In 2024, interns and young apprentices were not included, as they were not covered by the occupational health and safety policy or management system.</t>
    </r>
  </si>
  <si>
    <t>In 2024, Eneva recorded 22 work-related injuries, including both employees and contractors, with a Total Recordable Incident Rate (TRIR) of 1.16. There were 108 near misses reported, with a Near Miss Frequency Rate (NMFR) of 5.70. No fatalities or high-consequence injuries were recorded in 2024 or in the two previous years. In total, 30,911 deviations were reported during the period.</t>
  </si>
  <si>
    <r>
      <t xml:space="preserve">Health and safety figures and rates for employees and contractors </t>
    </r>
    <r>
      <rPr>
        <b/>
        <vertAlign val="superscript"/>
        <sz val="10"/>
        <color rgb="FF02585C"/>
        <rFont val="Calibri "/>
      </rPr>
      <t>1,2,3,4</t>
    </r>
  </si>
  <si>
    <t>Contractors</t>
  </si>
  <si>
    <t>Employees and Contractors</t>
  </si>
  <si>
    <t>Number of recordable work-related injuries</t>
  </si>
  <si>
    <t>Total recordable injury rate (TRIR) / Injury frequency rate</t>
  </si>
  <si>
    <t>Number of recordable work-related near misses</t>
  </si>
  <si>
    <t>Near-miss frequency rate (NMFR)</t>
  </si>
  <si>
    <t>SAF-CR (no-loss-time injury, with task restrictions)</t>
  </si>
  <si>
    <t>SAF-SR (no-loss-time injury, without task restrictions)</t>
  </si>
  <si>
    <t>CPS (first aid case)</t>
  </si>
  <si>
    <t>Misappropriation</t>
  </si>
  <si>
    <t>1 Incident data (injuries and near misses) is compiled according to PR.CRP.SSMA.001, and deviation data according to PR.CRP.SSMA.014</t>
  </si>
  <si>
    <t>2 In 2023, the rates were calculated based on 1,000,000 hours worked. For direct employees, 3,806,919.62 hours were considered, and for contractors 9,530,561.95 hours, totaling 13,337,481.57 hours worked</t>
  </si>
  <si>
    <t>3 In all phases of the natural gas exploration and production lifecycle, Eneva's HSE Policy (PL.CRP.SSMA.001) and HSE Guidelines (DT.CRP.SSMA.002) are applicable and implemented. Certain stages are predominantly carried out by contractors, especially in seismic acquisition and well drilling, as are some production processes, such as gas compression. In these cases, a Bridging Document is established between the contractor's Management System and Eneva's HSE Management System. This document is jointly drafted by the contractor and Eneva and sets out the procedures contractors must follow to meet Eneva's HSE Guidelines</t>
  </si>
  <si>
    <t xml:space="preserve">4 Over the years 2022, 2023, and 2024, no fatalities or high-consequence injuries were recorded involving employees or contractors.  </t>
  </si>
  <si>
    <t>In 2024, Eneva registered no deaths related to occupational diseases of workers or workers who are not employees, but whose work and/or workplace is controlled by the organization. The fatality rate also remained zero for both employee and contractor groups.
Two cases of recordable occupational illnesses were identified among employees, while no such cases were recorded among contractor workers. The main types of occupational illnesses identified were musculoskeletal disorders and mental health disorders.
Eneva’s Occupational Health department monitors its employees from the point of diagnosis, whether the condition is work-related or not, and tracks both short-term and long-term leave (under and over 15 days). During this period, no suspected occupational or work-related illnesses were raised by the occupational physicians at the units. However, two employees were referred to the National Social Security Institute (INSS) with conditions initially classified as non-occupational. The INSS medical assessment, based on the Previdentiary Technical Epidemiological Link (NTEP), established a connection between the illnesses and the work activities performed.
The NTEP, established by Law No. 11.430/2006, allows the INSS medical board to recognize the occupational nature of an incapacity based on the statistical relationship between the company’s economic activity and the worker’s health condition, according to the International Classification of Diseases (ICD). As a result, the cases were classified under benefit type B91 (Occupational Sick Leave Benefit), regardless of the issuance of a Work Accident Report (CAT).
Eneva disagrees with this decision, as it believes that the reported conditions have no causal link or contributing factor related to the employees’ occupational activities. For this reason, the company has requested that the INSS review the classification, seeking to change the B91 benefit to B31 (Ordinary Sick Leave Benefit). Until the contestation process is concluded, Eneva is not classifying these conditions as occupational diseases.</t>
  </si>
  <si>
    <t>Eneva has a workplace health and safety training program that aligns with the company’s strategic planning and the projects to be carried out. Training planning and delivery are the responsibility of the Operational Unit management teams, with support from Human Resources management, which define programs covering both technical and non-technical skills, ensuring academic qualifications and required certification levels are maintained. The training schedule is set based on past accidents and occupational illnesses, and adherence to the training matrix follows internal procedures from the relevant function. Training control and management, covering both in-person and remote formats, are carried out through the “Academia do Conhecimento” platform, available on the Employee Portal.
Trainings are developed and recorded by the Operational Units management teams, except for internal procedures training, which is delivered by Eneva employees. Records of in-person training are maintained via attendance lists, while remote training is logged in the Eneva Regulatory System. Trainings related to Regulatory Standards follow the guidelines of document MN.CRP.HSE.001 and may be delivered in person, remotely, or in a hybrid format. Practical training hours must be completed at the company’s sites under the supervision of qualified instructors. After completing both the theoretical and practical phases, employees are deemed fit and receive credentials validated by the Health, Safety, and Environment (HSE) team before starting their activities. The management of contractor competencies is the responsibility of the contracted companies, with oversight carried out by the contract supervisor. Operations are supported by the local HSE team, which is responsible for raising workforce awareness about conditions that could lead to incidents, using the Safety Briefings as the main tool. The corporate HSE management team conducts an annual review of accidents from the period to define the training schedule, prioritizing events where human factors were identified as key causes.
The personal protective equipment (PPE) management policy is established under procedure PR.CRP.HSE.018, which sets guidelines for the supply, use, storage, cleaning, maintenance, and replacement of PPE, ensuring the substitution of damaged or lost items. For contracted employees or visitors, the responsibility for providing equipment lies with the contracted company, unless the contract specifically assigns the provision and management to Eneva. The GENU system is used to record the issuance and return of materials and to monitor the validity of PPE certification.
The effectiveness of training is monitored through periodic meetings to review health and safety indicators, compliance with mandatory and optional trainings, identification of nonconformities, and calculation of the Total Frequency Index (IDFT). In addition, critical analysis reports covering all company units are prepared.</t>
  </si>
  <si>
    <t>In 2024, Eneva recorded zero fatalities among employees and contractors, with a Total Recordable Incident Rate (TRIR) of 0.97 and a Near Miss Frequency Rate (NMFR) of 10.16.</t>
  </si>
  <si>
    <r>
      <t xml:space="preserve">Health and safety figures and rates for employees and contractors – E&amp;P </t>
    </r>
    <r>
      <rPr>
        <b/>
        <vertAlign val="superscript"/>
        <sz val="10"/>
        <color rgb="FF02585C"/>
        <rFont val="Calibri "/>
      </rPr>
      <t>1, 2</t>
    </r>
  </si>
  <si>
    <t>Employee</t>
  </si>
  <si>
    <t>Employee and Contractors</t>
  </si>
  <si>
    <t>Fatality rate</t>
  </si>
  <si>
    <t>¹ In all phases of the natural gas exploration and production lifecycle, Eneva's HSE Policy (PL.CRP.SSMA.001) and HSE Guidelines (DT.CRP.SSMA.002) are applicable and implemented. Certain stages are predominantly carried out by contractors, especially in seismic acquisition and well drilling, as are some production processes, such as gas compression. In these cases, a Bridging Document is established between the contractor's Management System and Eneva's HSE Management System. This document is jointly drafted by the contractor and Eneva and sets out the procedures contractors must follow to meet Eneva's SSMA Guidelines.</t>
  </si>
  <si>
    <r>
      <t xml:space="preserve">2 </t>
    </r>
    <r>
      <rPr>
        <i/>
        <sz val="10"/>
        <color rgb="FF695E4A"/>
        <rFont val="Calibri "/>
      </rPr>
      <t>E&amp;P operations were counted.</t>
    </r>
  </si>
  <si>
    <t>Occupational Health and Safety in E&amp;P</t>
  </si>
  <si>
    <t>Occupational Health and Safety (Power Generation)</t>
  </si>
  <si>
    <t>In 2024, Eneva recorded zero fatalities among employees and contractors at its power generation plants, with a Total Recordable Incident Rate (TRIR) of 1.44 and a Near Miss Frequency Rate (NMFR) of 11.96.</t>
  </si>
  <si>
    <r>
      <t>Health and safety figures and rates for employees and contractors - power generation</t>
    </r>
    <r>
      <rPr>
        <b/>
        <vertAlign val="superscript"/>
        <sz val="10"/>
        <color rgb="FF02585C"/>
        <rFont val="Calibri "/>
      </rPr>
      <t xml:space="preserve"> 1</t>
    </r>
  </si>
  <si>
    <r>
      <t xml:space="preserve">1 </t>
    </r>
    <r>
      <rPr>
        <i/>
        <sz val="10"/>
        <color rgb="FF695E4A"/>
        <rFont val="Calibri "/>
      </rPr>
      <t>Power generation operations were counted.</t>
    </r>
  </si>
  <si>
    <t>In 2024, the total number of employees increased by 19.0%, rising from 1,551 to 1,846. This growth was mainly driven by permanent contracts, which grew by 21.0%, increasing from 1,516 to 1,835. Among men, the increase was 21.3%, and among women, 20.0%. The number of temporary employees decreased by 68.6%, from 35 to 11. Among men, the decrease was 58.8%, and among women, 77.8%. These figures reflect overall workforce growth, with a larger share of permanent contracts compared to temporary roles.</t>
  </si>
  <si>
    <r>
      <t xml:space="preserve">Total workforce by employment contract and gender </t>
    </r>
    <r>
      <rPr>
        <b/>
        <vertAlign val="superscript"/>
        <sz val="10"/>
        <color rgb="FF695E4A"/>
        <rFont val="Calibri "/>
      </rPr>
      <t>1, 2, 3, 4</t>
    </r>
    <r>
      <rPr>
        <vertAlign val="superscript"/>
        <sz val="10"/>
        <color rgb="FF695E4A"/>
        <rFont val="Calibri "/>
      </rPr>
      <t xml:space="preserve"> </t>
    </r>
  </si>
  <si>
    <t>Employment contract</t>
  </si>
  <si>
    <t>Permanent</t>
  </si>
  <si>
    <t>Temporary</t>
  </si>
  <si>
    <t>³ We have no non-guaranteed hours employees.</t>
  </si>
  <si>
    <r>
      <rPr>
        <i/>
        <vertAlign val="superscript"/>
        <sz val="10"/>
        <color rgb="FF695E4A"/>
        <rFont val="Calibri "/>
      </rPr>
      <t>2</t>
    </r>
    <r>
      <rPr>
        <i/>
        <sz val="10"/>
        <color rgb="FF695E4A"/>
        <rFont val="Calibri "/>
      </rPr>
      <t xml:space="preserve"> In the last quarter of 2022, we began mobilizing teams for the planning and implementation of the Azulão 950MW Venture, a new thermal complex in Amazonas. This has resulted in team number growth. Throughout 2023, this growth included professionals working onsite in Amazonas state and teams based in the Rio de Janeiro office.</t>
    </r>
  </si>
  <si>
    <r>
      <rPr>
        <i/>
        <vertAlign val="superscript"/>
        <sz val="10"/>
        <color rgb="FF695E4A"/>
        <rFont val="Calibri "/>
      </rPr>
      <t xml:space="preserve">1 </t>
    </r>
    <r>
      <rPr>
        <i/>
        <sz val="10"/>
        <color rgb="FF695E4A"/>
        <rFont val="Calibri "/>
      </rPr>
      <t>The total number of employees is calculated by considering those with indefinite-term employment contracts (CLT), fixed-term employment contracts (CLT), employees with disabilities (PWDs), and Statutory Officers.</t>
    </r>
  </si>
  <si>
    <r>
      <rPr>
        <i/>
        <vertAlign val="superscript"/>
        <sz val="10"/>
        <color rgb="FF695E4A"/>
        <rFont val="Calibri "/>
      </rPr>
      <t>4</t>
    </r>
    <r>
      <rPr>
        <i/>
        <sz val="10"/>
        <color rgb="FF695E4A"/>
        <rFont val="Calibri "/>
      </rPr>
      <t xml:space="preserve"> In 2024, the mobilization of teams continued for the planning and implementation of the Azulão 950MW Project. In the final quarter of the year, Eneva acquired the Linhares (ES), Tevisa (ES), Povoação (ES), and Gera Maranhão (MA) thermal power plants.</t>
    </r>
  </si>
  <si>
    <r>
      <t xml:space="preserve">Total workforce by employment contract and region </t>
    </r>
    <r>
      <rPr>
        <b/>
        <vertAlign val="superscript"/>
        <sz val="10"/>
        <color rgb="FF695E4A"/>
        <rFont val="Calibri "/>
      </rPr>
      <t>1, 2, 3, 4, 5</t>
    </r>
  </si>
  <si>
    <t>Definite term</t>
  </si>
  <si>
    <t>Indefinite term</t>
  </si>
  <si>
    <t>Region</t>
  </si>
  <si>
    <t>¹ For distribution by region, we considered the employee's workplace location in December of each respective year.</t>
  </si>
  <si>
    <t>² There are no employees in the Midwest and South regions.</t>
  </si>
  <si>
    <r>
      <rPr>
        <i/>
        <vertAlign val="superscript"/>
        <sz val="10"/>
        <color rgb="FF695E4A"/>
        <rFont val="Calibri "/>
      </rPr>
      <t>4</t>
    </r>
    <r>
      <rPr>
        <i/>
        <sz val="10"/>
        <color rgb="FF695E4A"/>
        <rFont val="Calibri "/>
      </rPr>
      <t xml:space="preserve"> We have no non-guaranteed hours employees.</t>
    </r>
  </si>
  <si>
    <t>³ In the last quarter of 2022, we began mobilizing teams for the planning and implementation of the Azulão 950 Venture, a new thermal complex in Amazonas. This has resulted in team number growth. Throughout 2023, this growth included professionals working onsite in Amazonas state and teams based in the Rio de Janeiro office.</t>
  </si>
  <si>
    <r>
      <rPr>
        <i/>
        <vertAlign val="superscript"/>
        <sz val="10"/>
        <color rgb="FF695E4A"/>
        <rFont val="Calibri "/>
      </rPr>
      <t xml:space="preserve">5 </t>
    </r>
    <r>
      <rPr>
        <i/>
        <sz val="10"/>
        <color rgb="FF695E4A"/>
        <rFont val="Calibri "/>
      </rPr>
      <t>In 2024, the mobilization of teams continued for the planning and implementation of the Azulão 950 Project. In the final quarter of the year, Eneva acquired the Linhares (ES), Tevisa (ES), Povoação (ES), and Gera Maranhão (MA) thermal power plants.</t>
    </r>
  </si>
  <si>
    <t xml:space="preserve">In 2024, Eneva had 6,495 non-employee workers.  </t>
  </si>
  <si>
    <r>
      <t xml:space="preserve">Workers who are not employees </t>
    </r>
    <r>
      <rPr>
        <b/>
        <vertAlign val="superscript"/>
        <sz val="10"/>
        <color rgb="FF695E4A"/>
        <rFont val="Calibri "/>
      </rPr>
      <t>1, 2, 3</t>
    </r>
  </si>
  <si>
    <t>Apprentices </t>
  </si>
  <si>
    <t>Interns</t>
  </si>
  <si>
    <t>¹ The position as of December each year was used to calculate the three groups of workers. These numbers are tracked separately from employees due to their type of employment contract.</t>
  </si>
  <si>
    <t>² Just as we mobilized our team for the Azulão 950MW Project, contractors were also mobilized throughout 2023, in greater numbers than in 2022 in Northern Amazonas state.</t>
  </si>
  <si>
    <r>
      <rPr>
        <i/>
        <vertAlign val="superscript"/>
        <sz val="10"/>
        <color rgb="FF695E4A"/>
        <rFont val="Calibri "/>
      </rPr>
      <t xml:space="preserve">3 </t>
    </r>
    <r>
      <rPr>
        <i/>
        <sz val="10"/>
        <color rgb="FF695E4A"/>
        <rFont val="Calibri "/>
      </rPr>
      <t>In 2024, the number of non-employee workers increased due to the mobilization for the Azulão 950MW Project. The year also saw the implementation of the Technical Internship Program, which drove up the number of interns compared to the previous year.</t>
    </r>
  </si>
  <si>
    <t>In 2024, 68% of the senior executives hired for Eneva’s operational units came from the local community. 
The geographic definition of “local community” includes all communities located in the same region as Eneva’s operations and power plants, covering the North, Northeast, and Southeast regions. In 2024, the Southeast region was added to this definition following the acquisition of the Tevisa, Linhares, and Povoação thermal power plants.
The company controls the hiring of local labor. In each recruitment process, the job requirements and location are analyzed to promote the hiring of professionals from communities near the company’s operations.</t>
  </si>
  <si>
    <t>In 2024, Eneva recorded 336 new hires, with a new hire rate of 18%. That year it recorded a turnover rate of 16%.</t>
  </si>
  <si>
    <r>
      <t xml:space="preserve">Total number and turnover rate </t>
    </r>
    <r>
      <rPr>
        <b/>
        <vertAlign val="superscript"/>
        <sz val="10"/>
        <color rgb="FF02585C"/>
        <rFont val="Calibri "/>
      </rPr>
      <t>1, 2</t>
    </r>
  </si>
  <si>
    <t>Year</t>
  </si>
  <si>
    <t>Total number of new hires</t>
  </si>
  <si>
    <t>New hire rate</t>
  </si>
  <si>
    <t>By age group</t>
  </si>
  <si>
    <t>By gender</t>
  </si>
  <si>
    <t>By region</t>
  </si>
  <si>
    <t>1 Data for 2022 and 2023 have been reviewed and adjusted. GRI 2-4</t>
  </si>
  <si>
    <t>2 The new hire rate is calculated by the following formula: (total new hires / total employees)</t>
  </si>
  <si>
    <r>
      <t xml:space="preserve">Total number and new hire rate </t>
    </r>
    <r>
      <rPr>
        <b/>
        <vertAlign val="superscript"/>
        <sz val="10"/>
        <color rgb="FF02585C"/>
        <rFont val="Calibri "/>
      </rPr>
      <t>1, 2</t>
    </r>
  </si>
  <si>
    <t>2 The turnover rate is calculated by following formula: (total terminations+total new hires) /2/ total employees</t>
  </si>
  <si>
    <t>In 2024, Eneva expanded its Technical Internship Program, hiring 30 young people in the states of Amazonas, Maranhão, and Roraima, focusing on training and developing new operators for the company. During the same period, the Undergraduate Internship Program admitted 77 students, who will embark on a 24-month journey focused on learning and professional development. The second class of the Trainee Program was completed with the hiring of 18 professionals in areas such as business, exploration and production, and operations.
Eneva maintains partnerships with educational institutions across the country, which help attract qualified talent and strengthen the company’s employer brand. Reinforcing its commitment to developing the local workforce, the company also celebrated the inauguration of the technical school in Silves, Amazonas. Three technical courses are currently offered to the local population, focusing on Gas and Energy, Electromechanics, and Agriculture, contributing to regional progress.</t>
  </si>
  <si>
    <t>Eneva offers a wide range of benefits to full-time (CLT) employees and apprentices, as established in each site's Collective Agreements. Life insurance is fully funded by the company and afforded to all CLT employees and apprentices, with a percentage that varies according to basic salary and a differentiated calculation for officers. The health plan is provided for CLT employees, apprentices, and interns, also fully covered by the company, allowing the inclusion of children, spouses, and stepchildren as dependents upon documentary proof. Disability and invalidity assistance is offered exclusively at the Pecém and Maranhão Thermal Cluster (CGTF) units, as per the Collective Agreement, upon submission of a medical report and approval by the medical team.
Maternity and paternity leave follow extended periods guaranteed in the Collective Agreement, set at 120 days for mothers, with an additional 60-day extension, and 20 days for fathers. The private pension plan is available to permanent CLT employees, allowing enrollment in the PGBL or VGBL models, with monthly contributions ranging from 1% to 5% of basic salary, matched by the company. There is also a voluntary plan, without company matching, that allows additional contributions of 1% to 5% of salary.
Eneva also offers a stock acquisition plan, embedded in the Long-Term Incentive Programs, alongside the Matching Shares Program, which allows employees to acquire company shares by investing part of the amount received in the Short-Term Incentive and receiving equivalent shares after three years of vesting. The program is validated annually by the Board of Directors.
Other benefits offered to CLT employees include access to Gympass, payroll-deductible loans, dental plans, daycare and childminder assistance, school supplies allowance, school aid, educational support for children, and incentives for language learning and education, all governed by Collective Agreements specific to each location.</t>
  </si>
  <si>
    <t>Eneva conducts annual market surveys to define the compensation levels applied across all locations and professional levels, ensuring external competitiveness. In 2024, the company’s lowest salary was, on average, 23% higher than the current minimum wage, with no distinction by gender, location, or operational facility.
Compensation levels are set considering job responsibilities, time dedicated to the role, competencies, union agreements, and the federal and state minimum wages.
For contractors, the company does not track data on the relationship between the lowest wage paid and the prevailing minimum wage.</t>
  </si>
  <si>
    <r>
      <t xml:space="preserve">Ratio of standard entry-level wage compared to local minimum wage (%) </t>
    </r>
    <r>
      <rPr>
        <b/>
        <vertAlign val="superscript"/>
        <sz val="10"/>
        <color rgb="FF695E4A"/>
        <rFont val="Calibri "/>
      </rPr>
      <t>1</t>
    </r>
  </si>
  <si>
    <t>By gender and operation</t>
  </si>
  <si>
    <t xml:space="preserve">Eneva (Rio de Janeiro and São Paulo offices) </t>
  </si>
  <si>
    <t>Eneva Amazonas and Roraima</t>
  </si>
  <si>
    <t>Pecém II and CGTF (Ceará)</t>
  </si>
  <si>
    <t>Espírito Santo operations</t>
  </si>
  <si>
    <t>Eneva General</t>
  </si>
  <si>
    <t>1 All Company operational sites that have been incorporated or commissioned for more than 1 year are considered mature.</t>
  </si>
  <si>
    <r>
      <t xml:space="preserve">Eneva embeds human rights in its operations as part of its commitment to sustainable development. The identified impacts cover economic, environmental, and social dimensions, bringing both positive effects and operational challenges. On the economic side, adopting human rights practices strengthens institutional reputation and attracts investors, though it involves adaptation and training costs, especially in remote regions. On the environmental front, these practices promote responsible resource use, process innovation, and pollution reduction, while facing the challenge of identifying effective and economically viable solutions. On the social side, positive impacts include improved working conditions, safety, equity, and respect for the rights of employees and contractors, as well as community engagement, local workforce training, and development. Negative impacts include noise, particulate emissions, and increased traffic flow, which are monitored by environmental and Health, Safety, and Environment (HSE) teams, with reporting to licensing authorities and the community.
Eneva is committed to forging a legacy in the communities in its geographies by creating socioeconomic opportunities, conserving biodiversity, and upholding human rights.
To achieve this, the Company aims to generate sustainable value through social projects focused on community management and territorial vulnerability, organizing its initiatives around three core pillars: Energy Transition, Socioeconomic Opportunities, and Environmental Conservation and Bioeconomy. Each pillar is supported by strategic topics, such as female empowerment, education, and workforce integration—under the Socioeconomic Opportunities pillar—and the promotion of the bioeconomy—under the Environmental Conservation and Bioeconomy pillar. These pillars and their respective topics are aligned with the United Nations Sustainable Development Goals (SDGs), fostering a positive impact in areas of direct influence.
</t>
    </r>
    <r>
      <rPr>
        <b/>
        <sz val="10"/>
        <color rgb="FF695E4A"/>
        <rFont val="Calibri "/>
      </rPr>
      <t>Female empowerment:</t>
    </r>
    <r>
      <rPr>
        <sz val="10"/>
        <color rgb="FF695E4A"/>
        <rFont val="Calibri "/>
      </rPr>
      <t xml:space="preserve">
Eneva is dedicated to expanding economic opportunities for women, promoting financial autonomy and the advancement of their professional paths. Key projects in this area include Elas Empreendedoras, launched in 2021, and Combating the sexual abuse and exploitation of children, initiated in 2024 in Amazonas with an investment of R$ 1.5 million.
The Company maintains a firm, non-negotiable commitment to combat child sexual exploitation. To support this, Eneva formed strategic partnerships with several institutions and identified the “Grandes Empreendimentos” program by Instituto Childhood Brasil as aligned with its mission. Internally, Eneva adopted a broad, integrated approach that includes training for all organizational levels, the use of communication channels to share educational content, and the distribution of informational materials. Strict sanctions were established to ensure any reports are thoroughly investigated, and its whistleblowing channels are continuously monitored and enhanced. Eneva also conducted assessments in its operating geographies, implementing improvements such as enhanced monitoring and security in employee accommodations.
</t>
    </r>
    <r>
      <rPr>
        <b/>
        <sz val="10"/>
        <color rgb="FF695E4A"/>
        <rFont val="Calibri "/>
      </rPr>
      <t xml:space="preserve">Education and insertion in the job market:
</t>
    </r>
    <r>
      <rPr>
        <sz val="10"/>
        <color rgb="FF695E4A"/>
        <rFont val="Calibri "/>
      </rPr>
      <t xml:space="preserve">Eneva’s initiatives in this area focus on training young people and adults and preparing them for the labor market, aiming to reduce poverty and promote social inclusion. Notable projects in 2024 included the digital literacy initiative and the Technical School in Silves, both located in Amazonas.
The digital literacy project is designed to introduce digital skills to people in socially vulnerable situations within the Company’s operational areas. More than R$ 300,000 was invested in the initiative, which includes participants from the Elas Empreendedoras program in Itapiranga. Developed in partnership with SoulCode Academy, the content was fully adapted to local needs to ensure inclusive solutions. As a result, the project has already enabled the creation of 22 virtual sales outlets for marketing products from the program’s entrepreneurs.
In partnership with the Amazonas State Government, in 2024, the Company invested in the renovation and construction of the Prof. Wilson Carvalho Pereira Vocational Training School to establish a unit of the Amazonas Center for Technological Education (Cetam).
Additionally, in the field of economic development, Eneva invested in job creation, with a strong emphasis on regional hiring. In 2024, this rate reached 73%, supported by a program that encourages employees to reside in the cities where Eneva’s hubs are located.
</t>
    </r>
    <r>
      <rPr>
        <b/>
        <sz val="10"/>
        <color rgb="FF695E4A"/>
        <rFont val="Calibri "/>
      </rPr>
      <t>Promoting the Bioeconomy:</t>
    </r>
    <r>
      <rPr>
        <sz val="10"/>
        <color rgb="FF695E4A"/>
        <rFont val="Calibri "/>
      </rPr>
      <t xml:space="preserve">
To preserve biodiversity and strengthen sustainable value chains, Eneva supports projects that promote family-based agroforestry production and environmental conservation, generating income for local communities.
Further information on the projects developed and underway in each of the company’s strategic pillars is available in the 2024 Integrated Report.</t>
    </r>
  </si>
  <si>
    <t>In 2024, Eneva identified significant indirect economic impacts, including payments of government shares, investments in research and development, and retention of exploration areas. Reported amounts include R$ 21.7 million in Special Interests, R$ 19.2 million in research and development, and R$ 121.1 million in land retention.
Royalty and production-sharing payments, regulated by Decree No. 2.705/1998 and the Oil Law (Law No. 9.478/1997), are transferred by the National Agency of Petroleum, Natural Gas and Biofuels (ANP) to the federal, state and municipal governments. In 2024, Eneva paid a total of R$ 574.2 million in royalties to the states, with R$ 11.2 million to Amazonas and R$ 562.9 million to Maranhão. In Maranhão, municipalities received R$ 220.1 million, with major recipients including Santo Antônio dos Lopes (R$ 103.6 million), Lima Campos (R$ 32.9 million), and Trizidela do Vale (R$ 31.6 million). In Amazonas, Itapiranga received R$ 248,600, while Silves benefited from R$ 5.9 million.
These transfers drive the socioeconomic development of Eneva's geographies. In Santo Antônio dos Lopes (MA), the average monthly wage of formal workers increased from 1.1 times the minimum wage in 2010 to 6.9 in 2022, while the industry’s share of the municipal GDP grew from 6% in 2010 to 93% in 2021, according to IBGE. The municipality’s Basic Education Development Index (IDEB) also improved, rising from 3.6 to 5.1 between 2011 and 2021, surpassing the Maranhão state average (4.7).
In Amazonas, where Eneva has operated in the municipalities of Silves and Itapiranga since 2020, Silves’ GDP grew by 31% between 2020 and 2021, rising from R$ 133.8 million to R$ 175 million at current prices. The municipality’s IDEB increased from 5.5 in 2019 to 6.5 in 2021, an 85% variation, while the number of salaried workers grew by 73%, and the average monthly wage rose from 1.7 to 2.5 times the minimum wage over the period.</t>
  </si>
  <si>
    <t>There were no reported incidents of violations involving rights of indigenous peoples in 2024. However, a Public Civil Action was filed in May 2023 by the Associação de Silves pela Preservação Ambiental Cultural (Aspac) et al, contesting the company’s activities in Amazonas state. The legal case involves the Brazilian Foundation for Indigenous Peoples (Funai), Ibama and the Amazonas Environmental Protection Institute (Ipaam) and seeks to revoke the environmental licenses of the Azulão Complex issued by Ipaam and all acts related to the Azulão Field, located between the municipalities of Silves and Itapiranga. The plaintiffs contend that there are indigenous communities in the Azulão Complex’s area of influence that were not previously consulted. In its legal defense, Eneva argues that there are no recognized or studied indigenous lands in the project's area of influence. This claim relied on studies conducted before the project’s implementation and is corroborated by information available in the Funai database, which confirms there are no indigenous communities in the region.
Eneva underscores its commitment to complying with current laws and regulations, ensuring the regularity of Azulão Complex's licensing process and reiterating that indigenous peoples' rights are not being violated.</t>
  </si>
  <si>
    <t>Eneva reports that in the 2024 period, 100% of its operations implemented engagement, impact assessments, and development programs focused on the local community. The initiatives include social impact assessments, including gender impact, based on participatory processes, environmental impact assessments with continuous monitoring, and the public disclosure of the results of these assessments.
The company develops local programs based on the needs identified within the communities and establishes stakeholder engagement plans grounded in stakeholder mapping. It maintains committees and broad community consultation processes, including with vulnerable groups, as well as labor councils, occupational health and safety commissions, and other worker representative entities to discuss impacts.
Eneva also provides formal processes for receiving complaints from local communities.</t>
  </si>
  <si>
    <t>The operations cover several locations, including the Parnaíba Cluster in the municipalities of Santo Antônio dos Lopes, Capinzal do Norte, Lima Campos, Pedreiras, and Trizidela do Vale, in Maranhão; coal-fired plants in Pecém, Ceará, and Itaqui, Maranhão; as well as sites in Silves, Amazonas (Azulão), Barra dos Coqueiros, Sergipe (Hub Sergipe), Juazeiro, Bahia (Futura), and Boa Vista, Roraima (Jaguatirica). Eneva also has operations in Linhares and Aracruz, Espírito Santo, in addition to Exploration and Production (E&amp;P) wells in Maranhão and Amazonas.
The actual and potential negative impacts of the operations include odor pollution, siren activations, and heavy machinery transport at the Parnaíba Cluster; coal particulate emissions affecting nearby residences at the Pecém and Itaqui coal plants; increased foot traffic, heavy machinery transport, and large vehicle circulation at the Azulão Plant; operational impacts on the fishing community, odors, and noise at Hub Sergipe; increased particulates and vehicle movement at the Futura unit; and heavy vehicle transport at Jaguatirica.
Environmental impacts include air emissions, water withdrawal, wastewater discharge, waste generation, noise, and vibration emissions. In thermal plants, the most significant potential impacts are changes in air quality, water resources and soil, and disturbances to the population due to noise emissions. These impacts are controlled through environmental management measures and continuous monitoring, following the Basic Environmental Programs of each operational unit and the requirements of the environmental licenses.
In Exploration and Production (E&amp;P) activities, impacts include vegetation clearance, generation of wastewater and waste, and erosion processes and changes in soil and water resource quality. These impacts are temporary and reversible, with an average duration of 45 days. To mitigate these effects, Eneva requires contractor companies to follow its Environmental Guidelines, under the oversight of company employees to ensure compliance with the established control requirements.</t>
  </si>
  <si>
    <t>Eneva develops programs to manage displacement and resettlement impacts, taking into account the socioeconomic realities of the affected communities. These processes are conducted with the participation of the resettled population, public authorities, and other stakeholders.
At the Nova Demanda Hub, located in Santo Antônio dos Lopes (Maranhão), resettlement was carried out in 2016 during the implementation of the Parnaíba Cluster, involving 65 families through a participatory and voluntary model that respected family ties and the community’s traditional farming-based way of life. In addition to compensation, the families received housing and areas designated for agroecological production. Since then, they have participated in socio-environmental projects run by Eneva, including the Nova Demanda Agricultural Hub, launched in 2020, which promotes sustainable agriculture, entrepreneurship, and the strengthening of the local association. The project includes specialized technical support to help transition from subsistence farming to income generation, providing technical workshops, promoting fairs, and integrating products into public programs. In 2024, 65 direct participants received 20 hours of training and were approved for public programs such as the National School Feeding Program (PNAE), Food Acquisition Program (PAA), and the Family Farming Procurement Program (Procaf). The project also enhanced the nursery for seedling production and sales, enabling direct sales to local businesses and the Santo Antônio dos Lopes municipal government.
At the Nova Canaã Hub in Paço do Lumiar (Maranhão), resettlement took place in 2009 as part of the Itaqui Thermal Power Plant’s (UTE) operations, relocating families from an old landfill site to a residential area with proper social infrastructure, access to healthcare, and education. In 2024, the project advanced into the post-emancipation phase, fulfilling the commitments made with the environmental agency and the community. Progress monitoring continues, especially regarding the inclusion of new partners and public policies. The HortCanaã Agricultural Hub, launched in 2009, maintains sustainable agricultural production activities to ensure job creation, income, and autonomy for the resettled community. In 2024, the project progressed with the production of organic cocoa using agroforestry and agroecological models, with sales directed to Chocolates Tapuio, a company specialized in the “Bean to Bar” model, which demands quality standards from the selection of cocoa beans to the sale of the chocolate. In December 2024, the project participated for the second time in the Maranhão State Family Farming Fair, where it was recognized as a pioneering initiative in cocoa production in the state.
At the Recanto Cajueiro Hub in Barra dos Coqueiros (Sergipe), resettlement began in 2020, near the Hub Sergipe facilities, involving 74 families on a voluntary basis. The Livelihood Restructuring Program was structured to ensure the preservation of traditional lifestyles and adaptation to the new location. Each year, the progress of resettled families is monitored through the Impact Report, prepared based on individual household surveys with program beneficiaries. In 2024, the project recorded 70 hours of training and subsistence agricultural production on a 1.65-hectare plot, with crops including strawberries, cassava, soursop, bananas, okra, cilantro, sugar-apple, pineapple, kale, and chives.</t>
  </si>
  <si>
    <t>The total estimated cost for decommissioning the facilities and abandoning the fields currently under Eneva’s concession contracts is R$ 533.8 million. A field is deactivated at the end of its production activities or in the event of termination of the concession contract, in accordance with the established time lines. For this, the company is required to prepare a Facility Deactivation Program.</t>
  </si>
  <si>
    <t>In 2024, Eneva recorded 30 complaints from local communities, all of which were addressed and resolved, achieving a 100% resolution rate. None of the cases required formal remediation measures.</t>
  </si>
  <si>
    <t>Number and type of complaints from local communities identified</t>
  </si>
  <si>
    <t>Total grievances</t>
  </si>
  <si>
    <t>Percentage of Grievances addressed and resolved</t>
  </si>
  <si>
    <t>Percentage of Grievances resolved by reparation</t>
  </si>
  <si>
    <t>Through social diagnostics, mapping, monitoring, forums, and meetings with local leaders, Eneva identifies vulnerable groups in the regions where it operates, including resettled individuals, compensated persons, artisanal fishers, shellfish gatherers, women, and farmers from surrounding communities. In the states of Maranhão, Amazonas, and Sergipe, the company maintains relationships with traditional communities. Engagement with these groups occurs through support for the organization of associations and socio-environmental projects, inclusion in public policies, training in new socioeconomic skills, and events focused on the commercialization of their products, aiming to enhance traditional activities.
There are also specific initiatives for women, promoting their inclusion in the local socioeconomic context. In 2024, there was an increase in the number of project participants, with results such as families rising above the poverty line, inclusion of projects in public policies, expansion of income-generating partnerships, and promotion of education. The actions carried out contributed to the autonomy of participants by expanding their knowledge and encouraging associativism.
Eneva annually hosts Community Forums, with participation from local residents, representatives of social projects, and public authorities, promoting qualitative dialogue, transparency, and collective development of initiatives. Additionally, Community Management Committees are held quarterly with community leaders to address topics related to the company’s initiatives and operational impacts, serving as channels for dialogue and information dissemination. Permanent home visits are also conducted, providing operational information and addressing topics related to health, safety, and citizenship to communities within the Direct Influence Areas (DIAs).</t>
  </si>
  <si>
    <t>Eneva structures its supply chain management by considering logistical challenges and socioeconomic opportunities, especially in the remote regions where it operates. The company fuels local development by prioritizing regional suppliers, fostering the local economy, and promoting sustainable and responsible practices.
The Company requires its suppliers to adopt best environmental, social, and governance (ESG) practices, enforced through contractual clauses and the Code of Conduct. This document sets guidelines on legal compliance, health and safety, transparency, ethics and integrity, conflicts of interest, socio-environmental management, and respect for human and community rights. The 2024 revised version includes topics such as freedom of association, greenhouse gas emissions, waste management, and biodiversity protection.
To mitigate risks and drive continuous improvement, Eneva uses the Supplier Performance Index (IDF), a quarterly evaluation process based on criteria in health, safety, and environment (HSE); organization and quality; service level (SLA), contract management; and compliance. Suppliers scoring below 70% in any of these areas must develop corrective action plans, monitored by the evaluating teams. Consolidated monthly reports ensure continuous monitoring and the mitigation of negative impacts.
Eneva conducts operational needs mapping, local business rounds to identify suppliers, and participates in the Supplier Development Program in Maranhão, where it has its longest-standing operations. These initiatives enable the exchange of best practices and the expansion of a network of qualified suppliers, contributing to the sustainability and efficiency of the supply chain.</t>
  </si>
  <si>
    <t>In 2024, Eneva allocated 21.09% of the total purchasing budget at its key operational plants to local suppliers, totaling R$ 206.4 million. The definition of “local” refers to suppliers whose state of origin is the same as the destination state of the company’s operations.
Eneva classifies its “key operational plants” as its power generation and natural gas exploration and production assets.
The total volume of contracts with local suppliers remained significant, with notable highlights in Ceará and Maranhão, which recorded the highest percentages of local supplier participation since the launch of the Sustainability Assessment Report (RAS), reaching 43% and 29%, respectively.</t>
  </si>
  <si>
    <r>
      <t xml:space="preserve">Proportion of spending on locally-based suppliers  </t>
    </r>
    <r>
      <rPr>
        <b/>
        <vertAlign val="superscript"/>
        <sz val="10"/>
        <color rgb="FF695E4A"/>
        <rFont val="Calibri "/>
      </rPr>
      <t>1</t>
    </r>
  </si>
  <si>
    <t>By State</t>
  </si>
  <si>
    <t>local value 
(R$ million)</t>
  </si>
  <si>
    <t xml:space="preserve">¹ The geographical definition of local refers to suppliers originating from the same state as Eneva's destination state. Important operational plants include generation and E&amp;P assets. The scope used to make the response is the Spend base. </t>
  </si>
  <si>
    <t>Eneva conducts supplier risk assessments to identify the potential presence of child labor and the exposure of young workers to hazardous conditions. Categories identified as having significant risk include waste and wastewater management and uniform supply, as defined in the company’s supply risk matrix. This evaluation is conducted comprehensively, without distinction by operation, supplier, or geographic location. The supplier qualification questionnaire includes specific questions on the topic, and contracts contain clauses prohibiting practices that violate human rights, with the possibility of contract termination in case of non-compliance. The Company also conducts due diligence on third parties to assess legal proceedings, fines, press reports and restrictive lists, in order to map integrity risks and any history of involvement in child labor or forced and compulsory labor. Procurement contracts include anti-corruption clauses with explicit references to human rights protection.
Contract oversight is conducted in person to ensure accurate execution of the defined scope. Eneva provides a whistleblowing channel open to third parties, allowing the reporting of human rights violations. This channel is managed by an independent firm to ensure that report makers remain anonymous.</t>
  </si>
  <si>
    <t>Eneva conducts supplier risk assessments to identify the possible presence of child or forced labor. Categories identified as having significant risk include engineering services, construction and projects, laundry and uniform supply, as defined in the company’s supply risk matrix. This evaluation is conducted comprehensively, without distinction by operation, supplier, or geographic location.
To prevent such practices, Eneva adopts preventive measures during the supplier qualification process, led by Compliance. The qualification questionnaire includes specific questions on the topic, and contracts contain explicit clauses prohibiting forced labor, with the possibility of contract termination in case of non-compliance. The company also performs due diligence to assess contractors, including reviewing the list of employers fined for using forced or compulsory labor, published semiannually by the Ministry of Labor, as well as monitoring related media.
During the procurement process, anti-corruption clauses are included that expressly prohibit forced labor and require the protection of human rights. The Third-Party Code of Conduct, which establishes the obligation to uphold fundamental human rights and integrity, is a mandatory annex to contracts and must be formally accepted by all suppliers.
Contract oversight is conducted in person, verifying the execution of the established scope and assessing any potential noncompliance related to labor dignity. Eneva also provides a whistleblowing channel open to third parties, allowing the reporting of human rights violations. This channel is managed by an independent firm, ensuring the anonymity of whistleblowers, and operates on a 24/7 basis.</t>
  </si>
  <si>
    <t>In 2024, no new suppliers were selected based on social criteria.</t>
  </si>
  <si>
    <t>In 2024, Eneva did not assess suppliers for environmental impacts. The qualification process aims to understand the supplier’s structure regarding this topic, taking into account the existence of policies, indicators, training programs, environmental licenses, and certifications such as ISO 14001 (Environmental Management System).</t>
  </si>
  <si>
    <t>Eneva is guided by the principle of establishing a culture of prevention, mitigation, and response to events that may pose risks to human life, the environment, and company assets. 
The Company follows a structured approach to monitor the integrity of its assets, protect sensitive areas such as legal reserves, and ensure compliance with asset security standards. Its Health, Safety, and Environment (HSE) Policy sets forth guidelines for anticipating and promptly responding to critical situations. Management measures are monitored through indicator analysis, ensuring compliance with the emergency drill schedule and the implementation of improvements.
Corporate Guideline 10, on Emergency Preparedness, provides guidelines for the formulation of response plans, the designation of qualified teams, and the regular execution of training sessions and drills. In 2024, emergency drills were conducted involving neighboring communities at the Itaqui, Parnaíba, and HUB Sergipe units, strengthening communication and community preparedness for potential emergencies.
Management measures are monitored through indicator analysis at critical assessment meetings, ensuring compliance with the emergency drill schedule and the implementation of identified improvements. Each operational plant officer director is required to attend at least one drill per year. The effectiveness of actions is tracked through the Redmine system, enabling continuous adjustments to procedures.
Engagement with stakeholders, including neighboring communities, strengthens emergency management and ensures the effectiveness of implemented measures. All actions are aligned with industry best practices, ensuring the company is prepared to minimize risks and respond efficiently to any operational incident.</t>
  </si>
  <si>
    <t>Two Tier 1 process safety incidents were recorded in the E&amp;P segment – Gas Treatment System, one at STGP and one at STGA. Additionally, two Tier 2 process safety incidents occurred, both at STGA.</t>
  </si>
  <si>
    <t>There were no process safety incidents at the Itaqui and Pecém sites in 2024.</t>
  </si>
  <si>
    <t>Through its New Business function, Eneva identifies and develops opportunities aligned with its strategic goals, leveraging technologies such as automation, artificial intelligence, renewable energy, battery storage, and carbon capture and storage. These initiatives are supported by strategic partnerships and investments in research and development, taking into account future energy transition scenarios in Brazil and abroad. Positive impacts include increased productivity, reduced carbon footprint, sustainable use of natural resources, improved public health, job creation, local economic development, innovation in internal processes, and portfolio diversification. Negative impacts involve financial risks related to cost and revenue volatility and potential effects on neighboring communities. These are mitigated through operational efficiency and prior impact assessments.
The company acknowledges negative impacts related to thermal and renewable power generation and energy storage, which require natural resources and may affect emissions depending on the level of operation. Mitigation measures include efficiency gains, adoption of new technologies, and carbon capture. Business relations involve partnerships with specialized companies, educational institutions, and research centers, focusing on solution development and workforce training. Investors and energy buyers ensure the viability of the projects.
Innovation management is structured through a system with a formalized scope, purpose, and policy. The scope connects the company’s strategy with the pillars of regulatory agencies ANEEL and ANP, focusing on new products, services, and processes. The purpose is to become a national benchmark in innovation within the energy sector. The policy aims to ensure regulatory compliance, strategic alignment of research and development projects, a strengthened culture of innovation, and effective portfolio management. Risk analysis is supported by technical departments through due diligence and internal governance, with risks classified as either strategic (business-related) or operational (project-related). Strategic risks are reviewed annually, and those rated as “High” trigger action plans with designated owners, deadlines, costs, a GUT matrix, and status tracking.
Eneva periodically conducts trend analyses using methods such as coolhunting and studies including “Mega Trends and Technologies 2017–2050” (Richard Watson), “Emerging Science and Technology” (Imperial Tech Foresight), and the “Tech Trends Report” (Amy Webb), which inform the internal document “2025–2030 Trend Analysis.”
The effectiveness of measures is monitored using the FEL methodology and key performance indicators (KPIs). Monthly critical review meetings are held, and the company applies the OKR methodology, with auditable goals (“roof”) and aspirational targets (“moon”). Objectives include ensuring regulatory compliance, strategic alignment with ANEEL topics, fostering a culture of innovation, and managing the project pipeline. Indicators cover the regulatory liability limit, AMPERE index, alignment of projects with ANEEL topics, workshops, audiovisual content production, internal communication, event participation, training hours, governance meetings, and internal idea calls. Lessons learned are consolidated through an internal “Lessons Learned” process, allowing for updates to policies and procedures.
Stakeholder engagement is structured by classifying stakeholders based on importance, relevance, interest, and influence. Stakeholders are grouped into primary, involved, and notified categories, and are consulted or informed through monthly meetings. This engagement also occurs via strategic partnerships, collaborations with academic institutions, and specific contracts such as nondisclosure agreements, memorandums of understanding, and option-to-purchase agreements. Project effectiveness is tracked based on the FEL methodology and applicable indicators.</t>
  </si>
  <si>
    <t>In 2024, Eneva maintained several research, development, and technological innovation initiatives focused on the energy transition, operational efficiency, and emissions reduction, funded through regulatory mechanisms by the Brazilian Electricity Regulatory Agency (ANEEL), the National Agency for Petroleum, Natural Gas and Biofuels (ANP), and the company’s own funds.
Ongoing projects range from pilot plants for carbon capture and storage to technologies applied to hydrogen production in its various forms (green, blue, and turquoise), along with solutions for maintenance optimization, the use of artificial intelligence in thermal systems, and seismic imaging. Some of our most important initiatives include:</t>
  </si>
  <si>
    <t>Start and end date</t>
  </si>
  <si>
    <t>Maturity</t>
  </si>
  <si>
    <t>Source of Funds</t>
  </si>
  <si>
    <t>Total projected value</t>
  </si>
  <si>
    <t>Amount invested since project inception</t>
  </si>
  <si>
    <t>Amount invested in the current year</t>
  </si>
  <si>
    <t>12/07/2022 - 06/06/2025</t>
  </si>
  <si>
    <t>R&amp;D - TRL 7</t>
  </si>
  <si>
    <t>ANEEL regulated R&amp;D</t>
  </si>
  <si>
    <t>Optimization of the CO₂ capture process using MBTSA technology, with a pilot installation planned at gas- and coal-fired thermal power plants</t>
  </si>
  <si>
    <t>Eneva also invested in the H2 Turquesa project, with technological development led by the start-up DUX and a purchase option agreement for up to 20% of the company within five years. Another project was Voltta, aimed at commercial expansion in the B2B/SMB energy market, focusing on small- and medium-sized free consumers.
Evidence of these investments is documented through partial monitoring reports, technical reports, and accounting records of service orders in the SAP system.</t>
  </si>
  <si>
    <t>H2GREEN, focused on the feasibility of producing and applying green hydrogen in thermal power plants</t>
  </si>
  <si>
    <t>12/16/2022 - 01/15/2025</t>
  </si>
  <si>
    <t>R&amp;D - TRL 8</t>
  </si>
  <si>
    <t>GImpSI System, focused on managing the impacts of salinity in substations</t>
  </si>
  <si>
    <t>11/22/2021 - 01/21/2025</t>
  </si>
  <si>
    <t>R&amp;D - TRL 6</t>
  </si>
  <si>
    <t>GNL OPT, a decision-support system using artificial intelligence for LNG inventory control</t>
  </si>
  <si>
    <t>11/22/2021 - 05/21/2025</t>
  </si>
  <si>
    <t>Intelligent computational system for predicting residual life and maintenance support of thermal assets</t>
  </si>
  <si>
    <t>06/30/2023 - 06/29/2026</t>
  </si>
  <si>
    <t>Study of corrosion-resistant materials and development of suitable cement slurries for the construction of carbon capture and storage (CCS) wells</t>
  </si>
  <si>
    <t>12/22/2023 - 04/21/2026</t>
  </si>
  <si>
    <t>R&amp;D - TRL 5</t>
  </si>
  <si>
    <t>Methodological study for optimizing the methane steam reforming process and blue hydrogen (H2A) production, to be applied in the decarbonization of thermal power plants</t>
  </si>
  <si>
    <t>08/20/2024 - 08/19/2025</t>
  </si>
  <si>
    <t>R&amp;D - TRL 3</t>
  </si>
  <si>
    <t>Depth imaging of onshore seismic data for the exploration of natural gas fields and thermal power generation</t>
  </si>
  <si>
    <t>11/05/2024 - 01/04/2027</t>
  </si>
  <si>
    <t>Desalination of brackish water using heliothermal energy to optimize solar photovoltaic plant (UFV) operations</t>
  </si>
  <si>
    <t>08/20/2024 - 03/19/2027</t>
  </si>
  <si>
    <t>Development of a prototype system based on thermal plasma for turquoise hydrogen production through natural gas pyrolysis</t>
  </si>
  <si>
    <t>11/29/2024 - 01/08/2027</t>
  </si>
  <si>
    <t>Numerical and experimental study of permanent CO₂ storage in the integrated thermoelectric-reservoir system</t>
  </si>
  <si>
    <t>05/31/2023 - 06/30/2025</t>
  </si>
  <si>
    <t>R&amp;D - TRL 4</t>
  </si>
  <si>
    <t>Machine Learning applied to onshore seismic data through the ALINE system</t>
  </si>
  <si>
    <t>01/02/2023 - 01/30/2025</t>
  </si>
  <si>
    <t>Eneva adopts measures to ensure the availability and reliability of the short- and long-term electricity supply. These include the guidelines, manuals, and operational and maintenance procedures that guide the company's asset management. It also uses the Maintenance Control System (SAP Plant Maintenance) where asset preservation and inspection plans are registered, planned, monitored and controlled. At the operational level, the company employs plant supervisory systems, including the OSIsoft PI data historian, which enables continuous monitoring of operations. Complementing this, Eneva conducts training for operations and maintenance teams to ensure technical proficiency and updates on best practices. Audit evidence includes the Eneva Regulatory System, the SAP-PM module, and the supervisory systems used in asset management.</t>
  </si>
  <si>
    <r>
      <t xml:space="preserve">Average generation efficiency of thermal plants by energy source and by regulatory regime (%) </t>
    </r>
    <r>
      <rPr>
        <vertAlign val="superscript"/>
        <sz val="10"/>
        <color rgb="FF695E4A"/>
        <rFont val="Calibri "/>
      </rPr>
      <t>1, 2, 3, 4, 5</t>
    </r>
  </si>
  <si>
    <t>ACR Efficiency</t>
  </si>
  <si>
    <t>Itaqui (imported coal)</t>
  </si>
  <si>
    <t>Pecém II (imported coal)</t>
  </si>
  <si>
    <t>Parnaíba I (natural gas – simple cycle)</t>
  </si>
  <si>
    <t>Parnaíba II (natural gas – combined cycle)</t>
  </si>
  <si>
    <t>Parnaíba III (natural gas – simple cycle)</t>
  </si>
  <si>
    <t>Jaguatirica II (natural gas – combined cycle)</t>
  </si>
  <si>
    <t>Porto Sergipe I (natural gas – combined cycle)</t>
  </si>
  <si>
    <t>ACL Efficiency</t>
  </si>
  <si>
    <t>Parnaíba IV (natural gas – motor)</t>
  </si>
  <si>
    <t>¹ Scope used to respond: CGTF - Base load data; Itaqui - Partial load data (240 MW); Jaguatirica II - Data at multiple load levels to meet the demands of the isolated Roraima system; Parnaíba I - Base load data considering a closed cycle with Parnaíba V; Parnaíba II - Base load data; Parnaíba III - Base load data; Parnaíba IV - Base load data; Pecém II - Base load data; Porto Sergipe - The plant did not operate in 2023.</t>
  </si>
  <si>
    <r>
      <rPr>
        <i/>
        <vertAlign val="superscript"/>
        <sz val="10"/>
        <color rgb="FF695E4A"/>
        <rFont val="Calibri "/>
      </rPr>
      <t>2</t>
    </r>
    <r>
      <rPr>
        <i/>
        <sz val="10"/>
        <color rgb="FF695E4A"/>
        <rFont val="Calibri "/>
      </rPr>
      <t xml:space="preserve"> The indicator aims to identify continuous improvements in the efficiency of the units, ensuring that efficiency (or the ratio of MWh generated to the energy required) is as optimized as possible.</t>
    </r>
  </si>
  <si>
    <r>
      <rPr>
        <i/>
        <vertAlign val="superscript"/>
        <sz val="10"/>
        <color rgb="FF695E4A"/>
        <rFont val="Calibri "/>
      </rPr>
      <t xml:space="preserve">3 </t>
    </r>
    <r>
      <rPr>
        <i/>
        <sz val="10"/>
        <color rgb="FF695E4A"/>
        <rFont val="Calibri "/>
      </rPr>
      <t>Units DCS data.</t>
    </r>
  </si>
  <si>
    <r>
      <rPr>
        <i/>
        <vertAlign val="superscript"/>
        <sz val="10"/>
        <color rgb="FF695E4A"/>
        <rFont val="Calibri "/>
      </rPr>
      <t>4</t>
    </r>
    <r>
      <rPr>
        <i/>
        <sz val="10"/>
        <color rgb="FF695E4A"/>
        <rFont val="Calibri "/>
      </rPr>
      <t xml:space="preserve"> Efficiency is calculated as follows: Efficiency = 3600/net heat rate</t>
    </r>
  </si>
  <si>
    <r>
      <rPr>
        <i/>
        <vertAlign val="superscript"/>
        <sz val="10"/>
        <color rgb="FF695E4A"/>
        <rFont val="Calibri "/>
      </rPr>
      <t>5</t>
    </r>
    <r>
      <rPr>
        <i/>
        <sz val="10"/>
        <color rgb="FF695E4A"/>
        <rFont val="Calibri "/>
      </rPr>
      <t xml:space="preserve"> Data referring to 2022 for Parnaíba IV (natural gas – simple cycle) was reviewed and adjusted. GRI 2-4</t>
    </r>
  </si>
  <si>
    <t xml:space="preserve">The PN-T-87, PN-T-103, PN-T-146, and PN-T-163 blocks have ongoing Onshore Facility Decommissioning Programs. No units were closed in 2024. However, civil works were carried out at the sites to restore the terrain and prepare for revegetation. The PN-T-87, PN-T-103, and PN-T-146 blocks are in the process of being closed. Environmental recovery activities for the PN-T-163 block are scheduled to begin in 2025 and 2026.	</t>
  </si>
  <si>
    <t>No structures were left behind. All drilled wells were permanently decommissioned in compliance with ANP regulations. The decommissioning process included cementing the geologically designated zones and the wellheads, ensuring that the upper structure was completely leveled with the ground, as required by current standards.</t>
  </si>
  <si>
    <t>Eneva’s capital expenditure strategy considers the sensitivity of hydrocarbon reserves to scenarios involving carbon pricing, acknowledging that increases in taxes or levies on emissions may impact the economic viability of carbon-intensive projects such as natural gas-fired thermal power plants. At the same time, such regulatory measures may accelerate the adoption of lower-carbon technologies, making them more competitive and attractive for long-term investment.
In light of this, the company regularly conducts economic viability assessments of its reserves based on projections for oil and natural gas prices and across various climate regulatory scenarios, including those featuring explicit carbon pricing. These projections are factored into the strategic planning process and financial modeling of the project portfolio, enabling a more resilient capital allocation in response to potential market transitions and future regulatory requirements.
Moreover, Eneva continuously monitors energy market dynamics and technological trends, assessing the competitiveness of low-carbon solutions—such as efficient cogeneration, carbon capture, utilization and storage (CCUS), and renewable alternatives—that may gradually replace or complement the existing energy mix. In doing so, the company aims to ensure the sustainability of its reserves and energy assets, maintaining value creation in an energy transition environment.
The company also tracks global and national discussions on carbon pricing mechanisms, including regulated and voluntary carbon markets, and simulates the impact of different internal carbon prices on its assets and reserves. These analyses inform investment decisions that are better aligned with long-term climate risks, in accordance with climate governance principles and Brazil’s environmental commitments.</t>
  </si>
  <si>
    <t>Operations contracted mainly within the Regulated Market (ACR)</t>
  </si>
  <si>
    <t>TPP Paranaíba I</t>
  </si>
  <si>
    <t>TPP Paranaíba II</t>
  </si>
  <si>
    <t>TPP Paranaíba III</t>
  </si>
  <si>
    <t>TPP Porto de Sergipe I</t>
  </si>
  <si>
    <t>TPP LORM</t>
  </si>
  <si>
    <t>TPP Viana I</t>
  </si>
  <si>
    <t>TPP Povoação I</t>
  </si>
  <si>
    <t>TPP Viana</t>
  </si>
  <si>
    <t>TPP Gera Maranhão</t>
  </si>
  <si>
    <t>TPP Paranaíba VI (non-operational)</t>
  </si>
  <si>
    <t>TPP Azulão I (non-operational)</t>
  </si>
  <si>
    <t>TPP Azulão II (non-operational)</t>
  </si>
  <si>
    <t>TPP Fortaleza (hibernating)</t>
  </si>
  <si>
    <t>Type of asset</t>
  </si>
  <si>
    <t>Operating unit</t>
  </si>
  <si>
    <t>Contracted Capacity (MW)</t>
  </si>
  <si>
    <t>TPP Paranaíba IV</t>
  </si>
  <si>
    <t>TPP Paranaíba V</t>
  </si>
  <si>
    <t>PVU Tauá</t>
  </si>
  <si>
    <t>PVU Futura I</t>
  </si>
  <si>
    <t>Operations contracted mainly within the Free Contracting Environment (ACL) (ACL)</t>
  </si>
  <si>
    <t>Gas</t>
  </si>
  <si>
    <t>Renewable</t>
  </si>
  <si>
    <t>Gross energy generated by primary energy source and regulatory regime (GWh) (ACR)</t>
  </si>
  <si>
    <t>TPP Parnaíba IV</t>
  </si>
  <si>
    <t>TPP Parnaíba V</t>
  </si>
  <si>
    <t>In 2024, Eneva reported a contracted capacity of 6,060 megawatts (MW), primarily under the Regulated Market (ACR). Operational plants under this basis include TPP Itaqui and TPP Pecém II (coal), TPP Parnaíba I, II, III, and VI, TPP Azulão I and II, TPP Jaguatirica II, TPP Fortaleza, TPP Porto de Sergipe I, TPP LORM, TPP Viana, TPP Povoação I, and TPP Gera Maranhão. The latter group was acquired from BTG Pactual’s thermal power portfolio in a transaction concluded between October and December 2024. This acquisition added 859 MW to the company’s total capacity, through natural gas-fired plants TPP Viana 1, TPP Povoação 1, and TPP LORM, and fuel oil plants TPP Viana and TPP Gera Maranhão.
In the Free Market (ACL), contracted capacity remained stable at 1,114 MW, comprising the TPP Parnaíba IV and V (natural gas) and the UFV Tauá and UFV Futura I solar plants (renewable sources).
Completed in 2022 and commissioned at the end of that year, TPP Parnaíba V represents the combined cycle closure of TPP Parnaíba I. Although it relies on gas generation from Parnaíba I, its power generation is carried out using a steam turbine, with no additional gas consumption.   TPP Parnaíba VI, completed in 2024 and commercially operational as of 2025, corresponds to the combined cycle closure of TPP Parnaíba III. Its generation is also carried out via a steam turbine, without additional gas consumption</t>
  </si>
  <si>
    <t>In 2024, Eneva recorded gross generation of 9,081 GWh in the Regulated Market (ACR), driven by increased thermal dispatch in the National Interconnected Grid (SIN). This generation involved coal-fired plants (TPP Itaqui and TPP Pecém II) and natural gas-fired facilities, including the Parnaíba Cluster, TPP Jaguatirica II, the Sergipe Hub, and assets acquired at the end of the year such as TPP Viana, TPP Povoação I, and TPP Gera Maranhão. In the Free Market (ACL), gross generation totaled 1,664 GWh in 2024, with contributions from natural gas plants like TPP Parnaíba IV and renewable sources, notably the UFV Futura I solar plant, which generated 1,475 GWh in 2024 since its commercial operations began in May 2023.
The SIN load grew by an average of 7% compared to 2023, driven by economic factors and elevated temperatures in the second half of the year, with the exception of December. The hydrological scenario was closer to the Long-Term Average (MLT), with Inflow Energy (ENA) slightly below or in line with the average across major subsystems. Constraints on hydro generation capacity during certain periods increased the need for thermal generation, which also occurred outside the merit order throughout the year in response to growing demand for firm energy due to the variability of intermittent sources such as wind and solar.
Thermal energy exports to Argentina and Uruguay were lower than in 2023, impacted by higher domestic demand for thermal sources, the need to meet peak load, and technical limitations in international interconnections. In May, exports were halted due to the unavailability of the Garabi converter station and transmission lines in the South Region, caused by extreme weather events in Rio Grande do Sul, which led to dam failure, substation flooding, and the shutdown of multiple power grid assets.</t>
  </si>
  <si>
    <t>Gross energy generated by primary energy source and free contracting regime (GWh) (ACL)</t>
  </si>
  <si>
    <t>History of Contribution to Society – Environmental Offsetting (paid or executed – R$)</t>
  </si>
  <si>
    <t>History of Contribution to Society – Purchases from Local Suppliers (R$)</t>
  </si>
  <si>
    <t>History of Contribution to Society – Environmental Conditions (R$)</t>
  </si>
  <si>
    <t>Donations, Sponsorships (company fubds), and Incentivized Contributions</t>
  </si>
  <si>
    <t>History of Contribution to Society – Donations (R$)</t>
  </si>
  <si>
    <t>Sponsorships (company funds)</t>
  </si>
  <si>
    <t>Incentivized</t>
  </si>
  <si>
    <t>History of Contribution to Society – Donations (Infrastructure and Public Equipment (R$)</t>
  </si>
  <si>
    <t>History of Contribution to Society – Payments to Surface Rights Holders (R$)</t>
  </si>
  <si>
    <t>History of Contribution to Society – Social Projects (Company Funds) (R$)</t>
  </si>
  <si>
    <t>Social Projects</t>
  </si>
  <si>
    <t>Donations</t>
  </si>
  <si>
    <t>History of Tax and Government Interests - Land and Regulatory (R$)</t>
  </si>
  <si>
    <t>Land and Regulatory (R$)</t>
  </si>
  <si>
    <t xml:space="preserve"> Surface landowners</t>
  </si>
  <si>
    <t>Production performance</t>
  </si>
  <si>
    <t>History of Tax and Government Interests - R&amp;D and Regulatory (R$)</t>
  </si>
  <si>
    <t>R&amp;D and Regulatory (R$)</t>
  </si>
  <si>
    <t>Research and Development (ANP)</t>
  </si>
  <si>
    <t>Research and Development (ANEEL)</t>
  </si>
  <si>
    <t>FNDCT Fee - National Scientific and Technological Development Fund</t>
  </si>
  <si>
    <t>MME Fee - Ministry of Mining and Energy</t>
  </si>
  <si>
    <t>History of Tax and Government Interests - Regulatory (R$)</t>
  </si>
  <si>
    <t>Regulatory (R$)</t>
  </si>
  <si>
    <t>Brazil</t>
  </si>
  <si>
    <t>Special Share</t>
  </si>
  <si>
    <t>Area Retention</t>
  </si>
  <si>
    <t>Santo Antônio dos Lopes</t>
  </si>
  <si>
    <t>﻿Brazil</t>
  </si>
  <si>
    <t>Silves</t>
  </si>
  <si>
    <t>Capinzal do Norte</t>
  </si>
  <si>
    <t>Taxes and Federal Government Interests - Tax (line) R$</t>
  </si>
  <si>
    <t>Import tax</t>
  </si>
  <si>
    <t>Others</t>
  </si>
  <si>
    <t>Locations</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</si>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</sst>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R$&quot;\ #,##0.00;[Red]\-&quot;R$&quot;\ #,##0.00"/>
    <numFmt numFmtId="43" formatCode="_-* #,##0.00_-;\-* #,##0.00_-;_-* &quot;-&quot;??_-;_-@_-"/>
    <numFmt numFmtId="164" formatCode="#,##0.0"/>
    <numFmt numFmtId="165" formatCode="_-* #,##0_-;\-* #,##0_-;_-* &quot;-&quot;??_-;_-@_-"/>
    <numFmt numFmtId="166" formatCode="0.0%"/>
    <numFmt numFmtId="167" formatCode="0.0"/>
    <numFmt numFmtId="168" formatCode="_-* #,##0.0_-;\-* #,##0.0_-;_-* &quot;-&quot;??_-;_-@_-"/>
  </numFmts>
  <fonts count="82">
    <font>
      <sz val="11"/>
      <color theme="1"/>
      <name val="Aptos Narrow"/>
      <family val="2"/>
      <scheme val="minor"/>
    </font>
    <font>
      <sz val="12"/>
      <color theme="1"/>
      <name val="Verdana"/>
      <family val="2"/>
    </font>
    <font>
      <sz val="8"/>
      <name val="Aptos Narrow"/>
      <family val="2"/>
      <scheme val="minor"/>
    </font>
    <font>
      <sz val="11"/>
      <color theme="1"/>
      <name val="Aptos Narrow"/>
      <family val="2"/>
      <scheme val="minor"/>
    </font>
    <font>
      <sz val="16"/>
      <color rgb="FF000000"/>
      <name val="Aptos Narrow"/>
      <family val="2"/>
      <scheme val="minor"/>
    </font>
    <font>
      <u/>
      <sz val="11"/>
      <color theme="10"/>
      <name val="Aptos Narrow"/>
      <family val="2"/>
      <scheme val="minor"/>
    </font>
    <font>
      <sz val="10"/>
      <color theme="1"/>
      <name val="Calibri regular"/>
    </font>
    <font>
      <b/>
      <sz val="10"/>
      <color theme="0"/>
      <name val="Calibri regular"/>
    </font>
    <font>
      <sz val="10"/>
      <color rgb="FF695E4A"/>
      <name val="Calibri regular"/>
    </font>
    <font>
      <sz val="10"/>
      <color theme="1"/>
      <name val="Calibri "/>
    </font>
    <font>
      <i/>
      <sz val="10"/>
      <color theme="1"/>
      <name val="Calibri "/>
    </font>
    <font>
      <b/>
      <sz val="10"/>
      <color rgb="FFFF0000"/>
      <name val="Calibri "/>
    </font>
    <font>
      <b/>
      <sz val="10"/>
      <color rgb="FF113CEA"/>
      <name val="Calibri "/>
    </font>
    <font>
      <sz val="10"/>
      <color rgb="FF000000"/>
      <name val="Calibri "/>
    </font>
    <font>
      <sz val="10"/>
      <color theme="0"/>
      <name val="Calibri "/>
    </font>
    <font>
      <b/>
      <sz val="10"/>
      <color rgb="FF695E4A"/>
      <name val="Calibri "/>
    </font>
    <font>
      <b/>
      <sz val="10"/>
      <color rgb="FFE4562E"/>
      <name val="Calibri "/>
    </font>
    <font>
      <sz val="10"/>
      <color rgb="FF695E4A"/>
      <name val="Calibri "/>
    </font>
    <font>
      <b/>
      <u/>
      <sz val="12"/>
      <color rgb="FF695E4A"/>
      <name val="Calibri regular"/>
    </font>
    <font>
      <b/>
      <sz val="12"/>
      <color rgb="FFFCB316"/>
      <name val="Calibri "/>
    </font>
    <font>
      <i/>
      <sz val="10"/>
      <color rgb="FF695E4A"/>
      <name val="Calibri "/>
    </font>
    <font>
      <b/>
      <sz val="10"/>
      <color rgb="FF00A0A8"/>
      <name val="Calibri "/>
    </font>
    <font>
      <sz val="10"/>
      <color rgb="FF695E4A"/>
      <name val="Calibri"/>
      <family val="2"/>
    </font>
    <font>
      <i/>
      <sz val="10"/>
      <color rgb="FF695E4A"/>
      <name val="Calibri"/>
      <family val="2"/>
    </font>
    <font>
      <b/>
      <sz val="10"/>
      <color rgb="FF695E4A"/>
      <name val="Calibri"/>
      <family val="2"/>
    </font>
    <font>
      <b/>
      <u/>
      <sz val="10"/>
      <color rgb="FF695E4A"/>
      <name val="Calibri "/>
    </font>
    <font>
      <b/>
      <sz val="10"/>
      <color theme="0"/>
      <name val="Calibri "/>
    </font>
    <font>
      <b/>
      <i/>
      <sz val="10"/>
      <color rgb="FF695E4A"/>
      <name val="Calibri "/>
    </font>
    <font>
      <u/>
      <sz val="10"/>
      <color theme="0"/>
      <name val="Calibri "/>
    </font>
    <font>
      <b/>
      <vertAlign val="superscript"/>
      <sz val="10"/>
      <color rgb="FF695E4A"/>
      <name val="Calibri "/>
    </font>
    <font>
      <i/>
      <vertAlign val="superscript"/>
      <sz val="10"/>
      <color rgb="FF695E4A"/>
      <name val="Calibri "/>
    </font>
    <font>
      <vertAlign val="superscript"/>
      <sz val="10"/>
      <color rgb="FF695E4A"/>
      <name val="Calibri "/>
    </font>
    <font>
      <b/>
      <sz val="10"/>
      <color rgb="FFFCB316"/>
      <name val="Calibri "/>
    </font>
    <font>
      <b/>
      <vertAlign val="superscript"/>
      <sz val="10"/>
      <color rgb="FFFCB316"/>
      <name val="Calibri "/>
    </font>
    <font>
      <u/>
      <sz val="10"/>
      <color theme="0"/>
      <name val="Calibri"/>
      <family val="2"/>
    </font>
    <font>
      <u/>
      <sz val="10"/>
      <color theme="10"/>
      <name val="Calibri "/>
    </font>
    <font>
      <u/>
      <sz val="8"/>
      <color theme="0"/>
      <name val="Calibri "/>
    </font>
    <font>
      <b/>
      <sz val="12"/>
      <color rgb="FF00A0A8"/>
      <name val="Calibri "/>
    </font>
    <font>
      <b/>
      <sz val="12"/>
      <color rgb="FFE4562E"/>
      <name val="Calibri "/>
    </font>
    <font>
      <i/>
      <sz val="12"/>
      <color theme="1"/>
      <name val="Calibri "/>
    </font>
    <font>
      <sz val="11"/>
      <color theme="1"/>
      <name val="Calibri "/>
    </font>
    <font>
      <sz val="11"/>
      <color rgb="FF000000"/>
      <name val="Calibri "/>
    </font>
    <font>
      <sz val="12"/>
      <color theme="1"/>
      <name val="Calibri "/>
    </font>
    <font>
      <b/>
      <sz val="12"/>
      <color rgb="FF113CEA"/>
      <name val="Calibri "/>
    </font>
    <font>
      <sz val="13"/>
      <color rgb="FF000000"/>
      <name val="Calibri "/>
    </font>
    <font>
      <sz val="8"/>
      <color rgb="FF000000"/>
      <name val="Calibri "/>
    </font>
    <font>
      <sz val="12"/>
      <color rgb="FF000000"/>
      <name val="Calibri "/>
    </font>
    <font>
      <b/>
      <sz val="12"/>
      <color rgb="FF000000"/>
      <name val="Calibri "/>
    </font>
    <font>
      <sz val="12"/>
      <color theme="0"/>
      <name val="Calibri "/>
    </font>
    <font>
      <b/>
      <sz val="12"/>
      <color theme="1"/>
      <name val="Calibri "/>
    </font>
    <font>
      <sz val="11"/>
      <color theme="0"/>
      <name val="Calibri "/>
    </font>
    <font>
      <sz val="12"/>
      <name val="Calibri "/>
    </font>
    <font>
      <b/>
      <vertAlign val="superscript"/>
      <sz val="10"/>
      <color rgb="FF00A0A8"/>
      <name val="Calibri "/>
    </font>
    <font>
      <sz val="10"/>
      <color theme="0"/>
      <name val="Calibri"/>
      <family val="2"/>
    </font>
    <font>
      <b/>
      <sz val="10"/>
      <color rgb="FF695E4A"/>
      <name val="Calibri regular"/>
    </font>
    <font>
      <u/>
      <sz val="10"/>
      <color rgb="FF695E4A"/>
      <name val="Calibri regular"/>
    </font>
    <font>
      <u/>
      <sz val="10"/>
      <color rgb="FF00A0A8"/>
      <name val="Calibri regular"/>
    </font>
    <font>
      <b/>
      <sz val="12"/>
      <color rgb="FF02585C"/>
      <name val="Calibri "/>
    </font>
    <font>
      <b/>
      <sz val="10"/>
      <color rgb="FF02585C"/>
      <name val="Calibri "/>
    </font>
    <font>
      <b/>
      <vertAlign val="superscript"/>
      <sz val="10"/>
      <color rgb="FF02585C"/>
      <name val="Calibri "/>
    </font>
    <font>
      <u/>
      <sz val="10"/>
      <color rgb="FF02585C"/>
      <name val="Calibri regular"/>
    </font>
    <font>
      <sz val="10"/>
      <color rgb="FF02585C"/>
      <name val="Calibri "/>
    </font>
    <font>
      <i/>
      <sz val="11"/>
      <color theme="1"/>
      <name val="Aptos Narrow"/>
      <family val="2"/>
      <scheme val="minor"/>
    </font>
    <font>
      <u/>
      <sz val="10"/>
      <color rgb="FFE4562E"/>
      <name val="Calibri regular"/>
    </font>
    <font>
      <b/>
      <sz val="12"/>
      <color rgb="FF722900"/>
      <name val="Calibri "/>
    </font>
    <font>
      <b/>
      <sz val="10"/>
      <color rgb="FF722900"/>
      <name val="Calibri "/>
    </font>
    <font>
      <u/>
      <sz val="10"/>
      <color rgb="FF722900"/>
      <name val="Calibri regular"/>
    </font>
    <font>
      <b/>
      <sz val="12"/>
      <color rgb="FF695E4A"/>
      <name val="Calibri "/>
    </font>
    <font>
      <b/>
      <sz val="12"/>
      <color rgb="FF7F5A00"/>
      <name val="Calibri "/>
    </font>
    <font>
      <b/>
      <sz val="10"/>
      <color rgb="FF7F5A00"/>
      <name val="Calibri "/>
    </font>
    <font>
      <u/>
      <sz val="10"/>
      <color rgb="FF7F5A00"/>
      <name val="Calibri regular"/>
    </font>
    <font>
      <b/>
      <sz val="12"/>
      <color rgb="FF7F5A00"/>
      <name val="Calibri regular"/>
    </font>
    <font>
      <b/>
      <u/>
      <sz val="10"/>
      <color rgb="FF695E4A"/>
      <name val="Calibri regular"/>
    </font>
    <font>
      <i/>
      <sz val="10"/>
      <color rgb="FF695E4A"/>
      <name val="Calibri regular"/>
    </font>
    <font>
      <b/>
      <i/>
      <sz val="10"/>
      <color rgb="FF695E4A"/>
      <name val="Calibri regular"/>
    </font>
    <font>
      <b/>
      <sz val="10"/>
      <color rgb="FF7F5A00"/>
      <name val="Calibri regular"/>
    </font>
    <font>
      <u/>
      <sz val="10"/>
      <color rgb="FFFCB316"/>
      <name val="Calibri regular"/>
    </font>
    <font>
      <vertAlign val="subscript"/>
      <sz val="16"/>
      <color rgb="FF000000"/>
      <name val="Aptos Narrow"/>
      <family val="2"/>
      <scheme val="minor"/>
    </font>
    <font>
      <i/>
      <vertAlign val="superscript"/>
      <sz val="10"/>
      <color rgb="FF695E4A"/>
      <name val="Calibri regular"/>
    </font>
    <font>
      <i/>
      <vertAlign val="superscript"/>
      <sz val="10"/>
      <color rgb="FF695E4A"/>
      <name val="Verdana"/>
      <family val="2"/>
    </font>
    <font>
      <i/>
      <sz val="10"/>
      <color rgb="FF695E4A"/>
      <name val="Verdana"/>
      <family val="2"/>
    </font>
    <font>
      <sz val="12"/>
      <color rgb="FF374151"/>
      <name val="Calibri "/>
    </font>
  </fonts>
  <fills count="16">
    <fill>
      <patternFill patternType="none"/>
    </fill>
    <fill>
      <patternFill patternType="gray125"/>
    </fill>
    <fill>
      <patternFill patternType="solid">
        <fgColor theme="0"/>
        <bgColor indexed="64"/>
      </patternFill>
    </fill>
    <fill>
      <patternFill patternType="solid">
        <fgColor rgb="FFF0EFED"/>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695E4A"/>
        <bgColor indexed="64"/>
      </patternFill>
    </fill>
    <fill>
      <patternFill patternType="solid">
        <fgColor rgb="FFFCB316"/>
        <bgColor indexed="64"/>
      </patternFill>
    </fill>
    <fill>
      <patternFill patternType="solid">
        <fgColor rgb="FF00A0A8"/>
        <bgColor indexed="64"/>
      </patternFill>
    </fill>
    <fill>
      <patternFill patternType="solid">
        <fgColor rgb="FFE4562E"/>
        <bgColor indexed="64"/>
      </patternFill>
    </fill>
    <fill>
      <patternFill patternType="solid">
        <fgColor rgb="FFD4CEC2"/>
        <bgColor indexed="64"/>
      </patternFill>
    </fill>
    <fill>
      <patternFill patternType="solid">
        <fgColor rgb="FF02585C"/>
        <bgColor indexed="64"/>
      </patternFill>
    </fill>
    <fill>
      <patternFill patternType="solid">
        <fgColor rgb="FF722900"/>
        <bgColor indexed="64"/>
      </patternFill>
    </fill>
    <fill>
      <patternFill patternType="solid">
        <fgColor rgb="FF7F5A00"/>
        <bgColor indexed="64"/>
      </patternFill>
    </fill>
    <fill>
      <patternFill patternType="solid">
        <fgColor rgb="FFFFFFFF"/>
        <bgColor rgb="FF000000"/>
      </patternFill>
    </fill>
  </fills>
  <borders count="116">
    <border>
      <left/>
      <right/>
      <top/>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rgb="FFFFFFFF"/>
      </right>
      <top style="thin">
        <color rgb="FFFFFFFF"/>
      </top>
      <bottom/>
      <diagonal/>
    </border>
    <border>
      <left/>
      <right/>
      <top style="thin">
        <color rgb="FFFFFFFF"/>
      </top>
      <bottom/>
      <diagonal/>
    </border>
    <border>
      <left/>
      <right style="thin">
        <color rgb="FFFFFFFF"/>
      </right>
      <top/>
      <bottom/>
      <diagonal/>
    </border>
    <border>
      <left/>
      <right/>
      <top/>
      <bottom style="thin">
        <color rgb="FF595959"/>
      </bottom>
      <diagonal/>
    </border>
    <border>
      <left/>
      <right/>
      <top style="thin">
        <color rgb="FF595959"/>
      </top>
      <bottom style="thin">
        <color rgb="FF595959"/>
      </bottom>
      <diagonal/>
    </border>
    <border>
      <left style="thin">
        <color rgb="FFFCB316"/>
      </left>
      <right style="thin">
        <color rgb="FFFCB316"/>
      </right>
      <top style="thin">
        <color rgb="FFFCB316"/>
      </top>
      <bottom style="thin">
        <color rgb="FFFCB316"/>
      </bottom>
      <diagonal/>
    </border>
    <border>
      <left style="thin">
        <color rgb="FF00A0A8"/>
      </left>
      <right/>
      <top style="thin">
        <color rgb="FF00A0A8"/>
      </top>
      <bottom style="thin">
        <color rgb="FF00A0A8"/>
      </bottom>
      <diagonal/>
    </border>
    <border>
      <left/>
      <right/>
      <top style="thin">
        <color rgb="FF00A0A8"/>
      </top>
      <bottom style="thin">
        <color rgb="FF00A0A8"/>
      </bottom>
      <diagonal/>
    </border>
    <border>
      <left/>
      <right style="thin">
        <color rgb="FF00A0A8"/>
      </right>
      <top style="thin">
        <color rgb="FF00A0A8"/>
      </top>
      <bottom style="thin">
        <color rgb="FF00A0A8"/>
      </bottom>
      <diagonal/>
    </border>
    <border>
      <left/>
      <right/>
      <top style="thin">
        <color rgb="FF00A0A8"/>
      </top>
      <bottom/>
      <diagonal/>
    </border>
    <border>
      <left style="thin">
        <color theme="0"/>
      </left>
      <right/>
      <top style="thin">
        <color rgb="FF00A0A8"/>
      </top>
      <bottom/>
      <diagonal/>
    </border>
    <border>
      <left style="thin">
        <color rgb="FFE4562E"/>
      </left>
      <right style="thin">
        <color rgb="FFE4562E"/>
      </right>
      <top style="thin">
        <color rgb="FFE4562E"/>
      </top>
      <bottom style="thin">
        <color rgb="FFE4562E"/>
      </bottom>
      <diagonal/>
    </border>
    <border>
      <left style="thin">
        <color theme="0"/>
      </left>
      <right/>
      <top style="thin">
        <color rgb="FFE4562E"/>
      </top>
      <bottom/>
      <diagonal/>
    </border>
    <border>
      <left/>
      <right/>
      <top style="thin">
        <color rgb="FFE4562E"/>
      </top>
      <bottom/>
      <diagonal/>
    </border>
    <border>
      <left style="thin">
        <color rgb="FFE4562E"/>
      </left>
      <right/>
      <top style="thin">
        <color rgb="FFE4562E"/>
      </top>
      <bottom style="thin">
        <color rgb="FFE4562E"/>
      </bottom>
      <diagonal/>
    </border>
    <border>
      <left/>
      <right/>
      <top style="thin">
        <color rgb="FFE4562E"/>
      </top>
      <bottom style="thin">
        <color rgb="FFE4562E"/>
      </bottom>
      <diagonal/>
    </border>
    <border>
      <left/>
      <right style="thin">
        <color rgb="FFE4562E"/>
      </right>
      <top style="thin">
        <color rgb="FFE4562E"/>
      </top>
      <bottom style="thin">
        <color rgb="FFE4562E"/>
      </bottom>
      <diagonal/>
    </border>
    <border>
      <left/>
      <right/>
      <top/>
      <bottom style="medium">
        <color rgb="FFE4562E"/>
      </bottom>
      <diagonal/>
    </border>
    <border>
      <left/>
      <right/>
      <top/>
      <bottom style="medium">
        <color rgb="FF695E4A"/>
      </bottom>
      <diagonal/>
    </border>
    <border>
      <left/>
      <right style="thin">
        <color theme="0"/>
      </right>
      <top/>
      <bottom style="medium">
        <color rgb="FF695E4A"/>
      </bottom>
      <diagonal/>
    </border>
    <border>
      <left/>
      <right/>
      <top style="thin">
        <color rgb="FFFCB316"/>
      </top>
      <bottom/>
      <diagonal/>
    </border>
    <border>
      <left/>
      <right/>
      <top style="thin">
        <color theme="0"/>
      </top>
      <bottom style="medium">
        <color rgb="FFE4562E"/>
      </bottom>
      <diagonal/>
    </border>
    <border>
      <left/>
      <right style="thin">
        <color rgb="FFE4562E"/>
      </right>
      <top/>
      <bottom style="medium">
        <color rgb="FFE4562E"/>
      </bottom>
      <diagonal/>
    </border>
    <border>
      <left/>
      <right style="thin">
        <color rgb="FFE4562E"/>
      </right>
      <top/>
      <bottom/>
      <diagonal/>
    </border>
    <border>
      <left style="thin">
        <color rgb="FFFCB316"/>
      </left>
      <right/>
      <top style="thin">
        <color rgb="FFFCB316"/>
      </top>
      <bottom style="thin">
        <color rgb="FFFCB316"/>
      </bottom>
      <diagonal/>
    </border>
    <border>
      <left/>
      <right/>
      <top style="thin">
        <color rgb="FFFCB316"/>
      </top>
      <bottom style="thin">
        <color rgb="FFFCB316"/>
      </bottom>
      <diagonal/>
    </border>
    <border>
      <left/>
      <right style="thin">
        <color rgb="FFFCB316"/>
      </right>
      <top style="thin">
        <color rgb="FFFCB316"/>
      </top>
      <bottom style="thin">
        <color rgb="FFFCB316"/>
      </bottom>
      <diagonal/>
    </border>
    <border>
      <left style="thin">
        <color theme="0"/>
      </left>
      <right/>
      <top style="thin">
        <color rgb="FFFCB316"/>
      </top>
      <bottom/>
      <diagonal/>
    </border>
    <border>
      <left/>
      <right/>
      <top/>
      <bottom style="medium">
        <color rgb="FFFCB316"/>
      </bottom>
      <diagonal/>
    </border>
    <border>
      <left/>
      <right/>
      <top/>
      <bottom style="thin">
        <color rgb="FFFCB316"/>
      </bottom>
      <diagonal/>
    </border>
    <border>
      <left/>
      <right/>
      <top style="medium">
        <color rgb="FFFCB316"/>
      </top>
      <bottom/>
      <diagonal/>
    </border>
    <border>
      <left style="thin">
        <color theme="0"/>
      </left>
      <right/>
      <top/>
      <bottom style="thin">
        <color rgb="FF00A0A8"/>
      </bottom>
      <diagonal/>
    </border>
    <border>
      <left style="thin">
        <color theme="0"/>
      </left>
      <right style="thin">
        <color theme="0"/>
      </right>
      <top/>
      <bottom style="thin">
        <color rgb="FF00A0A8"/>
      </bottom>
      <diagonal/>
    </border>
    <border>
      <left/>
      <right/>
      <top/>
      <bottom style="thin">
        <color rgb="FF00A0A8"/>
      </bottom>
      <diagonal/>
    </border>
    <border>
      <left/>
      <right/>
      <top/>
      <bottom style="medium">
        <color rgb="FF00A0A8"/>
      </bottom>
      <diagonal/>
    </border>
    <border>
      <left style="thin">
        <color rgb="FF00A0A8"/>
      </left>
      <right style="thin">
        <color rgb="FF00A0A8"/>
      </right>
      <top style="thin">
        <color rgb="FF00A0A8"/>
      </top>
      <bottom style="thin">
        <color rgb="FF00A0A8"/>
      </bottom>
      <diagonal/>
    </border>
    <border>
      <left style="thin">
        <color rgb="FF00A0A8"/>
      </left>
      <right style="thin">
        <color rgb="FF00A0A8"/>
      </right>
      <top style="thin">
        <color rgb="FF00A0A8"/>
      </top>
      <bottom style="thin">
        <color theme="0"/>
      </bottom>
      <diagonal/>
    </border>
    <border>
      <left style="thin">
        <color rgb="FF00A0A8"/>
      </left>
      <right style="thin">
        <color rgb="FF00A0A8"/>
      </right>
      <top style="thin">
        <color theme="0"/>
      </top>
      <bottom style="thin">
        <color theme="0"/>
      </bottom>
      <diagonal/>
    </border>
    <border>
      <left/>
      <right/>
      <top style="medium">
        <color rgb="FF00A0A8"/>
      </top>
      <bottom/>
      <diagonal/>
    </border>
    <border>
      <left/>
      <right style="thin">
        <color theme="0"/>
      </right>
      <top style="medium">
        <color rgb="FF00A0A8"/>
      </top>
      <bottom/>
      <diagonal/>
    </border>
    <border>
      <left/>
      <right style="thin">
        <color theme="0"/>
      </right>
      <top/>
      <bottom style="thin">
        <color rgb="FF00A0A8"/>
      </bottom>
      <diagonal/>
    </border>
    <border>
      <left/>
      <right style="thin">
        <color theme="0"/>
      </right>
      <top style="medium">
        <color rgb="FF00A0A8"/>
      </top>
      <bottom style="thin">
        <color rgb="FF00A0A8"/>
      </bottom>
      <diagonal/>
    </border>
    <border>
      <left/>
      <right style="thin">
        <color theme="0"/>
      </right>
      <top/>
      <bottom style="medium">
        <color rgb="FF00A0A8"/>
      </bottom>
      <diagonal/>
    </border>
    <border>
      <left/>
      <right style="thin">
        <color rgb="FF00A0A8"/>
      </right>
      <top style="thin">
        <color theme="0"/>
      </top>
      <bottom style="thin">
        <color rgb="FF00A0A8"/>
      </bottom>
      <diagonal/>
    </border>
    <border>
      <left/>
      <right/>
      <top style="medium">
        <color rgb="FF00A0A8"/>
      </top>
      <bottom style="thin">
        <color rgb="FF00A0A8"/>
      </bottom>
      <diagonal/>
    </border>
    <border>
      <left/>
      <right style="thin">
        <color theme="0"/>
      </right>
      <top style="thin">
        <color rgb="FF00A0A8"/>
      </top>
      <bottom/>
      <diagonal/>
    </border>
    <border>
      <left style="thin">
        <color theme="0"/>
      </left>
      <right/>
      <top style="thin">
        <color rgb="FF00A0A8"/>
      </top>
      <bottom style="thin">
        <color theme="0"/>
      </bottom>
      <diagonal/>
    </border>
    <border>
      <left/>
      <right/>
      <top style="thin">
        <color rgb="FF00A0A8"/>
      </top>
      <bottom style="thin">
        <color theme="0"/>
      </bottom>
      <diagonal/>
    </border>
    <border>
      <left style="thin">
        <color theme="0"/>
      </left>
      <right style="thin">
        <color theme="0"/>
      </right>
      <top style="thin">
        <color rgb="FF595959"/>
      </top>
      <bottom style="thin">
        <color rgb="FF595959"/>
      </bottom>
      <diagonal/>
    </border>
    <border>
      <left style="thin">
        <color rgb="FF00A0A8"/>
      </left>
      <right/>
      <top style="thin">
        <color rgb="FF00A0A8"/>
      </top>
      <bottom style="thin">
        <color theme="0"/>
      </bottom>
      <diagonal/>
    </border>
    <border>
      <left style="thin">
        <color rgb="FF00A0A8"/>
      </left>
      <right/>
      <top style="thin">
        <color theme="0"/>
      </top>
      <bottom style="thin">
        <color theme="0"/>
      </bottom>
      <diagonal/>
    </border>
    <border>
      <left/>
      <right/>
      <top style="thin">
        <color theme="0"/>
      </top>
      <bottom style="thin">
        <color rgb="FF00A0A8"/>
      </bottom>
      <diagonal/>
    </border>
    <border>
      <left style="thin">
        <color rgb="FF02585C"/>
      </left>
      <right style="thin">
        <color rgb="FF02585C"/>
      </right>
      <top style="thin">
        <color rgb="FF02585C"/>
      </top>
      <bottom style="thin">
        <color rgb="FF02585C"/>
      </bottom>
      <diagonal/>
    </border>
    <border>
      <left/>
      <right/>
      <top style="thin">
        <color rgb="FF02585C"/>
      </top>
      <bottom/>
      <diagonal/>
    </border>
    <border>
      <left/>
      <right/>
      <top/>
      <bottom style="medium">
        <color rgb="FF02585C"/>
      </bottom>
      <diagonal/>
    </border>
    <border>
      <left/>
      <right/>
      <top/>
      <bottom style="thin">
        <color rgb="FF02585C"/>
      </bottom>
      <diagonal/>
    </border>
    <border>
      <left/>
      <right/>
      <top style="medium">
        <color rgb="FF02585C"/>
      </top>
      <bottom/>
      <diagonal/>
    </border>
    <border>
      <left/>
      <right style="thin">
        <color theme="0"/>
      </right>
      <top/>
      <bottom style="medium">
        <color rgb="FF02585C"/>
      </bottom>
      <diagonal/>
    </border>
    <border>
      <left style="thin">
        <color rgb="FF02585C"/>
      </left>
      <right style="thin">
        <color rgb="FF02585C"/>
      </right>
      <top style="thin">
        <color rgb="FF02585C"/>
      </top>
      <bottom style="thin">
        <color theme="0"/>
      </bottom>
      <diagonal/>
    </border>
    <border>
      <left style="thin">
        <color rgb="FF02585C"/>
      </left>
      <right style="thin">
        <color rgb="FF02585C"/>
      </right>
      <top style="thin">
        <color theme="0"/>
      </top>
      <bottom style="thin">
        <color rgb="FF02585C"/>
      </bottom>
      <diagonal/>
    </border>
    <border>
      <left style="thin">
        <color theme="0"/>
      </left>
      <right/>
      <top style="thin">
        <color rgb="FF02585C"/>
      </top>
      <bottom style="thin">
        <color theme="0"/>
      </bottom>
      <diagonal/>
    </border>
    <border>
      <left/>
      <right/>
      <top style="thin">
        <color rgb="FF02585C"/>
      </top>
      <bottom style="thin">
        <color theme="0"/>
      </bottom>
      <diagonal/>
    </border>
    <border>
      <left style="thin">
        <color theme="0"/>
      </left>
      <right/>
      <top style="thin">
        <color rgb="FF02585C"/>
      </top>
      <bottom/>
      <diagonal/>
    </border>
    <border>
      <left style="thin">
        <color rgb="FF722900"/>
      </left>
      <right style="thin">
        <color rgb="FF722900"/>
      </right>
      <top style="thin">
        <color rgb="FF722900"/>
      </top>
      <bottom style="thin">
        <color rgb="FF722900"/>
      </bottom>
      <diagonal/>
    </border>
    <border>
      <left/>
      <right/>
      <top style="thin">
        <color rgb="FF722900"/>
      </top>
      <bottom/>
      <diagonal/>
    </border>
    <border>
      <left/>
      <right style="thin">
        <color theme="0"/>
      </right>
      <top/>
      <bottom style="medium">
        <color rgb="FF722900"/>
      </bottom>
      <diagonal/>
    </border>
    <border>
      <left/>
      <right/>
      <top/>
      <bottom style="medium">
        <color rgb="FF722900"/>
      </bottom>
      <diagonal/>
    </border>
    <border>
      <left/>
      <right style="thin">
        <color theme="0"/>
      </right>
      <top/>
      <bottom style="thin">
        <color rgb="FF722900"/>
      </bottom>
      <diagonal/>
    </border>
    <border>
      <left/>
      <right/>
      <top/>
      <bottom style="thin">
        <color rgb="FF722900"/>
      </bottom>
      <diagonal/>
    </border>
    <border>
      <left style="thin">
        <color rgb="FF695E4A"/>
      </left>
      <right style="thin">
        <color rgb="FF695E4A"/>
      </right>
      <top style="thin">
        <color rgb="FF695E4A"/>
      </top>
      <bottom style="thin">
        <color rgb="FF695E4A"/>
      </bottom>
      <diagonal/>
    </border>
    <border>
      <left/>
      <right/>
      <top style="thin">
        <color rgb="FF695E4A"/>
      </top>
      <bottom/>
      <diagonal/>
    </border>
    <border>
      <left/>
      <right style="thin">
        <color theme="0"/>
      </right>
      <top style="thin">
        <color rgb="FF695E4A"/>
      </top>
      <bottom/>
      <diagonal/>
    </border>
    <border>
      <left/>
      <right/>
      <top/>
      <bottom style="thin">
        <color rgb="FF695E4A"/>
      </bottom>
      <diagonal/>
    </border>
    <border>
      <left/>
      <right style="thin">
        <color theme="0"/>
      </right>
      <top/>
      <bottom style="thin">
        <color rgb="FF695E4A"/>
      </bottom>
      <diagonal/>
    </border>
    <border>
      <left style="thin">
        <color theme="0"/>
      </left>
      <right/>
      <top style="thin">
        <color rgb="FF695E4A"/>
      </top>
      <bottom/>
      <diagonal/>
    </border>
    <border>
      <left style="thin">
        <color rgb="FF695E4A"/>
      </left>
      <right/>
      <top style="thin">
        <color rgb="FF695E4A"/>
      </top>
      <bottom style="thin">
        <color rgb="FF695E4A"/>
      </bottom>
      <diagonal/>
    </border>
    <border>
      <left/>
      <right/>
      <top style="thin">
        <color rgb="FF695E4A"/>
      </top>
      <bottom style="thin">
        <color rgb="FF695E4A"/>
      </bottom>
      <diagonal/>
    </border>
    <border>
      <left/>
      <right style="thin">
        <color rgb="FF695E4A"/>
      </right>
      <top style="thin">
        <color rgb="FF695E4A"/>
      </top>
      <bottom style="thin">
        <color rgb="FF695E4A"/>
      </bottom>
      <diagonal/>
    </border>
    <border>
      <left style="thin">
        <color rgb="FF7F5A00"/>
      </left>
      <right style="thin">
        <color rgb="FF7F5A00"/>
      </right>
      <top style="thin">
        <color rgb="FF7F5A00"/>
      </top>
      <bottom style="thin">
        <color rgb="FF7F5A00"/>
      </bottom>
      <diagonal/>
    </border>
    <border>
      <left/>
      <right/>
      <top/>
      <bottom style="medium">
        <color rgb="FF7F5A00"/>
      </bottom>
      <diagonal/>
    </border>
    <border>
      <left/>
      <right/>
      <top/>
      <bottom style="thin">
        <color rgb="FF7F5A00"/>
      </bottom>
      <diagonal/>
    </border>
    <border>
      <left/>
      <right style="thin">
        <color theme="0"/>
      </right>
      <top/>
      <bottom style="medium">
        <color rgb="FF7F5A00"/>
      </bottom>
      <diagonal/>
    </border>
    <border>
      <left/>
      <right style="thin">
        <color theme="0"/>
      </right>
      <top/>
      <bottom style="thin">
        <color rgb="FF7F5A00"/>
      </bottom>
      <diagonal/>
    </border>
    <border>
      <left/>
      <right/>
      <top style="medium">
        <color rgb="FF7F5A00"/>
      </top>
      <bottom/>
      <diagonal/>
    </border>
    <border>
      <left/>
      <right style="thin">
        <color theme="0"/>
      </right>
      <top style="medium">
        <color rgb="FF7F5A00"/>
      </top>
      <bottom style="thin">
        <color rgb="FF7F5A00"/>
      </bottom>
      <diagonal/>
    </border>
    <border>
      <left/>
      <right/>
      <top style="medium">
        <color rgb="FF7F5A00"/>
      </top>
      <bottom style="thin">
        <color rgb="FF7F5A00"/>
      </bottom>
      <diagonal/>
    </border>
    <border>
      <left/>
      <right/>
      <top style="thin">
        <color theme="0"/>
      </top>
      <bottom style="medium">
        <color rgb="FF7F5A00"/>
      </bottom>
      <diagonal/>
    </border>
    <border>
      <left style="thin">
        <color rgb="FFFFFFFF"/>
      </left>
      <right/>
      <top/>
      <bottom/>
      <diagonal/>
    </border>
    <border>
      <left style="thin">
        <color rgb="FFFFFFFF"/>
      </left>
      <right/>
      <top style="thin">
        <color rgb="FF00A0A8"/>
      </top>
      <bottom/>
      <diagonal/>
    </border>
    <border>
      <left style="thin">
        <color rgb="FFFFFFFF"/>
      </left>
      <right/>
      <top/>
      <bottom style="thin">
        <color theme="0"/>
      </bottom>
      <diagonal/>
    </border>
    <border>
      <left/>
      <right/>
      <top style="thin">
        <color rgb="FF00A0A8"/>
      </top>
      <bottom style="medium">
        <color rgb="FF00A0A8"/>
      </bottom>
      <diagonal/>
    </border>
    <border>
      <left style="thin">
        <color rgb="FF02585C"/>
      </left>
      <right/>
      <top style="thin">
        <color rgb="FF02585C"/>
      </top>
      <bottom style="thin">
        <color rgb="FF02585C"/>
      </bottom>
      <diagonal/>
    </border>
    <border>
      <left/>
      <right/>
      <top style="thin">
        <color rgb="FF02585C"/>
      </top>
      <bottom style="thin">
        <color rgb="FF02585C"/>
      </bottom>
      <diagonal/>
    </border>
    <border>
      <left/>
      <right style="thin">
        <color rgb="FF02585C"/>
      </right>
      <top style="thin">
        <color rgb="FF02585C"/>
      </top>
      <bottom style="thin">
        <color rgb="FF02585C"/>
      </bottom>
      <diagonal/>
    </border>
    <border>
      <left/>
      <right/>
      <top style="medium">
        <color rgb="FFE4562E"/>
      </top>
      <bottom/>
      <diagonal/>
    </border>
    <border>
      <left/>
      <right/>
      <top style="medium">
        <color rgb="FF722900"/>
      </top>
      <bottom/>
      <diagonal/>
    </border>
    <border>
      <left/>
      <right style="thin">
        <color theme="0"/>
      </right>
      <top style="medium">
        <color rgb="FF722900"/>
      </top>
      <bottom/>
      <diagonal/>
    </border>
    <border>
      <left/>
      <right/>
      <top style="medium">
        <color rgb="FF695E4A"/>
      </top>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cellStyleXfs>
  <cellXfs count="972">
    <xf numFmtId="0" fontId="0" fillId="0" borderId="0" xfId="0"/>
    <xf numFmtId="0" fontId="0" fillId="0" borderId="6" xfId="0" applyBorder="1"/>
    <xf numFmtId="0" fontId="0" fillId="0" borderId="7" xfId="0" applyBorder="1"/>
    <xf numFmtId="0" fontId="1" fillId="0" borderId="6" xfId="0" applyFont="1" applyBorder="1"/>
    <xf numFmtId="0" fontId="0" fillId="3" borderId="0" xfId="0" applyFill="1"/>
    <xf numFmtId="0" fontId="6" fillId="0" borderId="0" xfId="0" applyFont="1" applyAlignment="1">
      <alignment vertical="center"/>
    </xf>
    <xf numFmtId="0" fontId="6" fillId="0" borderId="0" xfId="0" applyFont="1" applyAlignment="1">
      <alignment vertical="center" wrapText="1"/>
    </xf>
    <xf numFmtId="0" fontId="7" fillId="7" borderId="0" xfId="0" applyFont="1" applyFill="1" applyAlignment="1">
      <alignment vertical="center"/>
    </xf>
    <xf numFmtId="0" fontId="7" fillId="7" borderId="0" xfId="0" applyFont="1" applyFill="1" applyAlignment="1">
      <alignment vertical="center" wrapText="1"/>
    </xf>
    <xf numFmtId="0" fontId="8" fillId="0" borderId="21"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xf>
    <xf numFmtId="0" fontId="8" fillId="0" borderId="22"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0" borderId="1" xfId="0" applyFont="1" applyBorder="1"/>
    <xf numFmtId="0" fontId="9" fillId="0" borderId="3" xfId="0" applyFont="1" applyBorder="1"/>
    <xf numFmtId="0" fontId="9" fillId="0" borderId="6" xfId="0" applyFont="1" applyBorder="1"/>
    <xf numFmtId="0" fontId="9" fillId="0" borderId="0" xfId="0" applyFont="1"/>
    <xf numFmtId="0" fontId="9" fillId="0" borderId="9" xfId="0" applyFont="1" applyBorder="1"/>
    <xf numFmtId="0" fontId="9" fillId="0" borderId="5" xfId="0" applyFont="1" applyBorder="1"/>
    <xf numFmtId="0" fontId="9" fillId="0" borderId="4" xfId="0" applyFont="1" applyBorder="1"/>
    <xf numFmtId="0" fontId="10" fillId="3" borderId="0" xfId="0" applyFont="1" applyFill="1"/>
    <xf numFmtId="0" fontId="12" fillId="0" borderId="3" xfId="0" applyFont="1" applyBorder="1" applyAlignment="1">
      <alignment vertical="center" wrapText="1"/>
    </xf>
    <xf numFmtId="0" fontId="9" fillId="2" borderId="6" xfId="0" applyFont="1" applyFill="1" applyBorder="1"/>
    <xf numFmtId="0" fontId="9" fillId="2" borderId="0" xfId="0" applyFont="1" applyFill="1"/>
    <xf numFmtId="0" fontId="9" fillId="2" borderId="9" xfId="0" applyFont="1" applyFill="1" applyBorder="1"/>
    <xf numFmtId="0" fontId="9" fillId="2" borderId="5" xfId="0" applyFont="1" applyFill="1" applyBorder="1"/>
    <xf numFmtId="0" fontId="9" fillId="2" borderId="4" xfId="0" applyFont="1" applyFill="1" applyBorder="1"/>
    <xf numFmtId="0" fontId="13" fillId="2" borderId="4" xfId="0" applyFont="1" applyFill="1" applyBorder="1" applyAlignment="1">
      <alignment vertical="top" wrapText="1"/>
    </xf>
    <xf numFmtId="0" fontId="12" fillId="2" borderId="6" xfId="0" applyFont="1" applyFill="1" applyBorder="1" applyAlignment="1">
      <alignment horizontal="left" vertical="center" wrapText="1"/>
    </xf>
    <xf numFmtId="0" fontId="14" fillId="2" borderId="6" xfId="0" applyFont="1" applyFill="1" applyBorder="1" applyAlignment="1">
      <alignment vertical="center" wrapText="1" indent="1"/>
    </xf>
    <xf numFmtId="0" fontId="9" fillId="0" borderId="7" xfId="0" applyFont="1" applyBorder="1"/>
    <xf numFmtId="0" fontId="14" fillId="3" borderId="0" xfId="0" applyFont="1" applyFill="1" applyAlignment="1">
      <alignment horizontal="left" indent="1"/>
    </xf>
    <xf numFmtId="0" fontId="9" fillId="2" borderId="1" xfId="0" applyFont="1" applyFill="1" applyBorder="1"/>
    <xf numFmtId="0" fontId="13" fillId="2" borderId="14" xfId="0" applyFont="1" applyFill="1" applyBorder="1" applyAlignment="1">
      <alignment vertical="top" wrapText="1"/>
    </xf>
    <xf numFmtId="0" fontId="13" fillId="2" borderId="6" xfId="0" applyFont="1" applyFill="1" applyBorder="1" applyAlignment="1">
      <alignment horizontal="left" vertical="top" wrapText="1" indent="1"/>
    </xf>
    <xf numFmtId="0" fontId="9" fillId="2" borderId="13" xfId="0" applyFont="1" applyFill="1" applyBorder="1"/>
    <xf numFmtId="0" fontId="9" fillId="2" borderId="7" xfId="0" applyFont="1" applyFill="1" applyBorder="1"/>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3" fillId="2" borderId="15" xfId="0" applyFont="1" applyFill="1" applyBorder="1" applyAlignment="1">
      <alignment vertical="top" wrapText="1"/>
    </xf>
    <xf numFmtId="0" fontId="13" fillId="2" borderId="0" xfId="0" applyFont="1" applyFill="1" applyAlignment="1">
      <alignment vertical="top" wrapText="1"/>
    </xf>
    <xf numFmtId="0" fontId="10" fillId="3" borderId="0" xfId="0" applyFont="1" applyFill="1" applyAlignment="1">
      <alignment vertical="center"/>
    </xf>
    <xf numFmtId="0" fontId="9" fillId="0" borderId="1" xfId="0" applyFont="1" applyBorder="1" applyAlignment="1">
      <alignment vertical="center"/>
    </xf>
    <xf numFmtId="0" fontId="9" fillId="3" borderId="0" xfId="0" applyFont="1" applyFill="1"/>
    <xf numFmtId="0" fontId="13" fillId="2" borderId="10" xfId="0" applyFont="1" applyFill="1" applyBorder="1" applyAlignment="1">
      <alignment vertical="top" wrapText="1"/>
    </xf>
    <xf numFmtId="0" fontId="13" fillId="2" borderId="11" xfId="0" applyFont="1" applyFill="1" applyBorder="1" applyAlignment="1">
      <alignment vertical="top" wrapText="1"/>
    </xf>
    <xf numFmtId="0" fontId="11" fillId="0" borderId="1" xfId="0" applyFont="1" applyBorder="1" applyAlignment="1">
      <alignment vertical="center" wrapText="1"/>
    </xf>
    <xf numFmtId="0" fontId="17" fillId="2" borderId="15"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1" xfId="0" applyFont="1" applyFill="1" applyBorder="1" applyAlignment="1">
      <alignment horizontal="left" vertical="top"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9" fillId="2" borderId="3" xfId="0" applyFont="1" applyFill="1" applyBorder="1"/>
    <xf numFmtId="0" fontId="9" fillId="0" borderId="2" xfId="0" applyFont="1" applyBorder="1"/>
    <xf numFmtId="0" fontId="11" fillId="0" borderId="3" xfId="0" applyFont="1" applyBorder="1" applyAlignment="1">
      <alignment vertical="center" wrapText="1"/>
    </xf>
    <xf numFmtId="0" fontId="19" fillId="0" borderId="6" xfId="0" applyFont="1" applyBorder="1"/>
    <xf numFmtId="0" fontId="17" fillId="0" borderId="0" xfId="0" applyFont="1" applyAlignment="1">
      <alignment vertical="center"/>
    </xf>
    <xf numFmtId="0" fontId="17" fillId="0" borderId="0" xfId="0" applyFont="1" applyAlignment="1">
      <alignment vertical="center" wrapText="1"/>
    </xf>
    <xf numFmtId="0" fontId="17" fillId="0" borderId="1" xfId="0" applyFont="1" applyBorder="1"/>
    <xf numFmtId="0" fontId="17" fillId="0" borderId="7" xfId="0" applyFont="1" applyBorder="1"/>
    <xf numFmtId="0" fontId="17" fillId="0" borderId="6" xfId="0" applyFont="1" applyBorder="1"/>
    <xf numFmtId="0" fontId="17" fillId="0" borderId="0" xfId="0" applyFont="1"/>
    <xf numFmtId="0" fontId="17" fillId="0" borderId="9" xfId="0" applyFont="1" applyBorder="1"/>
    <xf numFmtId="0" fontId="17" fillId="0" borderId="5" xfId="0" applyFont="1" applyBorder="1"/>
    <xf numFmtId="0" fontId="17" fillId="0" borderId="4" xfId="0" applyFont="1" applyBorder="1"/>
    <xf numFmtId="0" fontId="15" fillId="0" borderId="7" xfId="0" applyFont="1" applyBorder="1" applyAlignment="1">
      <alignment vertical="center" wrapText="1"/>
    </xf>
    <xf numFmtId="0" fontId="17" fillId="2" borderId="6" xfId="0" applyFont="1" applyFill="1" applyBorder="1"/>
    <xf numFmtId="0" fontId="17" fillId="2" borderId="0" xfId="0" applyFont="1" applyFill="1"/>
    <xf numFmtId="0" fontId="17" fillId="2" borderId="9" xfId="0" applyFont="1" applyFill="1" applyBorder="1"/>
    <xf numFmtId="0" fontId="17" fillId="2" borderId="5" xfId="0" applyFont="1" applyFill="1" applyBorder="1"/>
    <xf numFmtId="0" fontId="17" fillId="2" borderId="4" xfId="0" applyFont="1" applyFill="1" applyBorder="1"/>
    <xf numFmtId="0" fontId="17" fillId="2" borderId="4" xfId="0" applyFont="1" applyFill="1" applyBorder="1" applyAlignment="1">
      <alignment vertical="top" wrapText="1"/>
    </xf>
    <xf numFmtId="0" fontId="15" fillId="2" borderId="6" xfId="0" applyFont="1" applyFill="1" applyBorder="1" applyAlignment="1">
      <alignment horizontal="left" vertical="center" wrapText="1"/>
    </xf>
    <xf numFmtId="0" fontId="17" fillId="2" borderId="6" xfId="0" applyFont="1" applyFill="1" applyBorder="1" applyAlignment="1">
      <alignment vertical="center" wrapText="1" indent="1"/>
    </xf>
    <xf numFmtId="0" fontId="17" fillId="2" borderId="1" xfId="0" applyFont="1" applyFill="1" applyBorder="1"/>
    <xf numFmtId="0" fontId="17" fillId="2" borderId="9" xfId="0" applyFont="1" applyFill="1" applyBorder="1" applyAlignment="1">
      <alignment vertical="top" wrapText="1"/>
    </xf>
    <xf numFmtId="0" fontId="17" fillId="2" borderId="14" xfId="0" applyFont="1" applyFill="1" applyBorder="1" applyAlignment="1">
      <alignment vertical="top" wrapText="1"/>
    </xf>
    <xf numFmtId="0" fontId="17" fillId="2" borderId="6" xfId="0" applyFont="1" applyFill="1" applyBorder="1" applyAlignment="1">
      <alignment horizontal="left" vertical="top" wrapText="1" indent="1"/>
    </xf>
    <xf numFmtId="0" fontId="17" fillId="2" borderId="13" xfId="0" applyFont="1" applyFill="1" applyBorder="1"/>
    <xf numFmtId="0" fontId="17" fillId="2" borderId="7" xfId="0" applyFont="1" applyFill="1" applyBorder="1"/>
    <xf numFmtId="0" fontId="17" fillId="0" borderId="1" xfId="0" applyFont="1" applyBorder="1" applyAlignment="1">
      <alignment vertical="center"/>
    </xf>
    <xf numFmtId="0" fontId="17" fillId="0" borderId="1" xfId="0" applyFont="1" applyBorder="1" applyAlignment="1">
      <alignment horizontal="center"/>
    </xf>
    <xf numFmtId="0" fontId="15" fillId="0" borderId="1" xfId="0" applyFont="1" applyBorder="1" applyAlignment="1">
      <alignment vertical="center" wrapText="1"/>
    </xf>
    <xf numFmtId="0" fontId="17" fillId="2" borderId="3" xfId="0" applyFont="1" applyFill="1" applyBorder="1" applyAlignment="1">
      <alignment vertical="top" wrapText="1"/>
    </xf>
    <xf numFmtId="0" fontId="17" fillId="2" borderId="15" xfId="0" applyFont="1" applyFill="1" applyBorder="1" applyAlignment="1">
      <alignment vertical="top" wrapText="1"/>
    </xf>
    <xf numFmtId="0" fontId="17" fillId="2" borderId="0" xfId="0" applyFont="1" applyFill="1" applyAlignment="1">
      <alignment vertical="top" wrapText="1"/>
    </xf>
    <xf numFmtId="0" fontId="17" fillId="0" borderId="15" xfId="0" applyFont="1" applyBorder="1" applyAlignment="1">
      <alignment vertical="top" wrapText="1"/>
    </xf>
    <xf numFmtId="0" fontId="17" fillId="0" borderId="0" xfId="0" applyFont="1" applyAlignment="1">
      <alignmen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0" fontId="17" fillId="2" borderId="11" xfId="0" applyFont="1" applyFill="1" applyBorder="1" applyAlignment="1">
      <alignment vertical="top" wrapText="1"/>
    </xf>
    <xf numFmtId="0" fontId="17" fillId="0" borderId="11" xfId="0" applyFont="1" applyBorder="1" applyAlignment="1">
      <alignment vertical="top" wrapText="1"/>
    </xf>
    <xf numFmtId="0" fontId="20" fillId="3" borderId="0" xfId="0" applyFont="1" applyFill="1"/>
    <xf numFmtId="0" fontId="17" fillId="0" borderId="3" xfId="0" applyFont="1" applyBorder="1"/>
    <xf numFmtId="0" fontId="17" fillId="3" borderId="0" xfId="0" applyFont="1" applyFill="1"/>
    <xf numFmtId="0" fontId="17" fillId="0" borderId="13" xfId="0" applyFont="1" applyBorder="1"/>
    <xf numFmtId="0" fontId="17" fillId="3" borderId="0" xfId="0" applyFont="1" applyFill="1" applyAlignment="1">
      <alignment horizontal="left" indent="1"/>
    </xf>
    <xf numFmtId="0" fontId="17" fillId="2" borderId="6" xfId="0" applyFont="1" applyFill="1" applyBorder="1" applyAlignment="1">
      <alignment vertical="center" wrapText="1"/>
    </xf>
    <xf numFmtId="0" fontId="17" fillId="2" borderId="12" xfId="0" applyFont="1" applyFill="1" applyBorder="1"/>
    <xf numFmtId="0" fontId="17" fillId="2" borderId="10" xfId="0" applyFont="1" applyFill="1" applyBorder="1" applyAlignment="1">
      <alignment vertical="top" wrapText="1"/>
    </xf>
    <xf numFmtId="0" fontId="17" fillId="0" borderId="2" xfId="0" applyFont="1" applyBorder="1"/>
    <xf numFmtId="0" fontId="22" fillId="3" borderId="0" xfId="0" applyFont="1" applyFill="1"/>
    <xf numFmtId="0" fontId="22" fillId="0" borderId="1" xfId="0" applyFont="1" applyBorder="1"/>
    <xf numFmtId="0" fontId="22" fillId="0" borderId="6" xfId="0" applyFont="1" applyBorder="1"/>
    <xf numFmtId="0" fontId="22" fillId="0" borderId="3" xfId="0" applyFont="1" applyBorder="1"/>
    <xf numFmtId="0" fontId="22" fillId="0" borderId="0" xfId="0" applyFont="1"/>
    <xf numFmtId="0" fontId="22" fillId="0" borderId="9" xfId="0" applyFont="1" applyBorder="1"/>
    <xf numFmtId="0" fontId="22" fillId="0" borderId="5" xfId="0" applyFont="1" applyBorder="1"/>
    <xf numFmtId="0" fontId="22" fillId="0" borderId="4" xfId="0" applyFont="1" applyBorder="1"/>
    <xf numFmtId="0" fontId="23" fillId="3" borderId="0" xfId="0" applyFont="1" applyFill="1"/>
    <xf numFmtId="0" fontId="22" fillId="2" borderId="6" xfId="0" applyFont="1" applyFill="1" applyBorder="1"/>
    <xf numFmtId="0" fontId="22" fillId="0" borderId="7" xfId="0" applyFont="1" applyBorder="1"/>
    <xf numFmtId="0" fontId="22" fillId="3" borderId="0" xfId="0" applyFont="1" applyFill="1" applyAlignment="1">
      <alignment horizontal="left" indent="1"/>
    </xf>
    <xf numFmtId="0" fontId="22" fillId="2" borderId="1" xfId="0" applyFont="1" applyFill="1" applyBorder="1"/>
    <xf numFmtId="0" fontId="22" fillId="2" borderId="15" xfId="0" applyFont="1" applyFill="1" applyBorder="1" applyAlignment="1">
      <alignment vertical="top" wrapText="1"/>
    </xf>
    <xf numFmtId="0" fontId="22" fillId="2" borderId="0" xfId="0" applyFont="1" applyFill="1" applyAlignment="1">
      <alignment vertical="top" wrapText="1"/>
    </xf>
    <xf numFmtId="0" fontId="25" fillId="0" borderId="0" xfId="0" applyFont="1" applyAlignment="1">
      <alignment horizontal="left" indent="1"/>
    </xf>
    <xf numFmtId="0" fontId="15" fillId="2" borderId="3" xfId="0" applyFont="1" applyFill="1" applyBorder="1" applyAlignment="1">
      <alignment vertical="center" wrapText="1"/>
    </xf>
    <xf numFmtId="0" fontId="15" fillId="2" borderId="3"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3" xfId="0" applyFont="1" applyFill="1" applyBorder="1"/>
    <xf numFmtId="0" fontId="17" fillId="2" borderId="0" xfId="0" applyFont="1" applyFill="1" applyAlignment="1">
      <alignment horizontal="left" vertical="center" wrapText="1"/>
    </xf>
    <xf numFmtId="0" fontId="17" fillId="2" borderId="3"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5" fillId="2" borderId="1" xfId="0" applyFont="1" applyFill="1" applyBorder="1" applyAlignment="1">
      <alignment vertical="center" wrapText="1"/>
    </xf>
    <xf numFmtId="0" fontId="17" fillId="2" borderId="0" xfId="0" applyFont="1" applyFill="1" applyAlignment="1">
      <alignment horizontal="center" vertical="center" wrapText="1"/>
    </xf>
    <xf numFmtId="0" fontId="17" fillId="2" borderId="11" xfId="0" applyFont="1" applyFill="1" applyBorder="1" applyAlignment="1">
      <alignment vertical="center" wrapText="1"/>
    </xf>
    <xf numFmtId="0" fontId="17" fillId="0" borderId="14" xfId="0" applyFont="1" applyBorder="1"/>
    <xf numFmtId="0" fontId="17" fillId="0" borderId="12" xfId="0" applyFont="1" applyBorder="1"/>
    <xf numFmtId="0" fontId="17" fillId="0" borderId="6" xfId="0" applyFont="1" applyBorder="1" applyAlignment="1">
      <alignment vertical="center"/>
    </xf>
    <xf numFmtId="0" fontId="17" fillId="2" borderId="6" xfId="0" applyFont="1" applyFill="1" applyBorder="1" applyAlignment="1">
      <alignment vertical="center"/>
    </xf>
    <xf numFmtId="0" fontId="17" fillId="0" borderId="7" xfId="0" applyFont="1" applyBorder="1" applyAlignment="1">
      <alignment vertical="center"/>
    </xf>
    <xf numFmtId="0" fontId="22" fillId="0" borderId="13" xfId="0" applyFont="1" applyBorder="1"/>
    <xf numFmtId="0" fontId="22" fillId="2" borderId="4" xfId="0" applyFont="1" applyFill="1" applyBorder="1" applyAlignment="1">
      <alignment vertical="top" wrapText="1"/>
    </xf>
    <xf numFmtId="0" fontId="22" fillId="2" borderId="9" xfId="0" applyFont="1" applyFill="1" applyBorder="1" applyAlignment="1">
      <alignment vertical="top" wrapText="1"/>
    </xf>
    <xf numFmtId="0" fontId="22" fillId="2" borderId="11" xfId="0" applyFont="1" applyFill="1" applyBorder="1" applyAlignment="1">
      <alignment horizontal="left" vertical="top" wrapText="1"/>
    </xf>
    <xf numFmtId="0" fontId="22" fillId="0" borderId="1" xfId="0" applyFont="1" applyBorder="1" applyAlignment="1">
      <alignment vertical="center"/>
    </xf>
    <xf numFmtId="0" fontId="27" fillId="3" borderId="0" xfId="0" applyFont="1" applyFill="1"/>
    <xf numFmtId="0" fontId="20" fillId="3" borderId="0" xfId="0" applyFont="1" applyFill="1" applyAlignment="1">
      <alignment vertical="center"/>
    </xf>
    <xf numFmtId="16" fontId="26" fillId="10" borderId="29" xfId="0" applyNumberFormat="1" applyFont="1" applyFill="1" applyBorder="1" applyAlignment="1">
      <alignment horizontal="center" vertical="center" wrapText="1"/>
    </xf>
    <xf numFmtId="16" fontId="17" fillId="2" borderId="0" xfId="0" applyNumberFormat="1" applyFont="1" applyFill="1" applyAlignment="1">
      <alignment vertical="top" wrapText="1"/>
    </xf>
    <xf numFmtId="0" fontId="15" fillId="0" borderId="11" xfId="0" applyFont="1" applyBorder="1" applyAlignment="1">
      <alignment vertical="center" wrapText="1"/>
    </xf>
    <xf numFmtId="0" fontId="17" fillId="0" borderId="11" xfId="0" applyFont="1" applyBorder="1"/>
    <xf numFmtId="0" fontId="17" fillId="2" borderId="1" xfId="0" applyFont="1" applyFill="1" applyBorder="1" applyAlignment="1">
      <alignment vertical="top"/>
    </xf>
    <xf numFmtId="0" fontId="17" fillId="2" borderId="6" xfId="0" applyFont="1" applyFill="1" applyBorder="1" applyAlignment="1">
      <alignment vertical="top"/>
    </xf>
    <xf numFmtId="0" fontId="17" fillId="0" borderId="6" xfId="0" applyFont="1" applyBorder="1" applyAlignment="1">
      <alignment vertical="top"/>
    </xf>
    <xf numFmtId="0" fontId="17" fillId="0" borderId="1" xfId="0" applyFont="1" applyBorder="1" applyAlignment="1">
      <alignment vertical="top"/>
    </xf>
    <xf numFmtId="0" fontId="17" fillId="2" borderId="14" xfId="0" applyFont="1" applyFill="1" applyBorder="1" applyAlignment="1">
      <alignment horizontal="left" vertical="top" wrapText="1"/>
    </xf>
    <xf numFmtId="0" fontId="17" fillId="2" borderId="9" xfId="0" applyFont="1" applyFill="1" applyBorder="1" applyAlignment="1">
      <alignment horizontal="left" vertical="center" wrapText="1"/>
    </xf>
    <xf numFmtId="0" fontId="17" fillId="2" borderId="4" xfId="0" applyFont="1" applyFill="1" applyBorder="1" applyAlignment="1">
      <alignment vertical="center" wrapText="1"/>
    </xf>
    <xf numFmtId="0" fontId="17" fillId="2" borderId="14" xfId="0" applyFont="1" applyFill="1" applyBorder="1" applyAlignment="1">
      <alignment vertical="center" wrapText="1"/>
    </xf>
    <xf numFmtId="0" fontId="17" fillId="2" borderId="9" xfId="0" applyFont="1" applyFill="1" applyBorder="1" applyAlignment="1">
      <alignment vertical="center" wrapText="1"/>
    </xf>
    <xf numFmtId="0" fontId="17" fillId="3" borderId="0" xfId="0" applyFont="1" applyFill="1" applyAlignment="1">
      <alignment vertical="center"/>
    </xf>
    <xf numFmtId="0" fontId="15" fillId="0" borderId="0" xfId="0" applyFont="1" applyAlignment="1">
      <alignment horizontal="left" vertical="center" wrapText="1"/>
    </xf>
    <xf numFmtId="0" fontId="15" fillId="0" borderId="0" xfId="0" applyFont="1" applyAlignment="1">
      <alignment horizontal="justify" vertical="center" wrapText="1"/>
    </xf>
    <xf numFmtId="0" fontId="15" fillId="0" borderId="0" xfId="0" applyFont="1" applyAlignment="1">
      <alignment horizontal="right" vertical="center" wrapText="1"/>
    </xf>
    <xf numFmtId="0" fontId="17" fillId="0" borderId="0" xfId="0" applyFont="1" applyAlignment="1">
      <alignment horizontal="right" vertical="center" wrapText="1"/>
    </xf>
    <xf numFmtId="0" fontId="15" fillId="0" borderId="0" xfId="0" applyFont="1" applyAlignment="1">
      <alignment vertical="center" wrapText="1"/>
    </xf>
    <xf numFmtId="0" fontId="16" fillId="4" borderId="35" xfId="0" applyFont="1" applyFill="1" applyBorder="1" applyAlignment="1">
      <alignment horizontal="center" vertical="center" wrapText="1"/>
    </xf>
    <xf numFmtId="0" fontId="17" fillId="0" borderId="7" xfId="0" applyFont="1" applyBorder="1" applyAlignment="1">
      <alignment vertical="top"/>
    </xf>
    <xf numFmtId="0" fontId="26" fillId="10" borderId="35" xfId="0" applyFont="1" applyFill="1" applyBorder="1" applyAlignment="1">
      <alignment horizontal="center" vertical="center" wrapText="1"/>
    </xf>
    <xf numFmtId="0" fontId="17" fillId="4" borderId="0" xfId="0" applyFont="1" applyFill="1" applyAlignment="1">
      <alignment horizontal="center" vertical="center"/>
    </xf>
    <xf numFmtId="0" fontId="11" fillId="0" borderId="0" xfId="0" applyFont="1" applyAlignment="1">
      <alignment vertical="center" wrapText="1"/>
    </xf>
    <xf numFmtId="0" fontId="22" fillId="2" borderId="3" xfId="0" applyFont="1" applyFill="1" applyBorder="1" applyAlignment="1">
      <alignment vertical="top" wrapText="1"/>
    </xf>
    <xf numFmtId="0" fontId="24" fillId="2" borderId="6" xfId="0" applyFont="1" applyFill="1" applyBorder="1" applyAlignment="1">
      <alignment horizontal="left" vertical="center" wrapText="1"/>
    </xf>
    <xf numFmtId="0" fontId="22" fillId="2" borderId="6" xfId="0" applyFont="1" applyFill="1" applyBorder="1" applyAlignment="1">
      <alignment vertical="center" wrapText="1" indent="1"/>
    </xf>
    <xf numFmtId="0" fontId="22" fillId="0" borderId="2" xfId="0" applyFont="1" applyBorder="1"/>
    <xf numFmtId="0" fontId="22"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0" borderId="0" xfId="0" applyFont="1" applyAlignment="1">
      <alignment horizontal="left" vertical="top" wrapText="1"/>
    </xf>
    <xf numFmtId="0" fontId="16" fillId="4" borderId="0" xfId="0" applyFont="1" applyFill="1" applyAlignment="1">
      <alignment horizontal="center" vertical="center" wrapText="1"/>
    </xf>
    <xf numFmtId="0" fontId="17" fillId="0" borderId="3" xfId="0" applyFont="1" applyBorder="1" applyAlignment="1">
      <alignment vertical="center"/>
    </xf>
    <xf numFmtId="0" fontId="17" fillId="0" borderId="9" xfId="0" applyFont="1" applyBorder="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0" fontId="17" fillId="2" borderId="0" xfId="0" applyFont="1" applyFill="1" applyAlignment="1">
      <alignment vertical="center"/>
    </xf>
    <xf numFmtId="0" fontId="17" fillId="2" borderId="9" xfId="0" applyFont="1" applyFill="1" applyBorder="1" applyAlignment="1">
      <alignment vertical="center"/>
    </xf>
    <xf numFmtId="0" fontId="17" fillId="2" borderId="5" xfId="0" applyFont="1" applyFill="1" applyBorder="1" applyAlignment="1">
      <alignment vertical="center"/>
    </xf>
    <xf numFmtId="0" fontId="17" fillId="2" borderId="4" xfId="0" applyFont="1" applyFill="1" applyBorder="1" applyAlignment="1">
      <alignment vertical="center"/>
    </xf>
    <xf numFmtId="0" fontId="17" fillId="2" borderId="1" xfId="0" applyFont="1" applyFill="1" applyBorder="1" applyAlignment="1">
      <alignment vertical="center"/>
    </xf>
    <xf numFmtId="0" fontId="17" fillId="2" borderId="13" xfId="0" applyFont="1" applyFill="1" applyBorder="1" applyAlignment="1">
      <alignment vertical="center"/>
    </xf>
    <xf numFmtId="0" fontId="17" fillId="0" borderId="3" xfId="0" applyFont="1" applyBorder="1" applyAlignment="1">
      <alignment vertical="center" wrapText="1"/>
    </xf>
    <xf numFmtId="0" fontId="17" fillId="0" borderId="11" xfId="0" applyFont="1" applyBorder="1" applyAlignment="1">
      <alignment vertical="center" wrapText="1"/>
    </xf>
    <xf numFmtId="0" fontId="18" fillId="0" borderId="0" xfId="0" applyFont="1"/>
    <xf numFmtId="0" fontId="17" fillId="0" borderId="11" xfId="0" applyFont="1" applyBorder="1" applyAlignment="1">
      <alignment vertical="center"/>
    </xf>
    <xf numFmtId="16" fontId="28" fillId="10" borderId="6" xfId="3" applyNumberFormat="1" applyFont="1" applyFill="1" applyBorder="1" applyAlignment="1">
      <alignment horizontal="center" vertical="center" wrapText="1"/>
    </xf>
    <xf numFmtId="0" fontId="22" fillId="0" borderId="11" xfId="0" applyFont="1" applyBorder="1"/>
    <xf numFmtId="0" fontId="15" fillId="0" borderId="3" xfId="0" applyFont="1" applyBorder="1" applyAlignment="1">
      <alignment horizontal="left" vertical="center" wrapText="1"/>
    </xf>
    <xf numFmtId="0" fontId="17" fillId="4" borderId="0" xfId="0" applyFont="1" applyFill="1" applyAlignment="1">
      <alignment vertical="center" wrapText="1"/>
    </xf>
    <xf numFmtId="3" fontId="17" fillId="4" borderId="0" xfId="0" applyNumberFormat="1" applyFont="1" applyFill="1" applyAlignment="1">
      <alignment horizontal="right" vertical="center" wrapText="1"/>
    </xf>
    <xf numFmtId="3" fontId="17" fillId="0" borderId="0" xfId="0" applyNumberFormat="1" applyFont="1" applyAlignment="1">
      <alignment horizontal="right" vertical="center" wrapText="1"/>
    </xf>
    <xf numFmtId="0" fontId="30" fillId="2" borderId="0" xfId="0" applyFont="1" applyFill="1" applyAlignment="1">
      <alignment horizontal="left" vertical="top"/>
    </xf>
    <xf numFmtId="0" fontId="15" fillId="4" borderId="0" xfId="0" applyFont="1" applyFill="1" applyAlignment="1">
      <alignment vertical="center" wrapText="1"/>
    </xf>
    <xf numFmtId="3" fontId="17" fillId="4" borderId="0" xfId="0" applyNumberFormat="1" applyFont="1" applyFill="1" applyAlignment="1">
      <alignment horizontal="right" vertical="center" wrapText="1" indent="1"/>
    </xf>
    <xf numFmtId="3" fontId="17" fillId="2" borderId="0" xfId="0" applyNumberFormat="1" applyFont="1" applyFill="1" applyAlignment="1">
      <alignment horizontal="right" vertical="center" wrapText="1" indent="1"/>
    </xf>
    <xf numFmtId="0" fontId="17" fillId="0" borderId="0" xfId="0" applyFont="1" applyAlignment="1">
      <alignment horizontal="left" vertical="center" wrapText="1"/>
    </xf>
    <xf numFmtId="0" fontId="15" fillId="0" borderId="6" xfId="0" applyFont="1" applyBorder="1" applyAlignment="1">
      <alignment horizontal="center" vertical="center"/>
    </xf>
    <xf numFmtId="0" fontId="15" fillId="4" borderId="36" xfId="0" applyFont="1" applyFill="1" applyBorder="1" applyAlignment="1">
      <alignment horizontal="center" vertical="center"/>
    </xf>
    <xf numFmtId="0" fontId="16" fillId="4" borderId="39"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17" fillId="4" borderId="0" xfId="0" applyFont="1" applyFill="1" applyAlignment="1">
      <alignment vertical="center"/>
    </xf>
    <xf numFmtId="0" fontId="16" fillId="4" borderId="36" xfId="0" applyFont="1" applyFill="1" applyBorder="1" applyAlignment="1">
      <alignment vertical="center"/>
    </xf>
    <xf numFmtId="165" fontId="17" fillId="4" borderId="0" xfId="1" applyNumberFormat="1" applyFont="1" applyFill="1" applyAlignment="1">
      <alignment horizontal="center" vertical="center"/>
    </xf>
    <xf numFmtId="0" fontId="15" fillId="4" borderId="0" xfId="0" applyFont="1" applyFill="1" applyAlignment="1">
      <alignment horizontal="justify" vertical="center" wrapText="1"/>
    </xf>
    <xf numFmtId="0" fontId="17" fillId="2" borderId="2" xfId="0" applyFont="1" applyFill="1" applyBorder="1" applyAlignment="1">
      <alignment vertical="top" wrapText="1"/>
    </xf>
    <xf numFmtId="0" fontId="32" fillId="4" borderId="46" xfId="0" applyFont="1" applyFill="1" applyBorder="1" applyAlignment="1">
      <alignment horizontal="center" vertical="center" wrapText="1"/>
    </xf>
    <xf numFmtId="0" fontId="26" fillId="8" borderId="46" xfId="0" applyFont="1" applyFill="1" applyBorder="1" applyAlignment="1">
      <alignment horizontal="center" vertical="center" wrapText="1"/>
    </xf>
    <xf numFmtId="165" fontId="17" fillId="2" borderId="0" xfId="1" applyNumberFormat="1" applyFont="1" applyFill="1" applyBorder="1" applyAlignment="1">
      <alignment horizontal="left" vertical="center" wrapText="1"/>
    </xf>
    <xf numFmtId="165" fontId="15" fillId="4" borderId="47" xfId="1" applyNumberFormat="1" applyFont="1" applyFill="1" applyBorder="1" applyAlignment="1">
      <alignment horizontal="center" vertical="center"/>
    </xf>
    <xf numFmtId="3" fontId="15" fillId="4" borderId="47" xfId="0" applyNumberFormat="1" applyFont="1" applyFill="1" applyBorder="1" applyAlignment="1">
      <alignment horizontal="right" vertical="center" wrapText="1"/>
    </xf>
    <xf numFmtId="3" fontId="32" fillId="0" borderId="47" xfId="0" applyNumberFormat="1" applyFont="1" applyBorder="1" applyAlignment="1">
      <alignment horizontal="right" vertical="center" wrapText="1"/>
    </xf>
    <xf numFmtId="0" fontId="30" fillId="2" borderId="0" xfId="0" applyFont="1" applyFill="1" applyAlignment="1">
      <alignment horizontal="left" vertical="top" wrapText="1"/>
    </xf>
    <xf numFmtId="0" fontId="30" fillId="2" borderId="0" xfId="0" applyFont="1" applyFill="1" applyAlignment="1">
      <alignment vertical="top" wrapText="1"/>
    </xf>
    <xf numFmtId="0" fontId="17" fillId="2" borderId="9" xfId="0" applyFont="1" applyFill="1" applyBorder="1" applyAlignment="1">
      <alignment horizontal="left" vertical="top" wrapText="1"/>
    </xf>
    <xf numFmtId="0" fontId="31" fillId="2" borderId="0" xfId="0" applyFont="1" applyFill="1"/>
    <xf numFmtId="0" fontId="17" fillId="4" borderId="0" xfId="0" applyFont="1" applyFill="1" applyAlignment="1">
      <alignment horizontal="center" vertical="center" wrapText="1"/>
    </xf>
    <xf numFmtId="0" fontId="15" fillId="4" borderId="0" xfId="0" applyFont="1" applyFill="1" applyAlignment="1">
      <alignment horizontal="center" vertical="center" wrapText="1"/>
    </xf>
    <xf numFmtId="3" fontId="15" fillId="4" borderId="47" xfId="0" applyNumberFormat="1" applyFont="1" applyFill="1" applyBorder="1" applyAlignment="1">
      <alignment horizontal="right" vertical="center" wrapText="1" indent="1"/>
    </xf>
    <xf numFmtId="3" fontId="32" fillId="2" borderId="47" xfId="0" applyNumberFormat="1" applyFont="1" applyFill="1" applyBorder="1" applyAlignment="1">
      <alignment horizontal="right" vertical="center" wrapText="1" indent="1"/>
    </xf>
    <xf numFmtId="0" fontId="20" fillId="0" borderId="0" xfId="0" applyFont="1" applyAlignment="1">
      <alignment vertical="center"/>
    </xf>
    <xf numFmtId="17" fontId="26" fillId="9" borderId="24" xfId="0" applyNumberFormat="1" applyFont="1" applyFill="1" applyBorder="1" applyAlignment="1">
      <alignment horizontal="center" vertical="center" wrapText="1"/>
    </xf>
    <xf numFmtId="0" fontId="15" fillId="2" borderId="7" xfId="0" applyFont="1" applyFill="1" applyBorder="1" applyAlignment="1">
      <alignment vertical="center" wrapText="1"/>
    </xf>
    <xf numFmtId="17" fontId="34" fillId="9" borderId="6" xfId="3" applyNumberFormat="1" applyFont="1" applyFill="1" applyBorder="1" applyAlignment="1">
      <alignment horizontal="center" vertical="center" wrapText="1"/>
    </xf>
    <xf numFmtId="17" fontId="28" fillId="9" borderId="6" xfId="3" applyNumberFormat="1" applyFont="1" applyFill="1" applyBorder="1" applyAlignment="1">
      <alignment horizontal="center" vertical="center" wrapText="1"/>
    </xf>
    <xf numFmtId="0" fontId="28" fillId="8" borderId="6" xfId="3" applyFont="1" applyFill="1" applyBorder="1" applyAlignment="1">
      <alignment horizontal="center" vertical="center" wrapText="1"/>
    </xf>
    <xf numFmtId="0" fontId="28" fillId="9" borderId="6" xfId="3" applyFont="1" applyFill="1" applyBorder="1" applyAlignment="1">
      <alignment horizontal="center" vertical="center" wrapText="1"/>
    </xf>
    <xf numFmtId="0" fontId="36" fillId="9" borderId="6" xfId="3" applyFont="1" applyFill="1" applyBorder="1" applyAlignment="1">
      <alignment horizontal="center" vertical="center" wrapText="1"/>
    </xf>
    <xf numFmtId="0" fontId="37" fillId="0" borderId="6" xfId="0" applyFont="1" applyBorder="1"/>
    <xf numFmtId="0" fontId="38" fillId="0" borderId="6" xfId="0" applyFont="1" applyBorder="1"/>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7" fillId="2" borderId="0" xfId="0" applyFont="1" applyFill="1" applyAlignment="1">
      <alignment horizontal="justify" vertical="top" wrapText="1"/>
    </xf>
    <xf numFmtId="4" fontId="17" fillId="2" borderId="0" xfId="0" applyNumberFormat="1" applyFont="1" applyFill="1" applyAlignment="1">
      <alignment horizontal="right" vertical="center" wrapText="1"/>
    </xf>
    <xf numFmtId="0" fontId="17" fillId="4" borderId="0" xfId="0" applyFont="1" applyFill="1" applyAlignment="1">
      <alignment horizontal="right" vertical="center" wrapText="1"/>
    </xf>
    <xf numFmtId="0" fontId="17" fillId="2" borderId="0" xfId="0" applyFont="1" applyFill="1" applyAlignment="1">
      <alignment horizontal="right" vertical="center" wrapText="1"/>
    </xf>
    <xf numFmtId="4" fontId="15" fillId="2" borderId="0" xfId="0" applyNumberFormat="1" applyFont="1" applyFill="1" applyAlignment="1">
      <alignment horizontal="right" vertical="center" wrapText="1"/>
    </xf>
    <xf numFmtId="3" fontId="17" fillId="2" borderId="0" xfId="0" applyNumberFormat="1" applyFont="1" applyFill="1" applyAlignment="1">
      <alignment horizontal="right" vertical="center" wrapText="1"/>
    </xf>
    <xf numFmtId="0" fontId="17" fillId="2" borderId="7" xfId="0" applyFont="1" applyFill="1" applyBorder="1" applyAlignment="1">
      <alignment vertical="top" wrapText="1"/>
    </xf>
    <xf numFmtId="0" fontId="17" fillId="2" borderId="13" xfId="0" applyFont="1" applyFill="1" applyBorder="1" applyAlignment="1">
      <alignment horizontal="justify" vertical="top" wrapText="1"/>
    </xf>
    <xf numFmtId="0" fontId="17" fillId="2" borderId="1" xfId="0" applyFont="1" applyFill="1" applyBorder="1" applyAlignment="1">
      <alignment horizontal="justify" vertical="top" wrapText="1"/>
    </xf>
    <xf numFmtId="0" fontId="17" fillId="2" borderId="7" xfId="0" applyFont="1" applyFill="1" applyBorder="1" applyAlignment="1">
      <alignment horizontal="justify" vertical="top" wrapText="1"/>
    </xf>
    <xf numFmtId="0" fontId="39" fillId="3" borderId="0" xfId="0" applyFont="1" applyFill="1"/>
    <xf numFmtId="0" fontId="40" fillId="2" borderId="1" xfId="0" applyFont="1" applyFill="1" applyBorder="1"/>
    <xf numFmtId="0" fontId="41" fillId="2" borderId="15" xfId="0" applyFont="1" applyFill="1" applyBorder="1" applyAlignment="1">
      <alignment horizontal="left" vertical="top" wrapText="1"/>
    </xf>
    <xf numFmtId="0" fontId="41" fillId="2" borderId="0" xfId="0" applyFont="1" applyFill="1" applyAlignment="1">
      <alignment horizontal="left" vertical="top" wrapText="1"/>
    </xf>
    <xf numFmtId="0" fontId="42" fillId="2" borderId="9" xfId="0" applyFont="1" applyFill="1" applyBorder="1"/>
    <xf numFmtId="0" fontId="43" fillId="2" borderId="6" xfId="0" applyFont="1" applyFill="1" applyBorder="1" applyAlignment="1">
      <alignment horizontal="left" vertical="center" wrapText="1"/>
    </xf>
    <xf numFmtId="0" fontId="42" fillId="2" borderId="6" xfId="0" applyFont="1" applyFill="1" applyBorder="1"/>
    <xf numFmtId="0" fontId="40" fillId="2" borderId="6" xfId="0" applyFont="1" applyFill="1" applyBorder="1"/>
    <xf numFmtId="0" fontId="40" fillId="0" borderId="7" xfId="0" applyFont="1" applyBorder="1"/>
    <xf numFmtId="0" fontId="40" fillId="0" borderId="6" xfId="0" applyFont="1" applyBorder="1"/>
    <xf numFmtId="0" fontId="44" fillId="2" borderId="15" xfId="0" applyFont="1" applyFill="1" applyBorder="1" applyAlignment="1">
      <alignment vertical="top" wrapText="1"/>
    </xf>
    <xf numFmtId="0" fontId="44" fillId="2" borderId="0" xfId="0" applyFont="1" applyFill="1" applyAlignment="1">
      <alignment vertical="top" wrapText="1"/>
    </xf>
    <xf numFmtId="0" fontId="41" fillId="2" borderId="9" xfId="0" applyFont="1" applyFill="1" applyBorder="1" applyAlignment="1">
      <alignment vertical="top" wrapText="1"/>
    </xf>
    <xf numFmtId="0" fontId="41" fillId="2" borderId="14" xfId="0" applyFont="1" applyFill="1" applyBorder="1" applyAlignment="1">
      <alignment vertical="top" wrapText="1"/>
    </xf>
    <xf numFmtId="0" fontId="44" fillId="2" borderId="10" xfId="0" applyFont="1" applyFill="1" applyBorder="1" applyAlignment="1">
      <alignment vertical="top" wrapText="1"/>
    </xf>
    <xf numFmtId="0" fontId="44" fillId="2" borderId="11" xfId="0" applyFont="1" applyFill="1" applyBorder="1" applyAlignment="1">
      <alignment vertical="top" wrapText="1"/>
    </xf>
    <xf numFmtId="0" fontId="42" fillId="0" borderId="6" xfId="0" applyFont="1" applyBorder="1"/>
    <xf numFmtId="0" fontId="40" fillId="0" borderId="1" xfId="0" applyFont="1" applyBorder="1"/>
    <xf numFmtId="0" fontId="45" fillId="2" borderId="6" xfId="0" applyFont="1" applyFill="1" applyBorder="1" applyAlignment="1">
      <alignment vertical="center" wrapText="1"/>
    </xf>
    <xf numFmtId="0" fontId="42" fillId="2" borderId="12" xfId="0" applyFont="1" applyFill="1" applyBorder="1"/>
    <xf numFmtId="0" fontId="42" fillId="2" borderId="6" xfId="0" applyFont="1" applyFill="1" applyBorder="1" applyAlignment="1">
      <alignment vertical="center"/>
    </xf>
    <xf numFmtId="0" fontId="13" fillId="2" borderId="6" xfId="0" applyFont="1" applyFill="1" applyBorder="1" applyAlignment="1">
      <alignment vertical="center" wrapText="1"/>
    </xf>
    <xf numFmtId="0" fontId="39" fillId="3" borderId="0" xfId="0" applyFont="1" applyFill="1" applyAlignment="1">
      <alignment vertical="center"/>
    </xf>
    <xf numFmtId="0" fontId="40" fillId="0" borderId="1" xfId="0" applyFont="1" applyBorder="1" applyAlignment="1">
      <alignment vertical="center"/>
    </xf>
    <xf numFmtId="0" fontId="40" fillId="2" borderId="12" xfId="0" applyFont="1" applyFill="1" applyBorder="1"/>
    <xf numFmtId="0" fontId="40" fillId="0" borderId="14" xfId="0" applyFont="1" applyBorder="1"/>
    <xf numFmtId="0" fontId="40" fillId="0" borderId="12" xfId="0" applyFont="1" applyBorder="1"/>
    <xf numFmtId="0" fontId="40" fillId="0" borderId="6" xfId="0" applyFont="1" applyBorder="1" applyAlignment="1">
      <alignment vertical="center"/>
    </xf>
    <xf numFmtId="0" fontId="40" fillId="2" borderId="6" xfId="0" applyFont="1" applyFill="1" applyBorder="1" applyAlignment="1">
      <alignment vertical="center"/>
    </xf>
    <xf numFmtId="0" fontId="40" fillId="0" borderId="7" xfId="0" applyFont="1" applyBorder="1" applyAlignment="1">
      <alignment vertical="center"/>
    </xf>
    <xf numFmtId="0" fontId="46" fillId="2" borderId="6" xfId="0" applyFont="1" applyFill="1" applyBorder="1" applyAlignment="1">
      <alignment vertical="center" indent="1"/>
    </xf>
    <xf numFmtId="0" fontId="47" fillId="2" borderId="6" xfId="0" applyFont="1" applyFill="1" applyBorder="1" applyAlignment="1">
      <alignment vertical="center" indent="1"/>
    </xf>
    <xf numFmtId="0" fontId="40" fillId="3" borderId="0" xfId="0" applyFont="1" applyFill="1" applyAlignment="1">
      <alignment vertical="center"/>
    </xf>
    <xf numFmtId="0" fontId="40" fillId="3" borderId="0" xfId="0" applyFont="1" applyFill="1"/>
    <xf numFmtId="0" fontId="42" fillId="2" borderId="15" xfId="0" applyFont="1" applyFill="1" applyBorder="1"/>
    <xf numFmtId="0" fontId="42" fillId="2" borderId="0" xfId="0" applyFont="1" applyFill="1"/>
    <xf numFmtId="0" fontId="40" fillId="3" borderId="0" xfId="0" applyFont="1" applyFill="1" applyAlignment="1">
      <alignment horizontal="center"/>
    </xf>
    <xf numFmtId="0" fontId="40" fillId="0" borderId="1" xfId="0" applyFont="1" applyBorder="1" applyAlignment="1">
      <alignment horizontal="center"/>
    </xf>
    <xf numFmtId="0" fontId="46" fillId="2" borderId="6" xfId="0" applyFont="1" applyFill="1" applyBorder="1" applyAlignment="1">
      <alignment vertical="center" wrapText="1"/>
    </xf>
    <xf numFmtId="0" fontId="40" fillId="0" borderId="7" xfId="0" applyFont="1" applyBorder="1" applyAlignment="1">
      <alignment horizontal="center"/>
    </xf>
    <xf numFmtId="0" fontId="40" fillId="0" borderId="6" xfId="0" applyFont="1" applyBorder="1" applyAlignment="1">
      <alignment horizontal="center"/>
    </xf>
    <xf numFmtId="0" fontId="48" fillId="2" borderId="6" xfId="0" applyFont="1" applyFill="1" applyBorder="1" applyAlignment="1">
      <alignment vertical="center"/>
    </xf>
    <xf numFmtId="0" fontId="42" fillId="2" borderId="6" xfId="0" applyFont="1" applyFill="1" applyBorder="1" applyAlignment="1">
      <alignment vertical="center" indent="1"/>
    </xf>
    <xf numFmtId="0" fontId="49" fillId="2" borderId="6" xfId="0" applyFont="1" applyFill="1" applyBorder="1" applyAlignment="1">
      <alignment vertical="center" indent="1"/>
    </xf>
    <xf numFmtId="0" fontId="48" fillId="2" borderId="6" xfId="0" applyFont="1" applyFill="1" applyBorder="1" applyAlignment="1">
      <alignment vertical="center" indent="1"/>
    </xf>
    <xf numFmtId="0" fontId="48" fillId="2" borderId="6" xfId="0" applyFont="1" applyFill="1" applyBorder="1" applyAlignment="1">
      <alignment vertical="center" wrapText="1" indent="1"/>
    </xf>
    <xf numFmtId="0" fontId="42" fillId="3" borderId="0" xfId="0" applyFont="1" applyFill="1" applyAlignment="1">
      <alignment vertical="center"/>
    </xf>
    <xf numFmtId="0" fontId="42" fillId="0" borderId="1" xfId="0" applyFont="1" applyBorder="1" applyAlignment="1">
      <alignment vertical="center"/>
    </xf>
    <xf numFmtId="0" fontId="40" fillId="0" borderId="4" xfId="0" applyFont="1" applyBorder="1"/>
    <xf numFmtId="0" fontId="41" fillId="2" borderId="6" xfId="0" applyFont="1" applyFill="1" applyBorder="1"/>
    <xf numFmtId="0" fontId="41" fillId="0" borderId="7" xfId="0" applyFont="1" applyBorder="1"/>
    <xf numFmtId="0" fontId="48" fillId="2" borderId="6" xfId="0" applyFont="1" applyFill="1" applyBorder="1" applyAlignment="1">
      <alignment vertical="center" wrapText="1"/>
    </xf>
    <xf numFmtId="0" fontId="50" fillId="2" borderId="6" xfId="0" applyFont="1" applyFill="1" applyBorder="1" applyAlignment="1">
      <alignment vertical="center" wrapText="1" indent="1"/>
    </xf>
    <xf numFmtId="0" fontId="50" fillId="2" borderId="7" xfId="0" applyFont="1" applyFill="1" applyBorder="1" applyAlignment="1">
      <alignment vertical="center" wrapText="1" indent="1"/>
    </xf>
    <xf numFmtId="3" fontId="46" fillId="2" borderId="6" xfId="0" applyNumberFormat="1" applyFont="1" applyFill="1" applyBorder="1" applyAlignment="1">
      <alignment vertical="center" indent="1"/>
    </xf>
    <xf numFmtId="0" fontId="46" fillId="2" borderId="6" xfId="0" applyFont="1" applyFill="1" applyBorder="1" applyAlignment="1">
      <alignment vertical="center"/>
    </xf>
    <xf numFmtId="0" fontId="46" fillId="0" borderId="7" xfId="0" applyFont="1" applyBorder="1" applyAlignment="1">
      <alignment vertical="center"/>
    </xf>
    <xf numFmtId="0" fontId="42" fillId="0" borderId="7" xfId="0" applyFont="1" applyBorder="1" applyAlignment="1">
      <alignment vertical="center"/>
    </xf>
    <xf numFmtId="0" fontId="42" fillId="0" borderId="6" xfId="0" applyFont="1" applyBorder="1" applyAlignment="1">
      <alignment vertical="center"/>
    </xf>
    <xf numFmtId="0" fontId="42" fillId="2" borderId="10" xfId="0" applyFont="1" applyFill="1" applyBorder="1"/>
    <xf numFmtId="0" fontId="42" fillId="2" borderId="11" xfId="0" applyFont="1" applyFill="1" applyBorder="1"/>
    <xf numFmtId="0" fontId="42" fillId="0" borderId="12" xfId="0" applyFont="1" applyBorder="1"/>
    <xf numFmtId="3" fontId="47" fillId="2" borderId="6" xfId="0" applyNumberFormat="1" applyFont="1" applyFill="1" applyBorder="1" applyAlignment="1">
      <alignment vertical="center" indent="1"/>
    </xf>
    <xf numFmtId="0" fontId="47" fillId="2" borderId="6" xfId="0" applyFont="1" applyFill="1" applyBorder="1" applyAlignment="1">
      <alignment vertical="center"/>
    </xf>
    <xf numFmtId="0" fontId="47" fillId="0" borderId="7" xfId="0" applyFont="1" applyBorder="1" applyAlignment="1">
      <alignment vertical="center"/>
    </xf>
    <xf numFmtId="0" fontId="42" fillId="0" borderId="14" xfId="0" applyFont="1" applyBorder="1"/>
    <xf numFmtId="0" fontId="42" fillId="0" borderId="7" xfId="0" applyFont="1" applyBorder="1"/>
    <xf numFmtId="0" fontId="42" fillId="2" borderId="14" xfId="0" applyFont="1" applyFill="1" applyBorder="1"/>
    <xf numFmtId="0" fontId="42" fillId="2" borderId="7" xfId="0" applyFont="1" applyFill="1" applyBorder="1"/>
    <xf numFmtId="0" fontId="51" fillId="0" borderId="16" xfId="0" applyFont="1" applyBorder="1" applyAlignment="1">
      <alignment horizontal="center" vertical="top" wrapText="1"/>
    </xf>
    <xf numFmtId="0" fontId="51" fillId="0" borderId="17" xfId="0" applyFont="1" applyBorder="1" applyAlignment="1">
      <alignment horizontal="center" vertical="top" wrapText="1"/>
    </xf>
    <xf numFmtId="0" fontId="17" fillId="0" borderId="6" xfId="0" applyFont="1" applyBorder="1" applyAlignment="1">
      <alignment horizontal="center"/>
    </xf>
    <xf numFmtId="0" fontId="15" fillId="4" borderId="0" xfId="0" applyFont="1" applyFill="1" applyAlignment="1">
      <alignment horizontal="right" vertical="center" wrapText="1"/>
    </xf>
    <xf numFmtId="0" fontId="21" fillId="4" borderId="52" xfId="0" applyFont="1" applyFill="1" applyBorder="1" applyAlignment="1">
      <alignment horizontal="left" vertical="center" wrapText="1"/>
    </xf>
    <xf numFmtId="0" fontId="21" fillId="4" borderId="52" xfId="0" applyFont="1" applyFill="1" applyBorder="1" applyAlignment="1">
      <alignment horizontal="right" vertical="center" wrapText="1"/>
    </xf>
    <xf numFmtId="0" fontId="26" fillId="9" borderId="52" xfId="0" applyFont="1" applyFill="1" applyBorder="1" applyAlignment="1">
      <alignment horizontal="right" vertical="center" wrapText="1"/>
    </xf>
    <xf numFmtId="4" fontId="21" fillId="2" borderId="51" xfId="0" applyNumberFormat="1" applyFont="1" applyFill="1" applyBorder="1" applyAlignment="1">
      <alignment horizontal="right" vertical="center" wrapText="1"/>
    </xf>
    <xf numFmtId="0" fontId="21" fillId="4" borderId="52" xfId="0" applyFont="1" applyFill="1" applyBorder="1" applyAlignment="1">
      <alignment horizontal="center" vertical="center" wrapText="1"/>
    </xf>
    <xf numFmtId="0" fontId="26" fillId="9" borderId="52" xfId="0" applyFont="1" applyFill="1" applyBorder="1" applyAlignment="1">
      <alignment horizontal="center" vertical="center" wrapText="1"/>
    </xf>
    <xf numFmtId="0" fontId="30" fillId="2" borderId="9" xfId="0" applyFont="1" applyFill="1" applyBorder="1" applyAlignment="1">
      <alignment horizontal="left" vertical="top" wrapText="1"/>
    </xf>
    <xf numFmtId="17" fontId="26" fillId="9" borderId="53" xfId="0" applyNumberFormat="1" applyFont="1" applyFill="1" applyBorder="1" applyAlignment="1">
      <alignment horizontal="center" vertical="center" wrapText="1"/>
    </xf>
    <xf numFmtId="17" fontId="26" fillId="9" borderId="54" xfId="0" applyNumberFormat="1" applyFont="1" applyFill="1" applyBorder="1" applyAlignment="1">
      <alignment horizontal="center" vertical="center" wrapText="1"/>
    </xf>
    <xf numFmtId="17" fontId="26" fillId="9" borderId="55" xfId="0" applyNumberFormat="1" applyFont="1" applyFill="1" applyBorder="1" applyAlignment="1">
      <alignment horizontal="center" vertical="center" wrapText="1"/>
    </xf>
    <xf numFmtId="4" fontId="21" fillId="2" borderId="0" xfId="0" applyNumberFormat="1" applyFont="1" applyFill="1" applyAlignment="1">
      <alignment horizontal="right" vertical="center" wrapText="1"/>
    </xf>
    <xf numFmtId="4" fontId="21" fillId="2" borderId="58" xfId="0" applyNumberFormat="1" applyFont="1" applyFill="1" applyBorder="1" applyAlignment="1">
      <alignment horizontal="right" vertical="center" wrapText="1"/>
    </xf>
    <xf numFmtId="43" fontId="17" fillId="2" borderId="0" xfId="1" applyFont="1" applyFill="1" applyAlignment="1">
      <alignment horizontal="right" vertical="center" wrapText="1"/>
    </xf>
    <xf numFmtId="43" fontId="15" fillId="4" borderId="51" xfId="1" applyFont="1" applyFill="1" applyBorder="1" applyAlignment="1">
      <alignment horizontal="right" vertical="center" wrapText="1"/>
    </xf>
    <xf numFmtId="43" fontId="21" fillId="2" borderId="58" xfId="1" applyFont="1" applyFill="1" applyBorder="1" applyAlignment="1">
      <alignment horizontal="right" vertical="center" wrapText="1"/>
    </xf>
    <xf numFmtId="168" fontId="17" fillId="4" borderId="0" xfId="1" applyNumberFormat="1" applyFont="1" applyFill="1" applyAlignment="1">
      <alignment horizontal="right" vertical="center" wrapText="1"/>
    </xf>
    <xf numFmtId="165" fontId="17" fillId="4" borderId="0" xfId="1" applyNumberFormat="1" applyFont="1" applyFill="1" applyAlignment="1">
      <alignment horizontal="right" vertical="center" wrapText="1"/>
    </xf>
    <xf numFmtId="165" fontId="17" fillId="2" borderId="0" xfId="1" applyNumberFormat="1" applyFont="1" applyFill="1" applyAlignment="1">
      <alignment horizontal="right" vertical="center" wrapText="1"/>
    </xf>
    <xf numFmtId="165" fontId="15" fillId="4" borderId="51" xfId="1" applyNumberFormat="1" applyFont="1" applyFill="1" applyBorder="1" applyAlignment="1">
      <alignment horizontal="right" vertical="center" wrapText="1"/>
    </xf>
    <xf numFmtId="165" fontId="21" fillId="2" borderId="58" xfId="1" applyNumberFormat="1" applyFont="1" applyFill="1" applyBorder="1" applyAlignment="1">
      <alignment horizontal="right" vertical="center" wrapText="1"/>
    </xf>
    <xf numFmtId="43" fontId="17" fillId="4" borderId="0" xfId="1" applyFont="1" applyFill="1" applyBorder="1" applyAlignment="1">
      <alignment horizontal="right" vertical="center" wrapText="1"/>
    </xf>
    <xf numFmtId="168" fontId="17" fillId="4" borderId="0" xfId="1" applyNumberFormat="1" applyFont="1" applyFill="1" applyBorder="1" applyAlignment="1">
      <alignment horizontal="right" vertical="center" wrapText="1"/>
    </xf>
    <xf numFmtId="168" fontId="17" fillId="2" borderId="0" xfId="1" applyNumberFormat="1" applyFont="1" applyFill="1" applyBorder="1" applyAlignment="1">
      <alignment horizontal="right" vertical="center" wrapText="1"/>
    </xf>
    <xf numFmtId="165" fontId="17" fillId="4" borderId="0" xfId="1" applyNumberFormat="1" applyFont="1" applyFill="1" applyBorder="1" applyAlignment="1">
      <alignment horizontal="right" vertical="center" wrapText="1"/>
    </xf>
    <xf numFmtId="165" fontId="17" fillId="2" borderId="0" xfId="1" applyNumberFormat="1" applyFont="1" applyFill="1" applyBorder="1" applyAlignment="1">
      <alignment horizontal="right" vertical="center" wrapText="1"/>
    </xf>
    <xf numFmtId="165" fontId="21" fillId="2" borderId="51" xfId="1" applyNumberFormat="1" applyFont="1" applyFill="1" applyBorder="1" applyAlignment="1">
      <alignment horizontal="right" vertical="center" wrapText="1"/>
    </xf>
    <xf numFmtId="165" fontId="17" fillId="4" borderId="56" xfId="1" applyNumberFormat="1" applyFont="1" applyFill="1" applyBorder="1" applyAlignment="1">
      <alignment horizontal="right" vertical="center" wrapText="1"/>
    </xf>
    <xf numFmtId="165" fontId="17" fillId="2" borderId="57" xfId="1" applyNumberFormat="1" applyFont="1" applyFill="1" applyBorder="1" applyAlignment="1">
      <alignment horizontal="right" vertical="center" wrapText="1"/>
    </xf>
    <xf numFmtId="165" fontId="17" fillId="2" borderId="9" xfId="1" applyNumberFormat="1" applyFont="1" applyFill="1" applyBorder="1" applyAlignment="1">
      <alignment horizontal="right" vertical="center" wrapText="1"/>
    </xf>
    <xf numFmtId="0" fontId="17" fillId="0" borderId="8" xfId="0" applyFont="1" applyBorder="1"/>
    <xf numFmtId="165" fontId="15" fillId="4" borderId="0" xfId="1" applyNumberFormat="1" applyFont="1" applyFill="1" applyBorder="1" applyAlignment="1">
      <alignment horizontal="right" vertical="center" wrapText="1"/>
    </xf>
    <xf numFmtId="0" fontId="15" fillId="4" borderId="51" xfId="0" applyFont="1" applyFill="1" applyBorder="1" applyAlignment="1">
      <alignment vertical="center"/>
    </xf>
    <xf numFmtId="0" fontId="26" fillId="9" borderId="60" xfId="0" applyFont="1" applyFill="1" applyBorder="1" applyAlignment="1">
      <alignment horizontal="center" vertical="center" wrapText="1"/>
    </xf>
    <xf numFmtId="165" fontId="17" fillId="0" borderId="8" xfId="1" applyNumberFormat="1" applyFont="1" applyBorder="1"/>
    <xf numFmtId="43" fontId="17" fillId="0" borderId="6" xfId="0" applyNumberFormat="1" applyFont="1" applyBorder="1"/>
    <xf numFmtId="165" fontId="17" fillId="0" borderId="6" xfId="0" applyNumberFormat="1" applyFont="1" applyBorder="1"/>
    <xf numFmtId="0" fontId="14" fillId="4" borderId="0" xfId="0" applyFont="1" applyFill="1" applyAlignment="1">
      <alignment vertical="center"/>
    </xf>
    <xf numFmtId="165" fontId="14" fillId="4" borderId="8" xfId="1" applyNumberFormat="1" applyFont="1" applyFill="1" applyBorder="1"/>
    <xf numFmtId="43" fontId="14" fillId="4" borderId="8" xfId="1" applyFont="1" applyFill="1" applyBorder="1"/>
    <xf numFmtId="17" fontId="26" fillId="9" borderId="61" xfId="0" applyNumberFormat="1" applyFont="1" applyFill="1" applyBorder="1" applyAlignment="1">
      <alignment horizontal="center" vertical="center" wrapText="1"/>
    </xf>
    <xf numFmtId="165" fontId="15" fillId="4" borderId="62" xfId="1" applyNumberFormat="1" applyFont="1" applyFill="1" applyBorder="1" applyAlignment="1">
      <alignment horizontal="right" vertical="center" wrapText="1"/>
    </xf>
    <xf numFmtId="165" fontId="21" fillId="2" borderId="59" xfId="1" applyNumberFormat="1" applyFont="1" applyFill="1" applyBorder="1" applyAlignment="1">
      <alignment horizontal="right" vertical="center" wrapText="1"/>
    </xf>
    <xf numFmtId="0" fontId="30" fillId="2" borderId="9" xfId="0" applyFont="1" applyFill="1" applyBorder="1" applyAlignment="1">
      <alignment vertical="top" wrapText="1"/>
    </xf>
    <xf numFmtId="43" fontId="17" fillId="2" borderId="9" xfId="1" applyFont="1" applyFill="1" applyBorder="1" applyAlignment="1">
      <alignment horizontal="right" vertical="center" wrapText="1"/>
    </xf>
    <xf numFmtId="0" fontId="30" fillId="2" borderId="15" xfId="0" applyFont="1" applyFill="1" applyBorder="1" applyAlignment="1">
      <alignment vertical="top" wrapText="1"/>
    </xf>
    <xf numFmtId="0" fontId="26" fillId="9" borderId="0" xfId="0" applyFont="1" applyFill="1" applyAlignment="1">
      <alignment horizontal="center" vertical="center" wrapText="1"/>
    </xf>
    <xf numFmtId="0" fontId="17" fillId="0" borderId="0" xfId="0" applyFont="1" applyAlignment="1">
      <alignment horizontal="center" vertical="center" wrapText="1"/>
    </xf>
    <xf numFmtId="0" fontId="26" fillId="9" borderId="10" xfId="0" applyFont="1" applyFill="1" applyBorder="1" applyAlignment="1">
      <alignment horizontal="left" vertical="center" wrapText="1"/>
    </xf>
    <xf numFmtId="0" fontId="26" fillId="9" borderId="11" xfId="0" applyFont="1" applyFill="1" applyBorder="1" applyAlignment="1">
      <alignment horizontal="center" vertical="center" wrapText="1"/>
    </xf>
    <xf numFmtId="0" fontId="17" fillId="2" borderId="11" xfId="0" applyFont="1" applyFill="1" applyBorder="1" applyAlignment="1">
      <alignment horizontal="left" vertical="center" wrapText="1"/>
    </xf>
    <xf numFmtId="168" fontId="17" fillId="2" borderId="15" xfId="1" applyNumberFormat="1" applyFont="1" applyFill="1" applyBorder="1" applyAlignment="1">
      <alignment vertical="center" wrapText="1"/>
    </xf>
    <xf numFmtId="165" fontId="17" fillId="2" borderId="15" xfId="1" applyNumberFormat="1" applyFont="1" applyFill="1" applyBorder="1" applyAlignment="1">
      <alignment vertical="center" wrapText="1"/>
    </xf>
    <xf numFmtId="0" fontId="14" fillId="0" borderId="0" xfId="0" applyFont="1" applyAlignment="1">
      <alignment horizontal="center"/>
    </xf>
    <xf numFmtId="0" fontId="15" fillId="2" borderId="7" xfId="0" applyFont="1" applyFill="1" applyBorder="1" applyAlignment="1">
      <alignment horizontal="left" vertical="center" wrapText="1"/>
    </xf>
    <xf numFmtId="4" fontId="17" fillId="4" borderId="0" xfId="0" applyNumberFormat="1" applyFont="1" applyFill="1" applyAlignment="1">
      <alignment horizontal="right" vertical="center" wrapText="1"/>
    </xf>
    <xf numFmtId="4" fontId="15" fillId="4" borderId="0" xfId="0" applyNumberFormat="1" applyFont="1" applyFill="1" applyAlignment="1">
      <alignment horizontal="right" vertical="center" wrapText="1"/>
    </xf>
    <xf numFmtId="0" fontId="15" fillId="2" borderId="0" xfId="0" applyFont="1" applyFill="1" applyAlignment="1">
      <alignment horizontal="right" vertical="center" wrapText="1"/>
    </xf>
    <xf numFmtId="0" fontId="17" fillId="6" borderId="3" xfId="0" applyFont="1" applyFill="1" applyBorder="1" applyAlignment="1">
      <alignment vertical="top" wrapText="1"/>
    </xf>
    <xf numFmtId="0" fontId="17" fillId="6" borderId="0" xfId="0" applyFont="1" applyFill="1" applyAlignment="1">
      <alignment vertical="top" wrapText="1"/>
    </xf>
    <xf numFmtId="4" fontId="15" fillId="4" borderId="51" xfId="0" applyNumberFormat="1" applyFont="1" applyFill="1" applyBorder="1" applyAlignment="1">
      <alignment horizontal="right" vertical="center" wrapText="1"/>
    </xf>
    <xf numFmtId="0" fontId="21" fillId="2" borderId="51" xfId="0" applyFont="1" applyFill="1" applyBorder="1" applyAlignment="1">
      <alignment horizontal="right" vertical="center" wrapText="1"/>
    </xf>
    <xf numFmtId="3" fontId="21" fillId="2" borderId="0" xfId="0" applyNumberFormat="1" applyFont="1" applyFill="1" applyAlignment="1">
      <alignment horizontal="right" vertical="center" wrapText="1"/>
    </xf>
    <xf numFmtId="0" fontId="30" fillId="2" borderId="9" xfId="0" applyFont="1" applyFill="1" applyBorder="1" applyAlignment="1">
      <alignment vertical="top"/>
    </xf>
    <xf numFmtId="43" fontId="17" fillId="2" borderId="0" xfId="1" applyFont="1" applyFill="1" applyBorder="1" applyAlignment="1">
      <alignment horizontal="right" vertical="center" wrapText="1"/>
    </xf>
    <xf numFmtId="0" fontId="20" fillId="3" borderId="0" xfId="0" applyFont="1" applyFill="1" applyAlignment="1">
      <alignment vertical="top"/>
    </xf>
    <xf numFmtId="0" fontId="17" fillId="0" borderId="9" xfId="0" applyFont="1" applyBorder="1" applyAlignment="1">
      <alignment vertical="top" wrapText="1"/>
    </xf>
    <xf numFmtId="0" fontId="17" fillId="2" borderId="6" xfId="0" applyFont="1" applyFill="1" applyBorder="1" applyAlignment="1">
      <alignment vertical="top" wrapText="1" indent="1"/>
    </xf>
    <xf numFmtId="0" fontId="17" fillId="3" borderId="0" xfId="0" applyFont="1" applyFill="1" applyAlignment="1">
      <alignment horizontal="left" vertical="top" indent="1"/>
    </xf>
    <xf numFmtId="0" fontId="17" fillId="0" borderId="9" xfId="0" applyFont="1" applyBorder="1" applyAlignment="1">
      <alignment vertical="center" wrapText="1"/>
    </xf>
    <xf numFmtId="0" fontId="17" fillId="0" borderId="0" xfId="0" applyFont="1" applyAlignment="1">
      <alignment vertical="top"/>
    </xf>
    <xf numFmtId="0" fontId="30" fillId="0" borderId="0" xfId="0" applyFont="1" applyAlignment="1">
      <alignment vertical="center" wrapText="1"/>
    </xf>
    <xf numFmtId="4" fontId="17" fillId="0" borderId="0" xfId="0" applyNumberFormat="1" applyFont="1" applyAlignment="1">
      <alignment horizontal="right" vertical="center" wrapText="1"/>
    </xf>
    <xf numFmtId="0" fontId="20" fillId="0" borderId="0" xfId="0" applyFont="1"/>
    <xf numFmtId="0" fontId="17" fillId="2" borderId="0" xfId="0" applyFont="1" applyFill="1" applyAlignment="1">
      <alignment horizontal="left" vertical="top" wrapText="1" indent="1"/>
    </xf>
    <xf numFmtId="0" fontId="17" fillId="2" borderId="9" xfId="0" applyFont="1" applyFill="1" applyBorder="1" applyAlignment="1">
      <alignment horizontal="left" vertical="top" wrapText="1" indent="1"/>
    </xf>
    <xf numFmtId="0" fontId="15" fillId="0" borderId="0" xfId="0" applyFont="1" applyAlignment="1">
      <alignment vertical="center"/>
    </xf>
    <xf numFmtId="165" fontId="21" fillId="0" borderId="51" xfId="1" applyNumberFormat="1" applyFont="1" applyBorder="1" applyAlignment="1">
      <alignment horizontal="right" vertical="center" wrapText="1"/>
    </xf>
    <xf numFmtId="165" fontId="17" fillId="0" borderId="0" xfId="1" applyNumberFormat="1" applyFont="1" applyAlignment="1">
      <alignment horizontal="right" vertical="center" wrapText="1"/>
    </xf>
    <xf numFmtId="0" fontId="20" fillId="0" borderId="0" xfId="0" applyFont="1" applyAlignment="1">
      <alignment vertical="top" wrapText="1"/>
    </xf>
    <xf numFmtId="0" fontId="20" fillId="0" borderId="0" xfId="0" applyFont="1" applyAlignment="1">
      <alignment wrapText="1"/>
    </xf>
    <xf numFmtId="168" fontId="17" fillId="0" borderId="0" xfId="1" applyNumberFormat="1" applyFont="1" applyAlignment="1">
      <alignment horizontal="right" vertical="center" wrapText="1"/>
    </xf>
    <xf numFmtId="165" fontId="15" fillId="4" borderId="25" xfId="1" applyNumberFormat="1" applyFont="1" applyFill="1" applyBorder="1" applyAlignment="1">
      <alignment horizontal="right" vertical="center" wrapText="1"/>
    </xf>
    <xf numFmtId="165" fontId="21" fillId="0" borderId="25" xfId="1" applyNumberFormat="1" applyFont="1" applyBorder="1" applyAlignment="1">
      <alignment horizontal="right" vertical="center" wrapText="1"/>
    </xf>
    <xf numFmtId="165" fontId="21" fillId="0" borderId="0" xfId="1" applyNumberFormat="1" applyFont="1" applyBorder="1" applyAlignment="1">
      <alignment horizontal="right" vertical="center" wrapText="1"/>
    </xf>
    <xf numFmtId="165" fontId="17" fillId="0" borderId="0" xfId="1" applyNumberFormat="1" applyFont="1" applyBorder="1" applyAlignment="1">
      <alignment horizontal="right" vertical="center" wrapText="1"/>
    </xf>
    <xf numFmtId="0" fontId="8" fillId="0" borderId="0" xfId="0" applyFont="1" applyAlignment="1">
      <alignment vertical="center"/>
    </xf>
    <xf numFmtId="0" fontId="8" fillId="2" borderId="0" xfId="0" applyFont="1" applyFill="1" applyAlignment="1">
      <alignment vertical="center"/>
    </xf>
    <xf numFmtId="17" fontId="55" fillId="2" borderId="66" xfId="3" applyNumberFormat="1" applyFont="1" applyFill="1" applyBorder="1" applyAlignment="1">
      <alignment horizontal="left" vertical="center" wrapText="1"/>
    </xf>
    <xf numFmtId="17" fontId="56" fillId="2" borderId="66" xfId="3" applyNumberFormat="1" applyFont="1" applyFill="1" applyBorder="1" applyAlignment="1">
      <alignment horizontal="left" vertical="center" wrapText="1"/>
    </xf>
    <xf numFmtId="0" fontId="14" fillId="0" borderId="6" xfId="0" applyFont="1" applyBorder="1"/>
    <xf numFmtId="0" fontId="20" fillId="0" borderId="0" xfId="0" applyFont="1" applyAlignment="1">
      <alignment vertical="center" wrapText="1"/>
    </xf>
    <xf numFmtId="0" fontId="20" fillId="0" borderId="9" xfId="0" applyFont="1" applyBorder="1" applyAlignment="1">
      <alignment vertical="center" wrapText="1"/>
    </xf>
    <xf numFmtId="0" fontId="17" fillId="0" borderId="11" xfId="0" applyFont="1" applyBorder="1" applyAlignment="1">
      <alignment horizontal="left" vertical="center" wrapText="1"/>
    </xf>
    <xf numFmtId="0" fontId="40" fillId="0" borderId="0" xfId="0" applyFont="1"/>
    <xf numFmtId="0" fontId="17" fillId="0" borderId="4" xfId="0" applyFont="1" applyBorder="1" applyAlignment="1">
      <alignment vertical="top" wrapText="1"/>
    </xf>
    <xf numFmtId="17" fontId="26" fillId="9" borderId="67" xfId="0" applyNumberFormat="1" applyFont="1" applyFill="1" applyBorder="1" applyAlignment="1">
      <alignment horizontal="center" vertical="center" wrapText="1"/>
    </xf>
    <xf numFmtId="17" fontId="26" fillId="9" borderId="68" xfId="0" applyNumberFormat="1" applyFont="1" applyFill="1" applyBorder="1" applyAlignment="1">
      <alignment horizontal="center" vertical="center" wrapText="1"/>
    </xf>
    <xf numFmtId="17" fontId="26" fillId="9" borderId="69" xfId="0" applyNumberFormat="1" applyFont="1" applyFill="1" applyBorder="1" applyAlignment="1">
      <alignment horizontal="center" vertical="center" wrapText="1"/>
    </xf>
    <xf numFmtId="0" fontId="15" fillId="0" borderId="0" xfId="0" applyFont="1" applyAlignment="1">
      <alignment horizontal="left" vertical="center"/>
    </xf>
    <xf numFmtId="0" fontId="21" fillId="4" borderId="52" xfId="0" applyFont="1" applyFill="1" applyBorder="1" applyAlignment="1">
      <alignment horizontal="center" vertical="center"/>
    </xf>
    <xf numFmtId="165" fontId="15" fillId="4" borderId="51" xfId="1" applyNumberFormat="1" applyFont="1" applyFill="1" applyBorder="1" applyAlignment="1">
      <alignment horizontal="left" vertical="center"/>
    </xf>
    <xf numFmtId="165" fontId="17" fillId="4" borderId="0" xfId="1" applyNumberFormat="1" applyFont="1" applyFill="1" applyAlignment="1">
      <alignment horizontal="left" vertical="center"/>
    </xf>
    <xf numFmtId="165" fontId="17" fillId="0" borderId="0" xfId="1" applyNumberFormat="1" applyFont="1" applyAlignment="1">
      <alignment horizontal="left" vertical="center"/>
    </xf>
    <xf numFmtId="165" fontId="21" fillId="0" borderId="51" xfId="1" applyNumberFormat="1" applyFont="1" applyBorder="1" applyAlignment="1">
      <alignment horizontal="left" vertical="center"/>
    </xf>
    <xf numFmtId="0" fontId="26" fillId="9" borderId="52" xfId="0" applyFont="1" applyFill="1" applyBorder="1" applyAlignment="1">
      <alignment horizontal="center" vertical="center"/>
    </xf>
    <xf numFmtId="0" fontId="28" fillId="9" borderId="6" xfId="3" applyFont="1" applyFill="1" applyBorder="1" applyAlignment="1">
      <alignment horizontal="center" vertical="center"/>
    </xf>
    <xf numFmtId="0" fontId="14" fillId="0" borderId="0" xfId="0" applyFont="1"/>
    <xf numFmtId="0" fontId="57" fillId="0" borderId="6" xfId="0" applyFont="1" applyBorder="1"/>
    <xf numFmtId="17" fontId="26" fillId="12" borderId="70" xfId="0" applyNumberFormat="1" applyFont="1" applyFill="1" applyBorder="1" applyAlignment="1">
      <alignment horizontal="center" vertical="center" wrapText="1"/>
    </xf>
    <xf numFmtId="0" fontId="15" fillId="2" borderId="0" xfId="0" applyFont="1" applyFill="1" applyAlignment="1">
      <alignment vertical="center"/>
    </xf>
    <xf numFmtId="0" fontId="58" fillId="4" borderId="72" xfId="0" applyFont="1" applyFill="1" applyBorder="1" applyAlignment="1">
      <alignment horizontal="justify" vertical="center" wrapText="1"/>
    </xf>
    <xf numFmtId="0" fontId="58" fillId="4" borderId="72" xfId="0" applyFont="1" applyFill="1" applyBorder="1" applyAlignment="1">
      <alignment horizontal="center" vertical="center" wrapText="1"/>
    </xf>
    <xf numFmtId="0" fontId="26" fillId="12" borderId="72" xfId="0" applyFont="1" applyFill="1" applyBorder="1" applyAlignment="1">
      <alignment horizontal="center" vertical="center" wrapText="1"/>
    </xf>
    <xf numFmtId="0" fontId="17" fillId="2" borderId="14" xfId="0" applyFont="1" applyFill="1" applyBorder="1"/>
    <xf numFmtId="0" fontId="17" fillId="4" borderId="0" xfId="0" applyFont="1" applyFill="1" applyAlignment="1">
      <alignment horizontal="justify" vertical="center" wrapText="1"/>
    </xf>
    <xf numFmtId="167" fontId="17" fillId="4" borderId="0" xfId="0" applyNumberFormat="1" applyFont="1" applyFill="1" applyAlignment="1">
      <alignment horizontal="center" vertical="center" wrapText="1"/>
    </xf>
    <xf numFmtId="167" fontId="17" fillId="2" borderId="0" xfId="0" applyNumberFormat="1" applyFont="1" applyFill="1" applyAlignment="1">
      <alignment horizontal="center" vertical="center" wrapText="1"/>
    </xf>
    <xf numFmtId="0" fontId="17" fillId="2" borderId="7" xfId="0" applyFont="1" applyFill="1" applyBorder="1" applyAlignment="1">
      <alignment vertical="center"/>
    </xf>
    <xf numFmtId="167" fontId="15" fillId="4" borderId="0" xfId="0" applyNumberFormat="1" applyFont="1" applyFill="1" applyAlignment="1">
      <alignment horizontal="center" vertical="center" wrapText="1"/>
    </xf>
    <xf numFmtId="167" fontId="58" fillId="2" borderId="0" xfId="0" applyNumberFormat="1" applyFont="1" applyFill="1" applyAlignment="1">
      <alignment horizontal="center" vertical="center" wrapText="1"/>
    </xf>
    <xf numFmtId="0" fontId="20" fillId="2" borderId="0" xfId="0" applyFont="1" applyFill="1" applyAlignment="1">
      <alignment horizontal="left" vertical="center" wrapText="1"/>
    </xf>
    <xf numFmtId="0" fontId="20" fillId="2" borderId="0" xfId="0" applyFont="1" applyFill="1" applyAlignment="1">
      <alignment wrapText="1"/>
    </xf>
    <xf numFmtId="0" fontId="17" fillId="2" borderId="7" xfId="0" applyFont="1" applyFill="1" applyBorder="1" applyAlignment="1">
      <alignment vertical="center" wrapText="1"/>
    </xf>
    <xf numFmtId="0" fontId="20" fillId="2" borderId="0" xfId="0" applyFont="1" applyFill="1" applyAlignment="1">
      <alignment vertical="center" wrapText="1"/>
    </xf>
    <xf numFmtId="0" fontId="20" fillId="2" borderId="0" xfId="0" applyFont="1" applyFill="1" applyAlignment="1">
      <alignment vertical="top" wrapText="1"/>
    </xf>
    <xf numFmtId="0" fontId="58" fillId="4" borderId="72" xfId="0" applyFont="1" applyFill="1" applyBorder="1" applyAlignment="1">
      <alignment horizontal="left" vertical="center" wrapText="1"/>
    </xf>
    <xf numFmtId="0" fontId="34" fillId="12" borderId="22" xfId="3" applyFont="1" applyFill="1" applyBorder="1" applyAlignment="1">
      <alignment horizontal="center" vertical="center"/>
    </xf>
    <xf numFmtId="17" fontId="60" fillId="2" borderId="66" xfId="3" applyNumberFormat="1" applyFont="1" applyFill="1" applyBorder="1" applyAlignment="1">
      <alignment horizontal="left" vertical="center" wrapText="1"/>
    </xf>
    <xf numFmtId="0" fontId="15" fillId="2" borderId="15" xfId="0" applyFont="1" applyFill="1" applyBorder="1" applyAlignment="1">
      <alignment vertical="center"/>
    </xf>
    <xf numFmtId="0" fontId="58" fillId="4" borderId="72" xfId="0" applyFont="1" applyFill="1" applyBorder="1" applyAlignment="1">
      <alignment horizontal="right" vertical="center" wrapText="1"/>
    </xf>
    <xf numFmtId="0" fontId="26" fillId="12" borderId="72" xfId="0" applyFont="1" applyFill="1" applyBorder="1" applyAlignment="1">
      <alignment horizontal="right" vertical="center" wrapText="1"/>
    </xf>
    <xf numFmtId="0" fontId="15" fillId="4" borderId="74" xfId="0" applyFont="1" applyFill="1" applyBorder="1" applyAlignment="1">
      <alignment horizontal="left" vertical="center" wrapText="1"/>
    </xf>
    <xf numFmtId="0" fontId="58" fillId="4" borderId="74" xfId="0" applyFont="1" applyFill="1" applyBorder="1" applyAlignment="1">
      <alignment horizontal="right" vertical="center" wrapText="1"/>
    </xf>
    <xf numFmtId="0" fontId="15" fillId="4" borderId="74" xfId="0" applyFont="1" applyFill="1" applyBorder="1" applyAlignment="1">
      <alignment horizontal="right" vertical="center" wrapText="1"/>
    </xf>
    <xf numFmtId="0" fontId="58" fillId="2" borderId="74" xfId="0" applyFont="1" applyFill="1" applyBorder="1" applyAlignment="1">
      <alignment horizontal="right" vertical="center" wrapText="1"/>
    </xf>
    <xf numFmtId="0" fontId="15" fillId="11" borderId="0" xfId="0" applyFont="1" applyFill="1" applyAlignment="1">
      <alignment vertical="center"/>
    </xf>
    <xf numFmtId="0" fontId="15" fillId="11" borderId="0" xfId="0" applyFont="1" applyFill="1" applyAlignment="1">
      <alignment vertical="center" wrapText="1"/>
    </xf>
    <xf numFmtId="0" fontId="17" fillId="4" borderId="73" xfId="0" applyFont="1" applyFill="1" applyBorder="1" applyAlignment="1">
      <alignment horizontal="justify" vertical="center" wrapText="1"/>
    </xf>
    <xf numFmtId="4" fontId="17" fillId="4" borderId="73" xfId="0" applyNumberFormat="1" applyFont="1" applyFill="1" applyBorder="1" applyAlignment="1">
      <alignment horizontal="right" vertical="center" wrapText="1"/>
    </xf>
    <xf numFmtId="4" fontId="17" fillId="0" borderId="73" xfId="0" applyNumberFormat="1" applyFont="1" applyBorder="1" applyAlignment="1">
      <alignment horizontal="right" vertical="center" wrapText="1"/>
    </xf>
    <xf numFmtId="0" fontId="17" fillId="0" borderId="0" xfId="0" applyFont="1" applyAlignment="1">
      <alignment horizontal="justify" vertical="center"/>
    </xf>
    <xf numFmtId="0" fontId="58" fillId="4" borderId="72" xfId="0" applyFont="1" applyFill="1" applyBorder="1" applyAlignment="1">
      <alignment vertical="center" wrapText="1"/>
    </xf>
    <xf numFmtId="0" fontId="26" fillId="12" borderId="72" xfId="0" applyFont="1" applyFill="1" applyBorder="1" applyAlignment="1">
      <alignment vertical="center" wrapText="1"/>
    </xf>
    <xf numFmtId="4" fontId="15" fillId="0" borderId="0" xfId="0" applyNumberFormat="1" applyFont="1" applyAlignment="1">
      <alignment horizontal="right" vertical="center" wrapText="1"/>
    </xf>
    <xf numFmtId="4" fontId="58" fillId="0" borderId="0" xfId="0" applyNumberFormat="1" applyFont="1" applyAlignment="1">
      <alignment horizontal="right" vertical="center" wrapText="1"/>
    </xf>
    <xf numFmtId="0" fontId="58" fillId="4" borderId="0" xfId="0" applyFont="1" applyFill="1" applyAlignment="1">
      <alignment vertical="center" wrapText="1"/>
    </xf>
    <xf numFmtId="168" fontId="17" fillId="4" borderId="0" xfId="1" applyNumberFormat="1" applyFont="1" applyFill="1" applyAlignment="1">
      <alignment vertical="center" wrapText="1"/>
    </xf>
    <xf numFmtId="168" fontId="17" fillId="0" borderId="0" xfId="1" applyNumberFormat="1" applyFont="1" applyAlignment="1">
      <alignment vertical="center" wrapText="1"/>
    </xf>
    <xf numFmtId="164" fontId="17" fillId="4" borderId="0" xfId="0" applyNumberFormat="1" applyFont="1" applyFill="1" applyAlignment="1">
      <alignment horizontal="right" vertical="center" wrapText="1"/>
    </xf>
    <xf numFmtId="164" fontId="17" fillId="0" borderId="0" xfId="0" applyNumberFormat="1" applyFont="1" applyAlignment="1">
      <alignment horizontal="right" vertical="center" wrapText="1"/>
    </xf>
    <xf numFmtId="0" fontId="15" fillId="3" borderId="0" xfId="0" applyFont="1" applyFill="1"/>
    <xf numFmtId="0" fontId="15" fillId="0" borderId="1" xfId="0" applyFont="1" applyBorder="1"/>
    <xf numFmtId="0" fontId="15" fillId="0" borderId="0" xfId="0" applyFont="1"/>
    <xf numFmtId="0" fontId="15" fillId="0" borderId="1" xfId="0" applyFont="1" applyBorder="1" applyAlignment="1">
      <alignment vertical="center"/>
    </xf>
    <xf numFmtId="165" fontId="17" fillId="4" borderId="0" xfId="1" applyNumberFormat="1" applyFont="1" applyFill="1" applyAlignment="1">
      <alignment vertical="center" wrapText="1"/>
    </xf>
    <xf numFmtId="0" fontId="34" fillId="12" borderId="6" xfId="3" applyFont="1" applyFill="1" applyBorder="1" applyAlignment="1">
      <alignment horizontal="center" vertical="center"/>
    </xf>
    <xf numFmtId="0" fontId="58" fillId="4" borderId="0" xfId="0" applyFont="1" applyFill="1" applyAlignment="1">
      <alignment horizontal="center" vertical="center" wrapText="1"/>
    </xf>
    <xf numFmtId="3" fontId="17" fillId="4" borderId="0" xfId="0" applyNumberFormat="1" applyFont="1" applyFill="1" applyAlignment="1">
      <alignment horizontal="center" vertical="center" wrapText="1"/>
    </xf>
    <xf numFmtId="3" fontId="17" fillId="0" borderId="0" xfId="0" applyNumberFormat="1" applyFont="1" applyAlignment="1">
      <alignment horizontal="center" vertical="center" wrapText="1"/>
    </xf>
    <xf numFmtId="4" fontId="17" fillId="4" borderId="0" xfId="0" applyNumberFormat="1" applyFont="1" applyFill="1" applyAlignment="1">
      <alignment horizontal="center" vertical="center" wrapText="1"/>
    </xf>
    <xf numFmtId="4" fontId="17" fillId="0" borderId="0" xfId="0" applyNumberFormat="1" applyFont="1" applyAlignment="1">
      <alignment horizontal="center" vertical="center" wrapText="1"/>
    </xf>
    <xf numFmtId="165" fontId="17" fillId="0" borderId="0" xfId="1" applyNumberFormat="1" applyFont="1" applyFill="1" applyAlignment="1">
      <alignment vertical="center" wrapText="1"/>
    </xf>
    <xf numFmtId="9" fontId="17" fillId="4" borderId="0" xfId="2" applyFont="1" applyFill="1" applyAlignment="1">
      <alignment horizontal="right" vertical="center" wrapText="1"/>
    </xf>
    <xf numFmtId="9" fontId="17" fillId="0" borderId="0" xfId="2" applyFont="1" applyAlignment="1">
      <alignment horizontal="right" vertical="center" wrapText="1"/>
    </xf>
    <xf numFmtId="0" fontId="20" fillId="0" borderId="1" xfId="0" applyFont="1" applyBorder="1"/>
    <xf numFmtId="0" fontId="20" fillId="2" borderId="0" xfId="0" applyFont="1" applyFill="1" applyAlignment="1">
      <alignment horizontal="left" vertical="top" wrapText="1"/>
    </xf>
    <xf numFmtId="0" fontId="20" fillId="0" borderId="3" xfId="0" applyFont="1" applyBorder="1"/>
    <xf numFmtId="0" fontId="20" fillId="0" borderId="6" xfId="0" applyFont="1" applyBorder="1"/>
    <xf numFmtId="0" fontId="20" fillId="0" borderId="7" xfId="0" applyFont="1" applyBorder="1"/>
    <xf numFmtId="0" fontId="61" fillId="3" borderId="0" xfId="0" applyFont="1" applyFill="1"/>
    <xf numFmtId="0" fontId="61" fillId="0" borderId="1" xfId="0" applyFont="1" applyBorder="1"/>
    <xf numFmtId="0" fontId="61" fillId="0" borderId="6" xfId="0" applyFont="1" applyBorder="1"/>
    <xf numFmtId="9" fontId="20" fillId="0" borderId="3" xfId="2" applyFont="1" applyBorder="1"/>
    <xf numFmtId="9" fontId="20" fillId="0" borderId="2" xfId="2" applyFont="1" applyBorder="1"/>
    <xf numFmtId="0" fontId="20" fillId="0" borderId="2" xfId="0" applyFont="1" applyBorder="1"/>
    <xf numFmtId="17" fontId="26" fillId="12" borderId="76" xfId="0" applyNumberFormat="1" applyFont="1" applyFill="1" applyBorder="1" applyAlignment="1">
      <alignment horizontal="center" vertical="center" wrapText="1"/>
    </xf>
    <xf numFmtId="17" fontId="26" fillId="12" borderId="77" xfId="0" applyNumberFormat="1" applyFont="1" applyFill="1" applyBorder="1" applyAlignment="1">
      <alignment horizontal="center" vertical="center" wrapText="1"/>
    </xf>
    <xf numFmtId="0" fontId="15" fillId="0" borderId="5" xfId="0" applyFont="1" applyBorder="1" applyAlignment="1">
      <alignment vertical="center"/>
    </xf>
    <xf numFmtId="0" fontId="26" fillId="12" borderId="75" xfId="0" applyFont="1" applyFill="1" applyBorder="1" applyAlignment="1">
      <alignment horizontal="right" vertical="center" wrapText="1"/>
    </xf>
    <xf numFmtId="0" fontId="30" fillId="0" borderId="0" xfId="0" applyFont="1" applyAlignment="1">
      <alignment vertical="center"/>
    </xf>
    <xf numFmtId="0" fontId="17" fillId="0" borderId="7" xfId="0" applyFont="1" applyBorder="1" applyAlignment="1">
      <alignment horizontal="center"/>
    </xf>
    <xf numFmtId="0" fontId="30" fillId="0" borderId="9" xfId="0" applyFont="1" applyBorder="1" applyAlignment="1">
      <alignment vertical="center"/>
    </xf>
    <xf numFmtId="0" fontId="53" fillId="0" borderId="11" xfId="0" applyFont="1" applyBorder="1"/>
    <xf numFmtId="0" fontId="20" fillId="2" borderId="12" xfId="0" applyFont="1" applyFill="1" applyBorder="1"/>
    <xf numFmtId="0" fontId="20" fillId="2" borderId="6" xfId="0" applyFont="1" applyFill="1" applyBorder="1"/>
    <xf numFmtId="0" fontId="17" fillId="2" borderId="6" xfId="0" applyFont="1" applyFill="1" applyBorder="1" applyAlignment="1">
      <alignment vertical="center" indent="1"/>
    </xf>
    <xf numFmtId="0" fontId="15" fillId="2" borderId="6" xfId="0" applyFont="1" applyFill="1" applyBorder="1" applyAlignment="1">
      <alignment vertical="center" indent="1"/>
    </xf>
    <xf numFmtId="0" fontId="17" fillId="2" borderId="7" xfId="0" applyFont="1" applyFill="1" applyBorder="1" applyAlignment="1">
      <alignment vertical="center" indent="1"/>
    </xf>
    <xf numFmtId="3" fontId="15" fillId="2" borderId="12" xfId="0" applyNumberFormat="1" applyFont="1" applyFill="1" applyBorder="1" applyAlignment="1">
      <alignment vertical="center" indent="1"/>
    </xf>
    <xf numFmtId="0" fontId="15" fillId="2" borderId="12" xfId="0" applyFont="1" applyFill="1" applyBorder="1" applyAlignment="1">
      <alignment vertical="center" indent="1"/>
    </xf>
    <xf numFmtId="0" fontId="17" fillId="2" borderId="12" xfId="0" applyFont="1" applyFill="1" applyBorder="1" applyAlignment="1">
      <alignment vertical="center" indent="1"/>
    </xf>
    <xf numFmtId="0" fontId="15" fillId="2" borderId="6" xfId="0" applyFont="1" applyFill="1" applyBorder="1" applyAlignment="1">
      <alignment vertical="center"/>
    </xf>
    <xf numFmtId="0" fontId="17" fillId="0" borderId="1" xfId="0" applyFont="1" applyBorder="1" applyAlignment="1">
      <alignment horizontal="left"/>
    </xf>
    <xf numFmtId="0" fontId="17" fillId="2" borderId="6" xfId="0" applyFont="1" applyFill="1" applyBorder="1" applyAlignment="1">
      <alignment horizontal="left" vertical="center" indent="1"/>
    </xf>
    <xf numFmtId="0" fontId="17" fillId="0" borderId="0" xfId="0" applyFont="1" applyAlignment="1">
      <alignment horizontal="left"/>
    </xf>
    <xf numFmtId="0" fontId="9" fillId="0" borderId="1" xfId="0" applyFont="1" applyBorder="1" applyAlignment="1">
      <alignment horizontal="center"/>
    </xf>
    <xf numFmtId="0" fontId="34" fillId="12" borderId="5" xfId="3" applyFont="1" applyFill="1" applyBorder="1" applyAlignment="1">
      <alignment horizontal="center" vertical="center"/>
    </xf>
    <xf numFmtId="0" fontId="53" fillId="0" borderId="0" xfId="0" applyFont="1"/>
    <xf numFmtId="0" fontId="20" fillId="2" borderId="1" xfId="0" applyFont="1" applyFill="1" applyBorder="1" applyAlignment="1">
      <alignment wrapText="1"/>
    </xf>
    <xf numFmtId="0" fontId="20" fillId="2" borderId="7" xfId="0" applyFont="1" applyFill="1" applyBorder="1" applyAlignment="1">
      <alignment wrapText="1"/>
    </xf>
    <xf numFmtId="0" fontId="20" fillId="2" borderId="11" xfId="0" applyFont="1" applyFill="1" applyBorder="1" applyAlignment="1">
      <alignment horizontal="left" vertical="center" wrapText="1"/>
    </xf>
    <xf numFmtId="0" fontId="20" fillId="2" borderId="11" xfId="0" applyFont="1" applyFill="1" applyBorder="1" applyAlignment="1">
      <alignment vertical="center"/>
    </xf>
    <xf numFmtId="0" fontId="20" fillId="2" borderId="14" xfId="0" applyFont="1" applyFill="1" applyBorder="1" applyAlignment="1">
      <alignment vertical="center"/>
    </xf>
    <xf numFmtId="0" fontId="20" fillId="2" borderId="11" xfId="0" applyFont="1" applyFill="1" applyBorder="1" applyAlignment="1">
      <alignment vertical="center" wrapText="1"/>
    </xf>
    <xf numFmtId="0" fontId="26" fillId="12" borderId="75" xfId="0" applyFont="1" applyFill="1" applyBorder="1" applyAlignment="1">
      <alignment horizontal="center" vertical="center" wrapText="1"/>
    </xf>
    <xf numFmtId="0" fontId="15" fillId="4" borderId="73" xfId="0" applyFont="1" applyFill="1" applyBorder="1" applyAlignment="1">
      <alignment vertical="center"/>
    </xf>
    <xf numFmtId="0" fontId="15" fillId="4" borderId="73" xfId="0" applyFont="1" applyFill="1" applyBorder="1" applyAlignment="1">
      <alignment horizontal="center" vertical="center"/>
    </xf>
    <xf numFmtId="3" fontId="15" fillId="4" borderId="73" xfId="0" applyNumberFormat="1" applyFont="1" applyFill="1" applyBorder="1" applyAlignment="1">
      <alignment horizontal="center" vertical="center"/>
    </xf>
    <xf numFmtId="0" fontId="58" fillId="2" borderId="73" xfId="0" applyFont="1" applyFill="1" applyBorder="1" applyAlignment="1">
      <alignment horizontal="center" vertical="center"/>
    </xf>
    <xf numFmtId="0" fontId="17" fillId="2" borderId="1" xfId="0" applyFont="1" applyFill="1" applyBorder="1" applyAlignment="1">
      <alignment vertical="center" indent="1"/>
    </xf>
    <xf numFmtId="0" fontId="17" fillId="2" borderId="2" xfId="0" applyFont="1" applyFill="1" applyBorder="1"/>
    <xf numFmtId="3" fontId="15" fillId="4" borderId="0" xfId="0" applyNumberFormat="1" applyFont="1" applyFill="1" applyAlignment="1">
      <alignment horizontal="center" vertical="center" wrapText="1"/>
    </xf>
    <xf numFmtId="3" fontId="58" fillId="0" borderId="0" xfId="0" applyNumberFormat="1" applyFont="1" applyAlignment="1">
      <alignment horizontal="center" vertical="center" wrapText="1"/>
    </xf>
    <xf numFmtId="0" fontId="58" fillId="0" borderId="0" xfId="0" applyFont="1" applyAlignment="1">
      <alignment horizontal="center" vertical="center" wrapText="1"/>
    </xf>
    <xf numFmtId="3"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4" borderId="73" xfId="0" applyFont="1" applyFill="1" applyBorder="1" applyAlignment="1">
      <alignment horizontal="justify" vertical="center" wrapText="1"/>
    </xf>
    <xf numFmtId="3" fontId="15" fillId="4" borderId="73" xfId="0" applyNumberFormat="1" applyFont="1" applyFill="1" applyBorder="1" applyAlignment="1">
      <alignment horizontal="right" vertical="center" wrapText="1"/>
    </xf>
    <xf numFmtId="3" fontId="58" fillId="0" borderId="73" xfId="0" applyNumberFormat="1" applyFont="1" applyBorder="1" applyAlignment="1">
      <alignment horizontal="right" vertical="center" wrapText="1"/>
    </xf>
    <xf numFmtId="0" fontId="17" fillId="2" borderId="1" xfId="0" applyFont="1" applyFill="1" applyBorder="1" applyAlignment="1">
      <alignment horizontal="left" vertical="center" indent="1"/>
    </xf>
    <xf numFmtId="0" fontId="17" fillId="2" borderId="7" xfId="0" applyFont="1" applyFill="1" applyBorder="1" applyAlignment="1">
      <alignment horizontal="left" vertical="center" indent="1"/>
    </xf>
    <xf numFmtId="0" fontId="20" fillId="2" borderId="1" xfId="0" applyFont="1" applyFill="1" applyBorder="1" applyAlignment="1">
      <alignment vertical="center" wrapText="1"/>
    </xf>
    <xf numFmtId="0" fontId="20" fillId="2" borderId="7" xfId="0" applyFont="1" applyFill="1" applyBorder="1" applyAlignment="1">
      <alignment vertical="center" wrapText="1"/>
    </xf>
    <xf numFmtId="0" fontId="20" fillId="2" borderId="3" xfId="0" applyFont="1" applyFill="1" applyBorder="1" applyAlignment="1">
      <alignment vertical="center" wrapText="1"/>
    </xf>
    <xf numFmtId="0" fontId="20" fillId="2" borderId="4" xfId="0" applyFont="1" applyFill="1" applyBorder="1" applyAlignment="1">
      <alignment vertical="center" wrapText="1"/>
    </xf>
    <xf numFmtId="0" fontId="20" fillId="2" borderId="14" xfId="0" applyFont="1" applyFill="1" applyBorder="1" applyAlignment="1">
      <alignment vertical="center" wrapText="1"/>
    </xf>
    <xf numFmtId="0" fontId="17" fillId="2" borderId="0" xfId="0" applyFont="1" applyFill="1" applyAlignment="1">
      <alignment horizontal="left" vertical="center" indent="1"/>
    </xf>
    <xf numFmtId="0" fontId="15" fillId="4" borderId="73" xfId="0" applyFont="1" applyFill="1" applyBorder="1" applyAlignment="1">
      <alignment vertical="center" wrapText="1"/>
    </xf>
    <xf numFmtId="0" fontId="15" fillId="4" borderId="73" xfId="0" applyFont="1" applyFill="1" applyBorder="1" applyAlignment="1">
      <alignment horizontal="right" vertical="center" wrapText="1"/>
    </xf>
    <xf numFmtId="164" fontId="15" fillId="4" borderId="73" xfId="0" applyNumberFormat="1" applyFont="1" applyFill="1" applyBorder="1" applyAlignment="1">
      <alignment horizontal="right" vertical="center" wrapText="1"/>
    </xf>
    <xf numFmtId="0" fontId="58" fillId="0" borderId="73" xfId="0" applyFont="1" applyBorder="1" applyAlignment="1">
      <alignment horizontal="right" vertical="center" wrapText="1"/>
    </xf>
    <xf numFmtId="164" fontId="58" fillId="0" borderId="73" xfId="0" applyNumberFormat="1" applyFont="1" applyBorder="1" applyAlignment="1">
      <alignment horizontal="right" vertical="center" wrapText="1"/>
    </xf>
    <xf numFmtId="4" fontId="15" fillId="4" borderId="73" xfId="0" applyNumberFormat="1" applyFont="1" applyFill="1" applyBorder="1" applyAlignment="1">
      <alignment horizontal="center" vertical="center" wrapText="1"/>
    </xf>
    <xf numFmtId="4" fontId="15" fillId="0" borderId="73" xfId="0" applyNumberFormat="1" applyFont="1" applyBorder="1" applyAlignment="1">
      <alignment horizontal="center" vertical="center" wrapText="1"/>
    </xf>
    <xf numFmtId="0" fontId="17" fillId="0" borderId="19" xfId="0" applyFont="1" applyBorder="1" applyAlignment="1">
      <alignmen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17" fontId="26" fillId="10" borderId="29" xfId="0" applyNumberFormat="1" applyFont="1" applyFill="1" applyBorder="1" applyAlignment="1">
      <alignment horizontal="center" vertical="center" wrapText="1"/>
    </xf>
    <xf numFmtId="3" fontId="17" fillId="2" borderId="0" xfId="0" applyNumberFormat="1" applyFont="1" applyFill="1" applyAlignment="1">
      <alignment horizontal="center" vertical="center" wrapText="1"/>
    </xf>
    <xf numFmtId="3" fontId="16" fillId="2" borderId="0" xfId="0" applyNumberFormat="1" applyFont="1" applyFill="1" applyAlignment="1">
      <alignment horizontal="center"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34" fillId="10" borderId="6" xfId="3" applyFont="1" applyFill="1" applyBorder="1" applyAlignment="1">
      <alignment horizontal="center" vertical="center"/>
    </xf>
    <xf numFmtId="0" fontId="34" fillId="10" borderId="5" xfId="3" applyFont="1" applyFill="1" applyBorder="1" applyAlignment="1">
      <alignment horizontal="center" vertical="center"/>
    </xf>
    <xf numFmtId="17" fontId="63" fillId="2" borderId="66" xfId="3" applyNumberFormat="1" applyFont="1" applyFill="1" applyBorder="1" applyAlignment="1">
      <alignment horizontal="left" vertical="center" wrapText="1"/>
    </xf>
    <xf numFmtId="0" fontId="17" fillId="2" borderId="0" xfId="0" applyFont="1" applyFill="1" applyAlignment="1">
      <alignment vertical="center" wrapText="1" indent="1"/>
    </xf>
    <xf numFmtId="0" fontId="17" fillId="2" borderId="9" xfId="0" applyFont="1" applyFill="1" applyBorder="1" applyAlignment="1">
      <alignment vertical="center" wrapText="1" indent="1"/>
    </xf>
    <xf numFmtId="166" fontId="17" fillId="4" borderId="0" xfId="2" applyNumberFormat="1" applyFont="1" applyFill="1" applyAlignment="1">
      <alignment horizontal="center" vertical="center" wrapText="1"/>
    </xf>
    <xf numFmtId="166" fontId="17" fillId="0" borderId="0" xfId="2" applyNumberFormat="1" applyFont="1" applyAlignment="1">
      <alignment horizontal="center" vertical="center" wrapText="1"/>
    </xf>
    <xf numFmtId="166" fontId="15" fillId="4" borderId="0" xfId="2" applyNumberFormat="1" applyFont="1" applyFill="1" applyAlignment="1">
      <alignment horizontal="center" vertical="center" wrapText="1"/>
    </xf>
    <xf numFmtId="166" fontId="16" fillId="2" borderId="0" xfId="2" applyNumberFormat="1" applyFont="1" applyFill="1" applyAlignment="1">
      <alignment horizontal="center" vertical="center" wrapText="1"/>
    </xf>
    <xf numFmtId="0" fontId="64" fillId="0" borderId="6" xfId="0" applyFont="1" applyBorder="1"/>
    <xf numFmtId="17" fontId="26" fillId="13" borderId="81" xfId="0" applyNumberFormat="1" applyFont="1" applyFill="1" applyBorder="1" applyAlignment="1">
      <alignment horizontal="center" vertical="center" wrapText="1"/>
    </xf>
    <xf numFmtId="8" fontId="17" fillId="2" borderId="0" xfId="0" applyNumberFormat="1" applyFont="1" applyFill="1" applyAlignment="1">
      <alignment horizontal="right" vertical="center" wrapText="1"/>
    </xf>
    <xf numFmtId="8" fontId="17" fillId="2" borderId="85" xfId="0" applyNumberFormat="1" applyFont="1" applyFill="1" applyBorder="1" applyAlignment="1">
      <alignment horizontal="right" vertical="center" wrapText="1"/>
    </xf>
    <xf numFmtId="0" fontId="34" fillId="13" borderId="22" xfId="3" applyFont="1" applyFill="1" applyBorder="1" applyAlignment="1">
      <alignment horizontal="center" vertical="center"/>
    </xf>
    <xf numFmtId="17" fontId="66" fillId="2" borderId="66" xfId="3" applyNumberFormat="1" applyFont="1" applyFill="1" applyBorder="1" applyAlignment="1">
      <alignment horizontal="left" vertical="center" wrapText="1"/>
    </xf>
    <xf numFmtId="0" fontId="67" fillId="0" borderId="6" xfId="0" applyFont="1" applyBorder="1"/>
    <xf numFmtId="17" fontId="26" fillId="7" borderId="87" xfId="0" applyNumberFormat="1" applyFont="1" applyFill="1" applyBorder="1" applyAlignment="1">
      <alignment horizontal="center" vertical="center" wrapText="1"/>
    </xf>
    <xf numFmtId="166" fontId="17" fillId="0" borderId="6" xfId="0" applyNumberFormat="1" applyFont="1" applyBorder="1"/>
    <xf numFmtId="1" fontId="17" fillId="2" borderId="0" xfId="0" applyNumberFormat="1" applyFont="1" applyFill="1" applyAlignment="1">
      <alignment horizontal="right" vertical="center" wrapText="1"/>
    </xf>
    <xf numFmtId="0" fontId="15" fillId="4" borderId="36" xfId="0" applyFont="1" applyFill="1" applyBorder="1" applyAlignment="1">
      <alignment horizontal="right" vertical="center" wrapText="1"/>
    </xf>
    <xf numFmtId="0" fontId="26" fillId="7" borderId="36" xfId="0" applyFont="1" applyFill="1" applyBorder="1" applyAlignment="1">
      <alignment horizontal="right" vertical="center" wrapText="1"/>
    </xf>
    <xf numFmtId="0" fontId="20" fillId="2" borderId="11" xfId="0" applyFont="1" applyFill="1" applyBorder="1" applyAlignment="1">
      <alignment wrapText="1"/>
    </xf>
    <xf numFmtId="0" fontId="20" fillId="2" borderId="14" xfId="0" applyFont="1" applyFill="1" applyBorder="1" applyAlignment="1">
      <alignment wrapText="1"/>
    </xf>
    <xf numFmtId="0" fontId="17" fillId="0" borderId="3" xfId="0" applyFont="1" applyBorder="1" applyAlignment="1">
      <alignment horizontal="justify" vertical="top" wrapText="1"/>
    </xf>
    <xf numFmtId="3" fontId="15" fillId="4" borderId="90" xfId="0" applyNumberFormat="1" applyFont="1" applyFill="1" applyBorder="1" applyAlignment="1">
      <alignment horizontal="right" vertical="center" wrapText="1"/>
    </xf>
    <xf numFmtId="3" fontId="15" fillId="2" borderId="91" xfId="0" applyNumberFormat="1" applyFont="1" applyFill="1" applyBorder="1" applyAlignment="1">
      <alignment horizontal="right" vertical="center" wrapText="1"/>
    </xf>
    <xf numFmtId="0" fontId="26" fillId="7" borderId="9" xfId="0" applyFont="1" applyFill="1" applyBorder="1" applyAlignment="1">
      <alignment horizontal="right" vertical="center" wrapText="1"/>
    </xf>
    <xf numFmtId="0" fontId="15" fillId="4" borderId="36" xfId="0" applyFont="1" applyFill="1" applyBorder="1" applyAlignment="1">
      <alignment horizontal="justify" vertical="center" wrapText="1"/>
    </xf>
    <xf numFmtId="0" fontId="26" fillId="7" borderId="37" xfId="0" applyFont="1" applyFill="1" applyBorder="1" applyAlignment="1">
      <alignment horizontal="right" vertical="center" wrapText="1"/>
    </xf>
    <xf numFmtId="165" fontId="15" fillId="4" borderId="90" xfId="1" applyNumberFormat="1" applyFont="1" applyFill="1" applyBorder="1" applyAlignment="1">
      <alignment horizontal="right" vertical="center" wrapText="1"/>
    </xf>
    <xf numFmtId="165" fontId="15" fillId="2" borderId="90" xfId="1" applyNumberFormat="1" applyFont="1" applyFill="1" applyBorder="1" applyAlignment="1">
      <alignment horizontal="right" vertical="center" wrapText="1"/>
    </xf>
    <xf numFmtId="0" fontId="8" fillId="2" borderId="6" xfId="0" applyFont="1" applyFill="1" applyBorder="1" applyAlignment="1">
      <alignment vertical="center"/>
    </xf>
    <xf numFmtId="0" fontId="34" fillId="7" borderId="6" xfId="3" applyFont="1" applyFill="1" applyBorder="1" applyAlignment="1">
      <alignment horizontal="center" vertical="center"/>
    </xf>
    <xf numFmtId="0" fontId="68" fillId="0" borderId="6" xfId="0" applyFont="1" applyBorder="1"/>
    <xf numFmtId="17" fontId="26" fillId="14" borderId="96" xfId="0" applyNumberFormat="1" applyFont="1" applyFill="1" applyBorder="1" applyAlignment="1">
      <alignment horizontal="center" vertical="center" wrapText="1"/>
    </xf>
    <xf numFmtId="0" fontId="15" fillId="2" borderId="2" xfId="0" applyFont="1" applyFill="1" applyBorder="1" applyAlignment="1">
      <alignment vertical="center" wrapText="1"/>
    </xf>
    <xf numFmtId="4" fontId="17" fillId="0" borderId="6" xfId="0" applyNumberFormat="1" applyFont="1" applyBorder="1"/>
    <xf numFmtId="0" fontId="15" fillId="2" borderId="0" xfId="0" applyFont="1" applyFill="1" applyAlignment="1">
      <alignment vertical="center" indent="1"/>
    </xf>
    <xf numFmtId="0" fontId="17" fillId="5" borderId="6" xfId="0" applyFont="1" applyFill="1" applyBorder="1"/>
    <xf numFmtId="0" fontId="17" fillId="5" borderId="7" xfId="0" applyFont="1" applyFill="1" applyBorder="1"/>
    <xf numFmtId="0" fontId="15" fillId="5" borderId="3" xfId="0" applyFont="1" applyFill="1" applyBorder="1" applyAlignment="1">
      <alignment vertical="center" wrapText="1"/>
    </xf>
    <xf numFmtId="0" fontId="17" fillId="5" borderId="0" xfId="0" applyFont="1" applyFill="1"/>
    <xf numFmtId="0" fontId="17" fillId="5" borderId="6" xfId="0" applyFont="1" applyFill="1" applyBorder="1" applyAlignment="1">
      <alignment vertical="center"/>
    </xf>
    <xf numFmtId="0" fontId="15" fillId="5" borderId="6" xfId="0" applyFont="1" applyFill="1" applyBorder="1" applyAlignment="1">
      <alignment vertical="center" indent="1"/>
    </xf>
    <xf numFmtId="0" fontId="17" fillId="5" borderId="6" xfId="0" applyFont="1" applyFill="1" applyBorder="1" applyAlignment="1">
      <alignment vertical="center" indent="1"/>
    </xf>
    <xf numFmtId="0" fontId="15" fillId="2" borderId="12" xfId="0" applyFont="1" applyFill="1" applyBorder="1"/>
    <xf numFmtId="0" fontId="17" fillId="5" borderId="7" xfId="0" applyFont="1" applyFill="1" applyBorder="1" applyAlignment="1">
      <alignment vertical="center"/>
    </xf>
    <xf numFmtId="0" fontId="17" fillId="2" borderId="15" xfId="0" applyFont="1" applyFill="1" applyBorder="1"/>
    <xf numFmtId="0" fontId="17" fillId="2" borderId="10" xfId="0" applyFont="1" applyFill="1" applyBorder="1"/>
    <xf numFmtId="0" fontId="17" fillId="2" borderId="11" xfId="0" applyFont="1" applyFill="1" applyBorder="1"/>
    <xf numFmtId="3" fontId="17" fillId="2" borderId="6" xfId="0" applyNumberFormat="1" applyFont="1" applyFill="1" applyBorder="1" applyAlignment="1">
      <alignment vertical="center" indent="1"/>
    </xf>
    <xf numFmtId="0" fontId="17" fillId="2" borderId="7" xfId="0" applyFont="1" applyFill="1" applyBorder="1" applyAlignment="1">
      <alignment vertical="center" wrapText="1" indent="1"/>
    </xf>
    <xf numFmtId="3" fontId="15" fillId="2" borderId="6" xfId="0" applyNumberFormat="1" applyFont="1" applyFill="1" applyBorder="1" applyAlignment="1">
      <alignment vertical="center" indent="1"/>
    </xf>
    <xf numFmtId="0" fontId="15" fillId="0" borderId="7" xfId="0" applyFont="1" applyBorder="1" applyAlignment="1">
      <alignment vertical="center"/>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69" fillId="4" borderId="97" xfId="0" applyFont="1" applyFill="1" applyBorder="1" applyAlignment="1">
      <alignment horizontal="justify" vertical="center" wrapText="1"/>
    </xf>
    <xf numFmtId="0" fontId="69" fillId="4" borderId="97" xfId="0" applyFont="1" applyFill="1" applyBorder="1" applyAlignment="1">
      <alignment horizontal="right" vertical="center" wrapText="1"/>
    </xf>
    <xf numFmtId="0" fontId="26" fillId="14" borderId="97" xfId="0" applyFont="1" applyFill="1" applyBorder="1" applyAlignment="1">
      <alignment horizontal="right" vertical="center" wrapText="1"/>
    </xf>
    <xf numFmtId="0" fontId="17" fillId="0" borderId="15" xfId="0" applyFont="1" applyBorder="1"/>
    <xf numFmtId="0" fontId="15" fillId="4" borderId="98" xfId="0" applyFont="1" applyFill="1" applyBorder="1" applyAlignment="1">
      <alignment vertical="center" wrapText="1"/>
    </xf>
    <xf numFmtId="3" fontId="15" fillId="4" borderId="98" xfId="0" applyNumberFormat="1" applyFont="1" applyFill="1" applyBorder="1" applyAlignment="1">
      <alignment horizontal="right" vertical="center" wrapText="1"/>
    </xf>
    <xf numFmtId="3" fontId="69" fillId="2" borderId="98" xfId="0" applyNumberFormat="1" applyFont="1" applyFill="1" applyBorder="1" applyAlignment="1">
      <alignment horizontal="right" vertical="center" wrapText="1"/>
    </xf>
    <xf numFmtId="0" fontId="26" fillId="14" borderId="99" xfId="0" applyFont="1" applyFill="1" applyBorder="1" applyAlignment="1">
      <alignment horizontal="right" vertical="center" wrapText="1"/>
    </xf>
    <xf numFmtId="165" fontId="15" fillId="4" borderId="98" xfId="1" applyNumberFormat="1" applyFont="1" applyFill="1" applyBorder="1" applyAlignment="1">
      <alignment horizontal="right" vertical="center" wrapText="1"/>
    </xf>
    <xf numFmtId="165" fontId="69" fillId="2" borderId="100" xfId="1" applyNumberFormat="1" applyFont="1" applyFill="1" applyBorder="1" applyAlignment="1">
      <alignment horizontal="right" vertical="center" wrapText="1"/>
    </xf>
    <xf numFmtId="165" fontId="15" fillId="4" borderId="98" xfId="1" applyNumberFormat="1" applyFont="1" applyFill="1" applyBorder="1" applyAlignment="1">
      <alignment vertical="center" wrapText="1"/>
    </xf>
    <xf numFmtId="165" fontId="69" fillId="4" borderId="98" xfId="1" applyNumberFormat="1" applyFont="1" applyFill="1" applyBorder="1" applyAlignment="1">
      <alignment horizontal="right" vertical="center" wrapText="1"/>
    </xf>
    <xf numFmtId="0" fontId="15" fillId="4" borderId="103" xfId="0" applyFont="1" applyFill="1" applyBorder="1" applyAlignment="1">
      <alignment vertical="center" wrapText="1"/>
    </xf>
    <xf numFmtId="165" fontId="15" fillId="4" borderId="103" xfId="1" applyNumberFormat="1" applyFont="1" applyFill="1" applyBorder="1" applyAlignment="1">
      <alignment horizontal="right" vertical="center" wrapText="1"/>
    </xf>
    <xf numFmtId="165" fontId="69" fillId="2" borderId="102" xfId="1" applyNumberFormat="1" applyFont="1" applyFill="1" applyBorder="1" applyAlignment="1">
      <alignment horizontal="right" vertical="center" wrapText="1"/>
    </xf>
    <xf numFmtId="165" fontId="69" fillId="4" borderId="97" xfId="1" applyNumberFormat="1" applyFont="1" applyFill="1" applyBorder="1" applyAlignment="1">
      <alignment horizontal="justify" vertical="center" wrapText="1"/>
    </xf>
    <xf numFmtId="165" fontId="69" fillId="4" borderId="97" xfId="1" applyNumberFormat="1" applyFont="1" applyFill="1" applyBorder="1" applyAlignment="1">
      <alignment horizontal="right" vertical="center" wrapText="1"/>
    </xf>
    <xf numFmtId="165" fontId="26" fillId="14" borderId="97" xfId="1" applyNumberFormat="1" applyFont="1" applyFill="1" applyBorder="1" applyAlignment="1">
      <alignment horizontal="right" vertical="center" wrapText="1"/>
    </xf>
    <xf numFmtId="165" fontId="69" fillId="2" borderId="98" xfId="1" applyNumberFormat="1" applyFont="1" applyFill="1" applyBorder="1" applyAlignment="1">
      <alignment horizontal="right" vertical="center" wrapText="1"/>
    </xf>
    <xf numFmtId="17" fontId="70" fillId="2" borderId="66" xfId="3" applyNumberFormat="1" applyFont="1" applyFill="1" applyBorder="1" applyAlignment="1">
      <alignment horizontal="left" vertical="center" wrapText="1"/>
    </xf>
    <xf numFmtId="0" fontId="8" fillId="3" borderId="0" xfId="0" applyFont="1" applyFill="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71" fillId="0" borderId="6" xfId="0" applyFont="1" applyBorder="1"/>
    <xf numFmtId="0" fontId="72" fillId="0" borderId="0" xfId="0" applyFont="1" applyAlignment="1">
      <alignment horizontal="left" indent="1"/>
    </xf>
    <xf numFmtId="17" fontId="7" fillId="14" borderId="96" xfId="0" applyNumberFormat="1" applyFont="1" applyFill="1" applyBorder="1" applyAlignment="1">
      <alignment horizontal="center" vertical="center" wrapText="1"/>
    </xf>
    <xf numFmtId="0" fontId="73" fillId="3" borderId="0" xfId="0" applyFont="1" applyFill="1" applyAlignment="1">
      <alignment vertical="center"/>
    </xf>
    <xf numFmtId="0" fontId="8" fillId="2" borderId="3" xfId="0" applyFont="1" applyFill="1" applyBorder="1" applyAlignment="1">
      <alignment vertical="center" wrapText="1"/>
    </xf>
    <xf numFmtId="0" fontId="8" fillId="3" borderId="0" xfId="0" applyFont="1" applyFill="1" applyAlignment="1">
      <alignment horizontal="left" vertical="center"/>
    </xf>
    <xf numFmtId="0" fontId="8" fillId="2" borderId="1" xfId="0" applyFont="1" applyFill="1" applyBorder="1" applyAlignment="1">
      <alignment vertical="center"/>
    </xf>
    <xf numFmtId="0" fontId="8" fillId="0" borderId="7" xfId="0" applyFont="1" applyBorder="1" applyAlignment="1">
      <alignment vertical="center"/>
    </xf>
    <xf numFmtId="0" fontId="8" fillId="4" borderId="0" xfId="0" applyFont="1" applyFill="1" applyAlignment="1">
      <alignment vertical="center" wrapText="1"/>
    </xf>
    <xf numFmtId="0" fontId="8" fillId="0" borderId="12" xfId="0" applyFont="1" applyBorder="1" applyAlignment="1">
      <alignment vertical="center"/>
    </xf>
    <xf numFmtId="0" fontId="8" fillId="2" borderId="0" xfId="0" applyFont="1" applyFill="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xf>
    <xf numFmtId="0" fontId="74" fillId="3" borderId="0" xfId="0" applyFont="1" applyFill="1"/>
    <xf numFmtId="0" fontId="8" fillId="0" borderId="0" xfId="0" applyFont="1" applyAlignment="1">
      <alignment vertical="center" wrapText="1"/>
    </xf>
    <xf numFmtId="3" fontId="8" fillId="2" borderId="0" xfId="0" applyNumberFormat="1" applyFont="1" applyFill="1" applyAlignment="1">
      <alignment vertical="center"/>
    </xf>
    <xf numFmtId="0" fontId="8" fillId="3" borderId="0" xfId="0" applyFont="1" applyFill="1"/>
    <xf numFmtId="0" fontId="8" fillId="0" borderId="7" xfId="0" applyFont="1" applyBorder="1"/>
    <xf numFmtId="0" fontId="8" fillId="0" borderId="6" xfId="0" applyFont="1" applyBorder="1"/>
    <xf numFmtId="0" fontId="8" fillId="4" borderId="98" xfId="0" applyFont="1" applyFill="1" applyBorder="1" applyAlignment="1">
      <alignment vertical="center" wrapText="1"/>
    </xf>
    <xf numFmtId="4" fontId="8" fillId="4" borderId="98" xfId="0" applyNumberFormat="1" applyFont="1" applyFill="1" applyBorder="1" applyAlignment="1">
      <alignment vertical="center" wrapText="1"/>
    </xf>
    <xf numFmtId="4" fontId="8" fillId="4" borderId="98" xfId="0" applyNumberFormat="1" applyFont="1" applyFill="1" applyBorder="1" applyAlignment="1">
      <alignment horizontal="right" vertical="center" wrapText="1"/>
    </xf>
    <xf numFmtId="4" fontId="8" fillId="2" borderId="98" xfId="0" applyNumberFormat="1" applyFont="1" applyFill="1" applyBorder="1" applyAlignment="1">
      <alignment horizontal="right" vertical="center" wrapText="1"/>
    </xf>
    <xf numFmtId="0" fontId="75" fillId="4" borderId="97" xfId="0" applyFont="1" applyFill="1" applyBorder="1" applyAlignment="1">
      <alignment vertical="center" wrapText="1"/>
    </xf>
    <xf numFmtId="0" fontId="75" fillId="4" borderId="97" xfId="0" applyFont="1" applyFill="1" applyBorder="1" applyAlignment="1">
      <alignment horizontal="right" vertical="center" wrapText="1"/>
    </xf>
    <xf numFmtId="0" fontId="7" fillId="14" borderId="97" xfId="0" applyFont="1" applyFill="1" applyBorder="1" applyAlignment="1">
      <alignment horizontal="right" vertical="center" wrapText="1"/>
    </xf>
    <xf numFmtId="0" fontId="54" fillId="0" borderId="6" xfId="0" applyFont="1" applyBorder="1" applyAlignment="1">
      <alignment vertical="center"/>
    </xf>
    <xf numFmtId="165" fontId="8" fillId="4" borderId="0" xfId="1" applyNumberFormat="1" applyFont="1" applyFill="1" applyBorder="1" applyAlignment="1">
      <alignment vertical="center" wrapText="1"/>
    </xf>
    <xf numFmtId="165" fontId="8" fillId="4" borderId="0" xfId="1" applyNumberFormat="1" applyFont="1" applyFill="1" applyAlignment="1">
      <alignment horizontal="right" vertical="center" wrapText="1"/>
    </xf>
    <xf numFmtId="165" fontId="8" fillId="2" borderId="0" xfId="1" applyNumberFormat="1" applyFont="1" applyFill="1" applyAlignment="1">
      <alignment horizontal="right" vertical="center" wrapText="1"/>
    </xf>
    <xf numFmtId="0" fontId="75" fillId="4" borderId="104" xfId="0" applyFont="1" applyFill="1" applyBorder="1" applyAlignment="1">
      <alignment vertical="center" wrapText="1"/>
    </xf>
    <xf numFmtId="0" fontId="75" fillId="4" borderId="104" xfId="0" applyFont="1" applyFill="1" applyBorder="1" applyAlignment="1">
      <alignment horizontal="right" vertical="center" wrapText="1"/>
    </xf>
    <xf numFmtId="0" fontId="7" fillId="14" borderId="104" xfId="0" applyFont="1" applyFill="1" applyBorder="1" applyAlignment="1">
      <alignment horizontal="right" vertical="center" wrapText="1"/>
    </xf>
    <xf numFmtId="165" fontId="54" fillId="4" borderId="98" xfId="1" applyNumberFormat="1" applyFont="1" applyFill="1" applyBorder="1" applyAlignment="1">
      <alignment vertical="center" wrapText="1"/>
    </xf>
    <xf numFmtId="165" fontId="54" fillId="4" borderId="98" xfId="1" applyNumberFormat="1" applyFont="1" applyFill="1" applyBorder="1" applyAlignment="1">
      <alignment horizontal="right" vertical="center" wrapText="1"/>
    </xf>
    <xf numFmtId="165" fontId="75" fillId="2" borderId="98"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5" fontId="8" fillId="2" borderId="0" xfId="1" applyNumberFormat="1" applyFont="1" applyFill="1" applyBorder="1" applyAlignment="1">
      <alignment horizontal="right" vertical="center" wrapText="1"/>
    </xf>
    <xf numFmtId="0" fontId="8" fillId="0" borderId="11" xfId="0" applyFont="1" applyBorder="1"/>
    <xf numFmtId="0" fontId="54" fillId="0" borderId="0" xfId="0" applyFont="1" applyAlignment="1">
      <alignment horizontal="left" vertical="center" wrapText="1"/>
    </xf>
    <xf numFmtId="0" fontId="8" fillId="0" borderId="4" xfId="0" applyFont="1" applyBorder="1" applyAlignment="1">
      <alignment vertical="center"/>
    </xf>
    <xf numFmtId="0" fontId="54" fillId="0" borderId="0" xfId="0" applyFont="1" applyAlignment="1">
      <alignment vertical="center"/>
    </xf>
    <xf numFmtId="165" fontId="8" fillId="4" borderId="0" xfId="1" applyNumberFormat="1" applyFont="1" applyFill="1" applyAlignment="1">
      <alignment vertical="center"/>
    </xf>
    <xf numFmtId="0" fontId="7" fillId="14" borderId="97" xfId="0" applyFont="1" applyFill="1" applyBorder="1" applyAlignment="1">
      <alignment vertical="center"/>
    </xf>
    <xf numFmtId="165" fontId="75" fillId="4" borderId="97" xfId="1" applyNumberFormat="1" applyFont="1" applyFill="1" applyBorder="1" applyAlignment="1">
      <alignment vertical="center"/>
    </xf>
    <xf numFmtId="0" fontId="70" fillId="2" borderId="22" xfId="3" applyFont="1" applyFill="1" applyBorder="1" applyAlignment="1">
      <alignment vertical="center"/>
    </xf>
    <xf numFmtId="17" fontId="76" fillId="2" borderId="66" xfId="3" applyNumberFormat="1" applyFont="1" applyFill="1" applyBorder="1" applyAlignment="1">
      <alignment horizontal="left" vertical="center" wrapText="1"/>
    </xf>
    <xf numFmtId="17" fontId="26" fillId="8" borderId="23" xfId="0" applyNumberFormat="1" applyFont="1" applyFill="1" applyBorder="1" applyAlignment="1">
      <alignment horizontal="center" vertical="center" wrapText="1"/>
    </xf>
    <xf numFmtId="0" fontId="73" fillId="0" borderId="0" xfId="0" applyFont="1" applyAlignment="1">
      <alignment vertical="center"/>
    </xf>
    <xf numFmtId="0" fontId="78" fillId="0" borderId="0" xfId="0" applyFont="1" applyAlignment="1">
      <alignment vertical="center"/>
    </xf>
    <xf numFmtId="17" fontId="28" fillId="9" borderId="50" xfId="3" applyNumberFormat="1" applyFont="1" applyFill="1" applyBorder="1" applyAlignment="1">
      <alignment horizontal="center" vertical="center" wrapText="1"/>
    </xf>
    <xf numFmtId="17" fontId="28" fillId="9" borderId="49" xfId="3" applyNumberFormat="1" applyFont="1" applyFill="1" applyBorder="1" applyAlignment="1">
      <alignment horizontal="center" vertical="center" wrapText="1"/>
    </xf>
    <xf numFmtId="0" fontId="20" fillId="2" borderId="15" xfId="0" applyFont="1" applyFill="1" applyBorder="1" applyAlignment="1">
      <alignment horizontal="left" vertical="top"/>
    </xf>
    <xf numFmtId="0" fontId="20" fillId="2" borderId="0" xfId="0" applyFont="1" applyFill="1" applyAlignment="1">
      <alignment horizontal="left" vertical="top"/>
    </xf>
    <xf numFmtId="165" fontId="15" fillId="0" borderId="58" xfId="1" applyNumberFormat="1" applyFont="1" applyFill="1" applyBorder="1" applyAlignment="1">
      <alignment horizontal="right" vertical="center" wrapText="1"/>
    </xf>
    <xf numFmtId="0" fontId="20" fillId="0" borderId="27" xfId="0" applyFont="1" applyBorder="1" applyAlignment="1">
      <alignment vertical="top"/>
    </xf>
    <xf numFmtId="0" fontId="20" fillId="0" borderId="27" xfId="0" applyFont="1" applyBorder="1" applyAlignment="1">
      <alignment vertical="center" wrapText="1"/>
    </xf>
    <xf numFmtId="0" fontId="81" fillId="0" borderId="0" xfId="0" applyFont="1" applyAlignment="1">
      <alignment vertical="center" wrapText="1"/>
    </xf>
    <xf numFmtId="0" fontId="46" fillId="0" borderId="0" xfId="0" applyFont="1" applyAlignment="1">
      <alignment vertical="center" wrapText="1"/>
    </xf>
    <xf numFmtId="0" fontId="81" fillId="0" borderId="11" xfId="0" applyFont="1" applyBorder="1" applyAlignment="1">
      <alignment vertical="center" wrapText="1"/>
    </xf>
    <xf numFmtId="0" fontId="30" fillId="0" borderId="0" xfId="0" applyFont="1" applyAlignment="1">
      <alignment vertical="top" wrapText="1"/>
    </xf>
    <xf numFmtId="0" fontId="20" fillId="0" borderId="11" xfId="0" applyFont="1" applyBorder="1" applyAlignment="1">
      <alignment vertical="center" wrapText="1"/>
    </xf>
    <xf numFmtId="0" fontId="59" fillId="4" borderId="72" xfId="0" applyFont="1" applyFill="1" applyBorder="1" applyAlignment="1">
      <alignment horizontal="justify" vertical="center" wrapText="1"/>
    </xf>
    <xf numFmtId="168" fontId="15" fillId="4" borderId="73" xfId="1" applyNumberFormat="1" applyFont="1" applyFill="1" applyBorder="1" applyAlignment="1">
      <alignment horizontal="right" vertical="center" wrapText="1"/>
    </xf>
    <xf numFmtId="168" fontId="58" fillId="0" borderId="73" xfId="1" applyNumberFormat="1" applyFont="1" applyBorder="1" applyAlignment="1">
      <alignment horizontal="right" vertical="center" wrapText="1"/>
    </xf>
    <xf numFmtId="165" fontId="15" fillId="4" borderId="73" xfId="1" applyNumberFormat="1" applyFont="1" applyFill="1" applyBorder="1" applyAlignment="1">
      <alignment horizontal="right" vertical="center" wrapText="1"/>
    </xf>
    <xf numFmtId="165" fontId="58" fillId="0" borderId="73" xfId="1" applyNumberFormat="1" applyFont="1" applyFill="1" applyBorder="1" applyAlignment="1">
      <alignment horizontal="right" vertical="center" wrapText="1"/>
    </xf>
    <xf numFmtId="0" fontId="20" fillId="0" borderId="71" xfId="0" applyFont="1" applyBorder="1" applyAlignment="1">
      <alignment vertical="center"/>
    </xf>
    <xf numFmtId="0" fontId="62" fillId="0" borderId="0" xfId="0" applyFont="1" applyAlignment="1">
      <alignment vertical="center"/>
    </xf>
    <xf numFmtId="0" fontId="20" fillId="0" borderId="71" xfId="0" applyFont="1" applyBorder="1" applyAlignment="1">
      <alignment vertical="center" wrapText="1"/>
    </xf>
    <xf numFmtId="0" fontId="55" fillId="3" borderId="0" xfId="0" applyFont="1" applyFill="1" applyAlignment="1">
      <alignment vertical="center"/>
    </xf>
    <xf numFmtId="0" fontId="17" fillId="2" borderId="45"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17" fontId="15" fillId="4" borderId="23" xfId="0" applyNumberFormat="1" applyFont="1" applyFill="1" applyBorder="1" applyAlignment="1">
      <alignment horizontal="left" vertical="center" wrapText="1" indent="1"/>
    </xf>
    <xf numFmtId="0" fontId="15" fillId="4" borderId="23" xfId="0" applyFont="1" applyFill="1" applyBorder="1" applyAlignment="1">
      <alignment horizontal="left" vertical="center" wrapText="1" inden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0" borderId="38" xfId="0" applyFont="1" applyBorder="1" applyAlignment="1">
      <alignment horizontal="left" vertical="top" wrapText="1"/>
    </xf>
    <xf numFmtId="0" fontId="17" fillId="0" borderId="0" xfId="0" applyFont="1" applyAlignment="1">
      <alignment horizontal="left" vertical="top" wrapText="1"/>
    </xf>
    <xf numFmtId="0" fontId="17" fillId="0" borderId="27" xfId="0" applyFont="1" applyBorder="1" applyAlignment="1">
      <alignment horizontal="left" vertical="top" wrapText="1"/>
    </xf>
    <xf numFmtId="0" fontId="17" fillId="2" borderId="28" xfId="0" applyFont="1" applyFill="1" applyBorder="1" applyAlignment="1">
      <alignment horizontal="left" vertical="top" wrapText="1"/>
    </xf>
    <xf numFmtId="0" fontId="17" fillId="2" borderId="27" xfId="0" applyFont="1" applyFill="1" applyBorder="1" applyAlignment="1">
      <alignment horizontal="left" vertical="top" wrapText="1"/>
    </xf>
    <xf numFmtId="17" fontId="15" fillId="4" borderId="24" xfId="0" applyNumberFormat="1" applyFont="1" applyFill="1" applyBorder="1" applyAlignment="1">
      <alignment horizontal="left" vertical="center" wrapText="1" indent="1"/>
    </xf>
    <xf numFmtId="0" fontId="15" fillId="4" borderId="25" xfId="0" applyFont="1" applyFill="1" applyBorder="1" applyAlignment="1">
      <alignment horizontal="left" vertical="center" wrapText="1" indent="1"/>
    </xf>
    <xf numFmtId="0" fontId="15" fillId="4" borderId="26" xfId="0" applyFont="1" applyFill="1" applyBorder="1" applyAlignment="1">
      <alignment horizontal="left" vertical="center" wrapText="1" indent="1"/>
    </xf>
    <xf numFmtId="17" fontId="15" fillId="4" borderId="32" xfId="0" applyNumberFormat="1"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34" xfId="0" applyFont="1" applyFill="1" applyBorder="1" applyAlignment="1">
      <alignment horizontal="left" vertical="center" wrapText="1" indent="1"/>
    </xf>
    <xf numFmtId="0" fontId="17" fillId="2" borderId="30" xfId="0" applyFont="1" applyFill="1" applyBorder="1" applyAlignment="1">
      <alignment horizontal="left" vertical="top" wrapText="1"/>
    </xf>
    <xf numFmtId="0" fontId="17" fillId="2" borderId="31" xfId="0" applyFont="1" applyFill="1" applyBorder="1" applyAlignment="1">
      <alignment horizontal="left" vertical="top" wrapText="1"/>
    </xf>
    <xf numFmtId="17" fontId="15" fillId="4" borderId="29" xfId="0" applyNumberFormat="1" applyFont="1" applyFill="1" applyBorder="1" applyAlignment="1">
      <alignment horizontal="left" vertical="center" wrapText="1" indent="1"/>
    </xf>
    <xf numFmtId="0" fontId="15" fillId="4" borderId="29" xfId="0" applyFont="1" applyFill="1" applyBorder="1" applyAlignment="1">
      <alignment horizontal="left" vertical="center" wrapText="1" indent="1"/>
    </xf>
    <xf numFmtId="16" fontId="17" fillId="2" borderId="31" xfId="0" applyNumberFormat="1" applyFont="1" applyFill="1" applyBorder="1" applyAlignment="1">
      <alignment horizontal="left" vertical="top" wrapText="1"/>
    </xf>
    <xf numFmtId="16" fontId="17" fillId="2" borderId="0" xfId="0" applyNumberFormat="1" applyFont="1" applyFill="1" applyAlignment="1">
      <alignment horizontal="left" vertical="top" wrapText="1"/>
    </xf>
    <xf numFmtId="0" fontId="8" fillId="2" borderId="30" xfId="0" applyFont="1" applyFill="1" applyBorder="1" applyAlignment="1">
      <alignment horizontal="left" vertical="top" wrapText="1"/>
    </xf>
    <xf numFmtId="0" fontId="8" fillId="2" borderId="31"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0" xfId="0" applyFont="1" applyFill="1" applyAlignment="1">
      <alignment horizontal="left" vertical="top" wrapText="1"/>
    </xf>
    <xf numFmtId="0" fontId="17" fillId="2" borderId="30" xfId="3" applyFont="1" applyFill="1" applyBorder="1" applyAlignment="1">
      <alignment horizontal="left" vertical="top" wrapText="1"/>
    </xf>
    <xf numFmtId="0" fontId="17" fillId="2" borderId="31" xfId="3" applyFont="1" applyFill="1" applyBorder="1" applyAlignment="1">
      <alignment horizontal="left" vertical="top" wrapText="1"/>
    </xf>
    <xf numFmtId="0" fontId="17" fillId="2" borderId="15" xfId="3" applyFont="1" applyFill="1" applyBorder="1" applyAlignment="1">
      <alignment horizontal="left" vertical="top" wrapText="1"/>
    </xf>
    <xf numFmtId="0" fontId="17" fillId="2" borderId="0" xfId="3" applyFont="1" applyFill="1" applyBorder="1" applyAlignment="1">
      <alignment horizontal="left" vertical="top" wrapText="1"/>
    </xf>
    <xf numFmtId="0" fontId="35" fillId="2" borderId="15" xfId="3" applyFont="1" applyFill="1" applyBorder="1" applyAlignment="1">
      <alignment horizontal="left" vertical="center"/>
    </xf>
    <xf numFmtId="0" fontId="35" fillId="2" borderId="0" xfId="3" applyFont="1" applyFill="1" applyBorder="1" applyAlignment="1">
      <alignment horizontal="left" vertical="center"/>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16" fillId="4" borderId="0" xfId="0" applyFont="1" applyFill="1" applyAlignment="1">
      <alignment horizontal="center" vertical="center" wrapText="1"/>
    </xf>
    <xf numFmtId="0" fontId="16" fillId="4" borderId="35" xfId="0" applyFont="1" applyFill="1" applyBorder="1" applyAlignment="1">
      <alignment horizontal="center" vertical="center" wrapText="1"/>
    </xf>
    <xf numFmtId="0" fontId="26" fillId="10" borderId="0" xfId="0" applyFont="1" applyFill="1" applyAlignment="1">
      <alignment horizontal="center" vertical="center" wrapText="1"/>
    </xf>
    <xf numFmtId="0" fontId="26" fillId="10" borderId="41" xfId="0" applyFont="1" applyFill="1" applyBorder="1" applyAlignment="1">
      <alignment horizontal="center" vertical="center" wrapText="1"/>
    </xf>
    <xf numFmtId="0" fontId="17" fillId="0" borderId="31" xfId="0" applyFont="1" applyBorder="1" applyAlignment="1">
      <alignment horizontal="left" vertical="top" wrapText="1"/>
    </xf>
    <xf numFmtId="0" fontId="17" fillId="0" borderId="11" xfId="0" applyFont="1" applyBorder="1" applyAlignment="1">
      <alignment horizontal="left" vertical="top" wrapText="1"/>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17" fontId="15" fillId="4" borderId="42" xfId="0" applyNumberFormat="1" applyFont="1" applyFill="1" applyBorder="1" applyAlignment="1">
      <alignment horizontal="left" vertical="center" wrapText="1" indent="1"/>
    </xf>
    <xf numFmtId="0" fontId="15" fillId="4" borderId="43" xfId="0" applyFont="1" applyFill="1" applyBorder="1" applyAlignment="1">
      <alignment horizontal="left" vertical="center" wrapText="1" indent="1"/>
    </xf>
    <xf numFmtId="0" fontId="15" fillId="4" borderId="44" xfId="0" applyFont="1" applyFill="1" applyBorder="1" applyAlignment="1">
      <alignment horizontal="left" vertical="center" wrapText="1" indent="1"/>
    </xf>
    <xf numFmtId="0" fontId="17" fillId="4" borderId="0" xfId="0" applyFont="1" applyFill="1" applyAlignment="1">
      <alignment horizontal="left" vertical="center" wrapText="1"/>
    </xf>
    <xf numFmtId="0" fontId="17" fillId="4" borderId="38"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32" fillId="4" borderId="46" xfId="0" applyFont="1" applyFill="1" applyBorder="1" applyAlignment="1">
      <alignment horizontal="left" vertical="center" wrapText="1"/>
    </xf>
    <xf numFmtId="0" fontId="17" fillId="4" borderId="48" xfId="0" applyFont="1" applyFill="1" applyBorder="1" applyAlignment="1">
      <alignment horizontal="left" vertical="center" wrapText="1"/>
    </xf>
    <xf numFmtId="0" fontId="30" fillId="2" borderId="38" xfId="0" applyFont="1" applyFill="1" applyBorder="1" applyAlignment="1">
      <alignment horizontal="left" vertical="top" wrapText="1"/>
    </xf>
    <xf numFmtId="0" fontId="30" fillId="2" borderId="0" xfId="0" applyFont="1" applyFill="1" applyAlignment="1">
      <alignment horizontal="left" vertical="top"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21" fillId="4" borderId="52" xfId="0" applyFont="1" applyFill="1" applyBorder="1" applyAlignment="1">
      <alignment horizontal="left" vertical="center" wrapText="1"/>
    </xf>
    <xf numFmtId="0" fontId="17" fillId="4" borderId="62"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7" fillId="0" borderId="28" xfId="0" applyFont="1" applyBorder="1" applyAlignment="1">
      <alignment horizontal="left" vertical="top" wrapText="1"/>
    </xf>
    <xf numFmtId="0" fontId="17" fillId="0" borderId="15" xfId="0" applyFont="1" applyBorder="1" applyAlignment="1">
      <alignment horizontal="left" vertical="top" wrapText="1"/>
    </xf>
    <xf numFmtId="0" fontId="15" fillId="4" borderId="51" xfId="0" applyFont="1" applyFill="1" applyBorder="1" applyAlignment="1">
      <alignment horizontal="left" vertical="center" wrapText="1"/>
    </xf>
    <xf numFmtId="0" fontId="17" fillId="4" borderId="56" xfId="0" applyFont="1" applyFill="1" applyBorder="1" applyAlignment="1">
      <alignment horizontal="left" vertical="center" wrapText="1"/>
    </xf>
    <xf numFmtId="17" fontId="15" fillId="4" borderId="25" xfId="0" applyNumberFormat="1" applyFont="1" applyFill="1" applyBorder="1" applyAlignment="1">
      <alignment horizontal="left" vertical="center" wrapText="1" indent="1"/>
    </xf>
    <xf numFmtId="17" fontId="15" fillId="4" borderId="26" xfId="0" applyNumberFormat="1" applyFont="1" applyFill="1" applyBorder="1" applyAlignment="1">
      <alignment horizontal="left" vertical="center" wrapText="1" indent="1"/>
    </xf>
    <xf numFmtId="0" fontId="17" fillId="2" borderId="15"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79" fillId="15" borderId="106" xfId="0" applyFont="1" applyFill="1" applyBorder="1" applyAlignment="1">
      <alignment horizontal="left" vertical="center" wrapText="1"/>
    </xf>
    <xf numFmtId="0" fontId="79" fillId="15" borderId="27" xfId="0" applyFont="1" applyFill="1" applyBorder="1" applyAlignment="1">
      <alignment horizontal="left" vertical="center" wrapText="1"/>
    </xf>
    <xf numFmtId="0" fontId="79" fillId="15" borderId="63" xfId="0" applyFont="1" applyFill="1" applyBorder="1" applyAlignment="1">
      <alignment horizontal="left" vertical="center" wrapText="1"/>
    </xf>
    <xf numFmtId="0" fontId="79" fillId="15" borderId="105" xfId="0" applyFont="1" applyFill="1" applyBorder="1" applyAlignment="1">
      <alignment horizontal="left" vertical="center" wrapText="1"/>
    </xf>
    <xf numFmtId="0" fontId="79" fillId="15" borderId="0" xfId="0" applyFont="1" applyFill="1" applyAlignment="1">
      <alignment horizontal="left" vertical="center" wrapText="1"/>
    </xf>
    <xf numFmtId="0" fontId="79" fillId="15" borderId="9" xfId="0" applyFont="1" applyFill="1" applyBorder="1" applyAlignment="1">
      <alignment horizontal="left" vertical="center" wrapText="1"/>
    </xf>
    <xf numFmtId="0" fontId="79" fillId="15" borderId="107" xfId="0" applyFont="1" applyFill="1" applyBorder="1" applyAlignment="1">
      <alignment horizontal="left" vertical="center" wrapText="1"/>
    </xf>
    <xf numFmtId="0" fontId="79" fillId="15" borderId="11" xfId="0" applyFont="1" applyFill="1" applyBorder="1" applyAlignment="1">
      <alignment horizontal="left" vertical="center" wrapText="1"/>
    </xf>
    <xf numFmtId="0" fontId="79" fillId="15" borderId="14" xfId="0" applyFont="1" applyFill="1" applyBorder="1" applyAlignment="1">
      <alignment horizontal="left" vertical="center" wrapText="1"/>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0" xfId="0" applyFont="1" applyFill="1" applyAlignment="1">
      <alignment horizontal="left" vertical="center" wrapText="1"/>
    </xf>
    <xf numFmtId="0" fontId="40" fillId="0" borderId="0" xfId="0" applyFont="1" applyAlignment="1">
      <alignment horizontal="left" vertical="center" wrapText="1"/>
    </xf>
    <xf numFmtId="0" fontId="78" fillId="15" borderId="106" xfId="0" applyFont="1" applyFill="1" applyBorder="1" applyAlignment="1">
      <alignment horizontal="left" vertical="center" wrapText="1"/>
    </xf>
    <xf numFmtId="0" fontId="78" fillId="15" borderId="27" xfId="0" applyFont="1" applyFill="1" applyBorder="1" applyAlignment="1">
      <alignment horizontal="left" vertical="center" wrapText="1"/>
    </xf>
    <xf numFmtId="0" fontId="78" fillId="15" borderId="63" xfId="0" applyFont="1" applyFill="1" applyBorder="1" applyAlignment="1">
      <alignment horizontal="left" vertical="center" wrapText="1"/>
    </xf>
    <xf numFmtId="0" fontId="17" fillId="0" borderId="64" xfId="0" applyFont="1" applyBorder="1" applyAlignment="1">
      <alignment horizontal="left" vertical="top" wrapText="1"/>
    </xf>
    <xf numFmtId="0" fontId="17" fillId="0" borderId="65" xfId="0" applyFont="1" applyBorder="1" applyAlignment="1">
      <alignment horizontal="left" vertical="top" wrapText="1"/>
    </xf>
    <xf numFmtId="0" fontId="78" fillId="15" borderId="107" xfId="0" applyFont="1" applyFill="1" applyBorder="1" applyAlignment="1">
      <alignment horizontal="left" vertical="center" wrapText="1"/>
    </xf>
    <xf numFmtId="0" fontId="78" fillId="15" borderId="11" xfId="0" applyFont="1" applyFill="1" applyBorder="1" applyAlignment="1">
      <alignment horizontal="left" vertical="center" wrapText="1"/>
    </xf>
    <xf numFmtId="0" fontId="78" fillId="15" borderId="14" xfId="0" applyFont="1" applyFill="1" applyBorder="1" applyAlignment="1">
      <alignment horizontal="left" vertical="center" wrapText="1"/>
    </xf>
    <xf numFmtId="0" fontId="79" fillId="15" borderId="0" xfId="0" applyFont="1" applyFill="1" applyAlignment="1">
      <alignment horizontal="left" vertical="center"/>
    </xf>
    <xf numFmtId="0" fontId="79" fillId="15" borderId="9" xfId="0" applyFont="1" applyFill="1" applyBorder="1" applyAlignment="1">
      <alignment horizontal="left"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15"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4" xfId="0" applyFont="1" applyBorder="1" applyAlignment="1">
      <alignment horizontal="left" vertical="center" wrapText="1"/>
    </xf>
    <xf numFmtId="0" fontId="78" fillId="15" borderId="105" xfId="0" applyFont="1" applyFill="1" applyBorder="1" applyAlignment="1">
      <alignment horizontal="left" vertical="center" wrapText="1"/>
    </xf>
    <xf numFmtId="0" fontId="78" fillId="15" borderId="0" xfId="0" applyFont="1" applyFill="1" applyAlignment="1">
      <alignment horizontal="left" vertical="center" wrapText="1"/>
    </xf>
    <xf numFmtId="0" fontId="78" fillId="15" borderId="9" xfId="0" applyFont="1" applyFill="1" applyBorder="1" applyAlignment="1">
      <alignment horizontal="left" vertical="center" wrapText="1"/>
    </xf>
    <xf numFmtId="17" fontId="15" fillId="4" borderId="24" xfId="0" applyNumberFormat="1" applyFont="1" applyFill="1" applyBorder="1" applyAlignment="1">
      <alignment horizontal="left" vertical="center" wrapText="1"/>
    </xf>
    <xf numFmtId="17" fontId="15" fillId="4" borderId="25" xfId="0" applyNumberFormat="1" applyFont="1" applyFill="1" applyBorder="1" applyAlignment="1">
      <alignment horizontal="left" vertical="center" wrapText="1"/>
    </xf>
    <xf numFmtId="17" fontId="15" fillId="4" borderId="26" xfId="0" applyNumberFormat="1" applyFont="1" applyFill="1" applyBorder="1" applyAlignment="1">
      <alignment horizontal="left" vertical="center" wrapText="1"/>
    </xf>
    <xf numFmtId="0" fontId="17" fillId="0" borderId="10" xfId="0" applyFont="1" applyBorder="1" applyAlignment="1">
      <alignment horizontal="left" vertical="top" wrapText="1"/>
    </xf>
    <xf numFmtId="0" fontId="17" fillId="6" borderId="27" xfId="0" applyFont="1" applyFill="1" applyBorder="1" applyAlignment="1">
      <alignment horizontal="left" vertical="top" wrapText="1"/>
    </xf>
    <xf numFmtId="0" fontId="17" fillId="6" borderId="0" xfId="0" applyFont="1" applyFill="1" applyAlignment="1">
      <alignment horizontal="left" vertical="top" wrapText="1"/>
    </xf>
    <xf numFmtId="0" fontId="15" fillId="4" borderId="0" xfId="0" applyFont="1" applyFill="1" applyAlignment="1">
      <alignment horizontal="left" vertical="center" wrapText="1"/>
    </xf>
    <xf numFmtId="0" fontId="26" fillId="9" borderId="0" xfId="0" applyFont="1" applyFill="1" applyAlignment="1">
      <alignment horizontal="center" vertical="center" wrapText="1"/>
    </xf>
    <xf numFmtId="0" fontId="21" fillId="4" borderId="27"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27"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3"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30" fillId="2" borderId="15"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11" xfId="0" applyFont="1" applyFill="1" applyBorder="1" applyAlignment="1">
      <alignment horizontal="left" vertical="top" wrapText="1"/>
    </xf>
    <xf numFmtId="0" fontId="15" fillId="0" borderId="0" xfId="0" applyFont="1" applyAlignment="1">
      <alignment vertical="center" wrapText="1"/>
    </xf>
    <xf numFmtId="165" fontId="17" fillId="0" borderId="0" xfId="1" applyNumberFormat="1" applyFont="1" applyAlignment="1">
      <alignment horizontal="right" vertical="center" wrapText="1"/>
    </xf>
    <xf numFmtId="165" fontId="17" fillId="4" borderId="0" xfId="1" applyNumberFormat="1" applyFont="1" applyFill="1" applyAlignment="1">
      <alignment horizontal="right" vertical="center" wrapText="1"/>
    </xf>
    <xf numFmtId="0" fontId="21" fillId="4" borderId="52" xfId="0" applyFont="1" applyFill="1" applyBorder="1" applyAlignment="1">
      <alignment horizontal="left" vertical="center" wrapText="1" indent="1"/>
    </xf>
    <xf numFmtId="0" fontId="17" fillId="4" borderId="11" xfId="0" applyFont="1" applyFill="1" applyBorder="1" applyAlignment="1">
      <alignment horizontal="left" vertical="center" wrapText="1" indent="1"/>
    </xf>
    <xf numFmtId="0" fontId="17" fillId="4" borderId="0" xfId="0" applyFont="1" applyFill="1" applyAlignment="1">
      <alignment horizontal="left" vertical="center" wrapText="1" indent="1"/>
    </xf>
    <xf numFmtId="0" fontId="17" fillId="4" borderId="56" xfId="0" applyFont="1" applyFill="1" applyBorder="1" applyAlignment="1">
      <alignment horizontal="left" vertical="center" wrapText="1" indent="1"/>
    </xf>
    <xf numFmtId="165" fontId="15" fillId="4" borderId="0" xfId="1" applyNumberFormat="1" applyFont="1" applyFill="1" applyAlignment="1">
      <alignment horizontal="right" vertical="center" wrapText="1"/>
    </xf>
    <xf numFmtId="0" fontId="17" fillId="0" borderId="27" xfId="0" applyFont="1" applyBorder="1" applyAlignment="1">
      <alignment horizontal="left" vertical="center" wrapText="1"/>
    </xf>
    <xf numFmtId="0" fontId="17" fillId="4" borderId="27" xfId="0" applyFont="1" applyFill="1" applyBorder="1" applyAlignment="1">
      <alignment horizontal="left" vertical="center" wrapText="1"/>
    </xf>
    <xf numFmtId="0" fontId="40" fillId="0" borderId="27" xfId="0" applyFont="1" applyBorder="1" applyAlignment="1">
      <alignment horizontal="left" vertical="center" wrapText="1"/>
    </xf>
    <xf numFmtId="0" fontId="30" fillId="0" borderId="0" xfId="0" applyFont="1" applyAlignment="1">
      <alignment horizontal="left" vertical="top" wrapText="1"/>
    </xf>
    <xf numFmtId="0" fontId="40" fillId="0" borderId="51" xfId="0" applyFont="1" applyBorder="1" applyAlignment="1">
      <alignment horizontal="left" vertical="center" wrapText="1"/>
    </xf>
    <xf numFmtId="0" fontId="20" fillId="0" borderId="0" xfId="0" applyFont="1" applyAlignment="1">
      <alignment horizontal="left" vertical="top" wrapText="1"/>
    </xf>
    <xf numFmtId="0" fontId="17" fillId="0" borderId="0" xfId="0" applyFont="1" applyAlignment="1">
      <alignment horizontal="left" vertical="center" wrapText="1" indent="1"/>
    </xf>
    <xf numFmtId="0" fontId="17" fillId="0" borderId="11" xfId="0" applyFont="1" applyBorder="1" applyAlignment="1">
      <alignment horizontal="left" vertical="center" wrapText="1" indent="1"/>
    </xf>
    <xf numFmtId="0" fontId="40" fillId="0" borderId="0" xfId="0" applyFont="1" applyAlignment="1">
      <alignment horizontal="center" vertical="center" wrapText="1"/>
    </xf>
    <xf numFmtId="0" fontId="20" fillId="0" borderId="27" xfId="0" applyFont="1" applyBorder="1" applyAlignment="1">
      <alignment horizontal="left" vertical="center" wrapText="1"/>
    </xf>
    <xf numFmtId="0" fontId="20" fillId="0" borderId="0" xfId="0" applyFont="1" applyAlignment="1">
      <alignment horizontal="left" vertical="center" wrapText="1"/>
    </xf>
    <xf numFmtId="0" fontId="30" fillId="0" borderId="27" xfId="0" applyFont="1" applyBorder="1" applyAlignment="1">
      <alignment horizontal="left" vertical="top"/>
    </xf>
    <xf numFmtId="0" fontId="30" fillId="0" borderId="0" xfId="0" applyFont="1" applyAlignment="1">
      <alignment horizontal="left" vertical="center" wrapText="1"/>
    </xf>
    <xf numFmtId="0" fontId="20" fillId="0" borderId="11" xfId="0" applyFont="1" applyBorder="1" applyAlignment="1">
      <alignment horizontal="left" vertical="center" wrapText="1"/>
    </xf>
    <xf numFmtId="0" fontId="30" fillId="0" borderId="27" xfId="0" applyFont="1" applyBorder="1" applyAlignment="1">
      <alignment horizontal="left" vertical="top" wrapText="1"/>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21" fillId="4" borderId="108" xfId="0" applyFont="1" applyFill="1" applyBorder="1" applyAlignment="1">
      <alignment horizontal="left" vertical="center"/>
    </xf>
    <xf numFmtId="0" fontId="15" fillId="4" borderId="51" xfId="0" applyFont="1" applyFill="1" applyBorder="1" applyAlignment="1">
      <alignment horizontal="left" vertical="center"/>
    </xf>
    <xf numFmtId="0" fontId="17" fillId="4" borderId="0" xfId="0" applyFont="1" applyFill="1" applyAlignment="1">
      <alignment horizontal="left" vertical="center"/>
    </xf>
    <xf numFmtId="0" fontId="15" fillId="4" borderId="0" xfId="0" applyFont="1" applyFill="1" applyAlignment="1">
      <alignment horizontal="left" vertical="center"/>
    </xf>
    <xf numFmtId="0" fontId="15" fillId="0" borderId="0" xfId="0" applyFont="1" applyAlignment="1">
      <alignment horizontal="left" vertical="center"/>
    </xf>
    <xf numFmtId="0" fontId="21" fillId="4" borderId="52" xfId="0" applyFont="1" applyFill="1" applyBorder="1" applyAlignment="1">
      <alignment horizontal="left" vertical="center"/>
    </xf>
    <xf numFmtId="0" fontId="20" fillId="2" borderId="0" xfId="0" applyFont="1" applyFill="1" applyAlignment="1">
      <alignment horizontal="left" vertical="center" wrapText="1"/>
    </xf>
    <xf numFmtId="17" fontId="15" fillId="4" borderId="70" xfId="0" applyNumberFormat="1" applyFont="1" applyFill="1" applyBorder="1" applyAlignment="1">
      <alignment horizontal="left" vertical="center" wrapText="1" indent="1"/>
    </xf>
    <xf numFmtId="0" fontId="15" fillId="4" borderId="70" xfId="0" applyFont="1" applyFill="1" applyBorder="1" applyAlignment="1">
      <alignment horizontal="left" vertical="center" wrapText="1" indent="1"/>
    </xf>
    <xf numFmtId="0" fontId="17" fillId="2" borderId="71" xfId="0" applyFont="1" applyFill="1" applyBorder="1" applyAlignment="1">
      <alignment horizontal="left" vertical="top" wrapText="1"/>
    </xf>
    <xf numFmtId="0" fontId="26" fillId="12" borderId="0" xfId="0" applyFont="1" applyFill="1" applyAlignment="1">
      <alignment horizontal="right" vertical="center" wrapText="1"/>
    </xf>
    <xf numFmtId="0" fontId="58" fillId="4" borderId="0" xfId="0" applyFont="1" applyFill="1" applyAlignment="1">
      <alignment horizontal="right" vertical="center" wrapText="1"/>
    </xf>
    <xf numFmtId="0" fontId="58" fillId="4" borderId="0" xfId="0" applyFont="1" applyFill="1" applyAlignment="1">
      <alignment vertical="center" wrapText="1"/>
    </xf>
    <xf numFmtId="0" fontId="58" fillId="4" borderId="72" xfId="0" applyFont="1" applyFill="1" applyBorder="1" applyAlignment="1">
      <alignment vertical="center" wrapText="1"/>
    </xf>
    <xf numFmtId="0" fontId="17" fillId="0" borderId="71" xfId="0" applyFont="1" applyBorder="1" applyAlignment="1">
      <alignment horizontal="left" vertical="top" wrapText="1"/>
    </xf>
    <xf numFmtId="0" fontId="58" fillId="4" borderId="9" xfId="0" applyFont="1" applyFill="1" applyBorder="1" applyAlignment="1">
      <alignment horizontal="right" vertical="center" wrapText="1"/>
    </xf>
    <xf numFmtId="0" fontId="0" fillId="0" borderId="0" xfId="0" applyAlignment="1">
      <alignment horizontal="left" vertical="center" wrapText="1"/>
    </xf>
    <xf numFmtId="0" fontId="17" fillId="4" borderId="74" xfId="0" applyFont="1" applyFill="1" applyBorder="1" applyAlignment="1">
      <alignment horizontal="left" vertical="center" wrapText="1"/>
    </xf>
    <xf numFmtId="0" fontId="58" fillId="4" borderId="72" xfId="0" applyFont="1" applyFill="1" applyBorder="1" applyAlignment="1">
      <alignment horizontal="left" vertical="center" wrapText="1"/>
    </xf>
    <xf numFmtId="0" fontId="58" fillId="4" borderId="0" xfId="0" applyFont="1" applyFill="1" applyAlignment="1">
      <alignment horizontal="center" vertical="center" wrapText="1"/>
    </xf>
    <xf numFmtId="0" fontId="26" fillId="12" borderId="0" xfId="0" applyFont="1" applyFill="1" applyAlignment="1">
      <alignment horizontal="center" vertical="center" wrapText="1"/>
    </xf>
    <xf numFmtId="0" fontId="17" fillId="0" borderId="71" xfId="0" applyFont="1" applyBorder="1" applyAlignment="1">
      <alignment horizontal="left" vertical="center" wrapText="1"/>
    </xf>
    <xf numFmtId="0" fontId="17" fillId="0" borderId="0" xfId="0" applyFont="1" applyAlignment="1">
      <alignment horizontal="left" vertical="center" wrapText="1"/>
    </xf>
    <xf numFmtId="0" fontId="58" fillId="4" borderId="0" xfId="0" applyFont="1" applyFill="1" applyAlignment="1">
      <alignment horizontal="left" vertical="center" wrapText="1"/>
    </xf>
    <xf numFmtId="0" fontId="17" fillId="2" borderId="78" xfId="0" applyFont="1" applyFill="1" applyBorder="1" applyAlignment="1">
      <alignment horizontal="left" vertical="top" wrapText="1"/>
    </xf>
    <xf numFmtId="0" fontId="17" fillId="2" borderId="79" xfId="0" applyFont="1" applyFill="1" applyBorder="1" applyAlignment="1">
      <alignment horizontal="left" vertical="top" wrapText="1"/>
    </xf>
    <xf numFmtId="0" fontId="26" fillId="12" borderId="3" xfId="0" applyFont="1" applyFill="1" applyBorder="1" applyAlignment="1">
      <alignment horizontal="right" vertical="center" wrapText="1"/>
    </xf>
    <xf numFmtId="0" fontId="26" fillId="12" borderId="4" xfId="0" applyFont="1" applyFill="1" applyBorder="1" applyAlignment="1">
      <alignment horizontal="right" vertical="center" wrapText="1"/>
    </xf>
    <xf numFmtId="0" fontId="58" fillId="4" borderId="3" xfId="0" applyFont="1" applyFill="1" applyBorder="1" applyAlignment="1">
      <alignment horizontal="right" vertical="center" wrapText="1"/>
    </xf>
    <xf numFmtId="17" fontId="15" fillId="4" borderId="109" xfId="0" applyNumberFormat="1" applyFont="1" applyFill="1" applyBorder="1" applyAlignment="1">
      <alignment horizontal="left" vertical="center" wrapText="1" indent="1"/>
    </xf>
    <xf numFmtId="17" fontId="15" fillId="4" borderId="110" xfId="0" applyNumberFormat="1" applyFont="1" applyFill="1" applyBorder="1" applyAlignment="1">
      <alignment horizontal="left" vertical="center" wrapText="1" indent="1"/>
    </xf>
    <xf numFmtId="17" fontId="15" fillId="4" borderId="111" xfId="0" applyNumberFormat="1" applyFont="1" applyFill="1" applyBorder="1" applyAlignment="1">
      <alignment horizontal="left" vertical="center" wrapText="1" indent="1"/>
    </xf>
    <xf numFmtId="0" fontId="58" fillId="4" borderId="0" xfId="0" applyFont="1" applyFill="1" applyAlignment="1">
      <alignment horizontal="justify" vertical="center" wrapText="1"/>
    </xf>
    <xf numFmtId="0" fontId="58" fillId="4" borderId="72" xfId="0" applyFont="1" applyFill="1" applyBorder="1" applyAlignment="1">
      <alignment horizontal="justify" vertical="center" wrapText="1"/>
    </xf>
    <xf numFmtId="0" fontId="26" fillId="12" borderId="9" xfId="0" applyFont="1" applyFill="1" applyBorder="1" applyAlignment="1">
      <alignment horizontal="center" vertical="center" wrapText="1"/>
    </xf>
    <xf numFmtId="0" fontId="20" fillId="2" borderId="11" xfId="0" applyFont="1" applyFill="1" applyBorder="1" applyAlignment="1">
      <alignment horizontal="left" vertical="center"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7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7" fillId="2" borderId="80" xfId="0" applyFont="1" applyFill="1" applyBorder="1" applyAlignment="1">
      <alignment horizontal="left" vertical="top" wrapText="1"/>
    </xf>
    <xf numFmtId="0" fontId="15" fillId="4" borderId="73" xfId="0" applyFont="1" applyFill="1" applyBorder="1" applyAlignment="1">
      <alignment horizontal="left" vertical="center" wrapText="1"/>
    </xf>
    <xf numFmtId="0" fontId="20" fillId="0" borderId="71" xfId="0" applyFont="1" applyBorder="1" applyAlignment="1">
      <alignment horizontal="left" vertical="center" wrapText="1"/>
    </xf>
    <xf numFmtId="0" fontId="17" fillId="4" borderId="11" xfId="0" applyFont="1" applyFill="1" applyBorder="1" applyAlignment="1">
      <alignment horizontal="left" vertical="center" wrapText="1"/>
    </xf>
    <xf numFmtId="0" fontId="15" fillId="4" borderId="112" xfId="0" applyFont="1" applyFill="1" applyBorder="1" applyAlignment="1">
      <alignment horizontal="left" vertical="center" wrapText="1"/>
    </xf>
    <xf numFmtId="0" fontId="16" fillId="4" borderId="0" xfId="0" applyFont="1" applyFill="1" applyAlignment="1">
      <alignment horizontal="left" vertical="center" wrapText="1"/>
    </xf>
    <xf numFmtId="0" fontId="16" fillId="4" borderId="35"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16" fillId="4" borderId="0" xfId="0" applyFont="1" applyFill="1" applyAlignment="1">
      <alignment vertical="center" wrapText="1"/>
    </xf>
    <xf numFmtId="0" fontId="16" fillId="4" borderId="35" xfId="0" applyFont="1" applyFill="1" applyBorder="1" applyAlignment="1">
      <alignment vertical="center" wrapText="1"/>
    </xf>
    <xf numFmtId="0" fontId="22" fillId="2" borderId="31"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11" xfId="0" applyFont="1" applyFill="1" applyBorder="1" applyAlignment="1">
      <alignment horizontal="left" vertical="top" wrapText="1"/>
    </xf>
    <xf numFmtId="0" fontId="17" fillId="2" borderId="86" xfId="0" applyFont="1" applyFill="1" applyBorder="1" applyAlignment="1">
      <alignment horizontal="left" vertical="center" wrapText="1"/>
    </xf>
    <xf numFmtId="0" fontId="17" fillId="2" borderId="85" xfId="0" applyFont="1" applyFill="1" applyBorder="1" applyAlignment="1">
      <alignment horizontal="left" vertical="center" wrapText="1"/>
    </xf>
    <xf numFmtId="0" fontId="17" fillId="0" borderId="82" xfId="0" applyFont="1" applyBorder="1" applyAlignment="1">
      <alignment horizontal="left" vertical="top" wrapText="1"/>
    </xf>
    <xf numFmtId="0" fontId="17" fillId="2" borderId="0" xfId="0" applyFont="1" applyFill="1" applyAlignment="1">
      <alignment horizontal="left" vertical="center" wrapText="1"/>
    </xf>
    <xf numFmtId="0" fontId="17" fillId="2" borderId="9" xfId="0" applyFont="1" applyFill="1" applyBorder="1" applyAlignment="1">
      <alignment horizontal="left" vertical="center" wrapText="1"/>
    </xf>
    <xf numFmtId="0" fontId="17" fillId="2" borderId="113" xfId="0" applyFont="1" applyFill="1" applyBorder="1" applyAlignment="1">
      <alignment horizontal="left" vertical="center" wrapText="1"/>
    </xf>
    <xf numFmtId="0" fontId="17" fillId="2" borderId="114" xfId="0" applyFont="1" applyFill="1" applyBorder="1" applyAlignment="1">
      <alignment horizontal="left" vertical="center" wrapText="1"/>
    </xf>
    <xf numFmtId="17" fontId="15" fillId="4" borderId="81" xfId="0" applyNumberFormat="1" applyFont="1" applyFill="1" applyBorder="1" applyAlignment="1">
      <alignment horizontal="left" vertical="center" wrapText="1" indent="1"/>
    </xf>
    <xf numFmtId="0" fontId="15" fillId="4" borderId="81" xfId="0" applyFont="1" applyFill="1" applyBorder="1" applyAlignment="1">
      <alignment horizontal="left" vertical="center" wrapText="1" indent="1"/>
    </xf>
    <xf numFmtId="0" fontId="17" fillId="2" borderId="82" xfId="0" applyFont="1" applyFill="1" applyBorder="1" applyAlignment="1">
      <alignment horizontal="left" vertical="top" wrapText="1"/>
    </xf>
    <xf numFmtId="0" fontId="65" fillId="4" borderId="84" xfId="0" applyFont="1" applyFill="1" applyBorder="1" applyAlignment="1">
      <alignment horizontal="left" vertical="center" wrapText="1"/>
    </xf>
    <xf numFmtId="0" fontId="65" fillId="4" borderId="83" xfId="0" applyFont="1" applyFill="1" applyBorder="1" applyAlignment="1">
      <alignment horizontal="left" vertical="center" wrapText="1"/>
    </xf>
    <xf numFmtId="0" fontId="17" fillId="0" borderId="3" xfId="0" applyFont="1" applyBorder="1" applyAlignment="1">
      <alignment horizontal="left" vertical="top" wrapText="1"/>
    </xf>
    <xf numFmtId="17" fontId="15" fillId="4" borderId="87" xfId="0" applyNumberFormat="1" applyFont="1" applyFill="1" applyBorder="1" applyAlignment="1">
      <alignment horizontal="left" vertical="center" wrapText="1" indent="1"/>
    </xf>
    <xf numFmtId="0" fontId="15" fillId="4" borderId="87" xfId="0" applyFont="1" applyFill="1" applyBorder="1" applyAlignment="1">
      <alignment horizontal="left" vertical="center" wrapText="1" indent="1"/>
    </xf>
    <xf numFmtId="0" fontId="15" fillId="0" borderId="88" xfId="0" applyFont="1" applyBorder="1" applyAlignment="1">
      <alignment horizontal="left" vertical="center"/>
    </xf>
    <xf numFmtId="0" fontId="15" fillId="0" borderId="89" xfId="0" applyFont="1" applyBorder="1" applyAlignment="1">
      <alignment horizontal="left" vertical="center"/>
    </xf>
    <xf numFmtId="0" fontId="15" fillId="0" borderId="0" xfId="0" applyFont="1" applyAlignment="1">
      <alignment vertical="center"/>
    </xf>
    <xf numFmtId="0" fontId="15" fillId="4" borderId="36" xfId="0" applyFont="1" applyFill="1" applyBorder="1" applyAlignment="1">
      <alignment horizontal="left" vertical="center" wrapText="1"/>
    </xf>
    <xf numFmtId="0" fontId="15" fillId="4" borderId="90" xfId="0" applyFont="1" applyFill="1" applyBorder="1" applyAlignment="1">
      <alignment horizontal="left" vertical="center" wrapText="1"/>
    </xf>
    <xf numFmtId="0" fontId="0" fillId="0" borderId="90" xfId="0" applyBorder="1" applyAlignment="1">
      <alignment horizontal="left" vertical="center" wrapText="1"/>
    </xf>
    <xf numFmtId="0" fontId="15" fillId="4" borderId="0" xfId="0" applyFont="1" applyFill="1" applyAlignment="1">
      <alignment horizontal="justify" vertical="center" wrapText="1"/>
    </xf>
    <xf numFmtId="0" fontId="15" fillId="4" borderId="36" xfId="0" applyFont="1" applyFill="1" applyBorder="1" applyAlignment="1">
      <alignment horizontal="justify" vertical="center" wrapText="1"/>
    </xf>
    <xf numFmtId="0" fontId="15" fillId="4" borderId="90" xfId="0" applyFont="1" applyFill="1" applyBorder="1" applyAlignment="1">
      <alignment vertical="center" wrapText="1"/>
    </xf>
    <xf numFmtId="0" fontId="17" fillId="2" borderId="92" xfId="0" applyFont="1" applyFill="1" applyBorder="1" applyAlignment="1">
      <alignment horizontal="left" vertical="top" wrapText="1"/>
    </xf>
    <xf numFmtId="0" fontId="17" fillId="2" borderId="88" xfId="0" applyFont="1" applyFill="1" applyBorder="1" applyAlignment="1">
      <alignment horizontal="left" vertical="top" wrapText="1"/>
    </xf>
    <xf numFmtId="17" fontId="15" fillId="4" borderId="93" xfId="0" applyNumberFormat="1" applyFont="1" applyFill="1" applyBorder="1" applyAlignment="1">
      <alignment horizontal="left" vertical="center" wrapText="1" indent="1"/>
    </xf>
    <xf numFmtId="17" fontId="15" fillId="4" borderId="94" xfId="0" applyNumberFormat="1" applyFont="1" applyFill="1" applyBorder="1" applyAlignment="1">
      <alignment horizontal="left" vertical="center" wrapText="1" indent="1"/>
    </xf>
    <xf numFmtId="17" fontId="15" fillId="4" borderId="95" xfId="0" applyNumberFormat="1" applyFont="1" applyFill="1" applyBorder="1" applyAlignment="1">
      <alignment horizontal="left" vertical="center" wrapText="1" indent="1"/>
    </xf>
    <xf numFmtId="0" fontId="20" fillId="2" borderId="10"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7" fillId="4" borderId="115"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3" xfId="0" applyFont="1" applyFill="1" applyBorder="1" applyAlignment="1">
      <alignment horizontal="left" vertical="center"/>
    </xf>
    <xf numFmtId="0" fontId="20" fillId="2" borderId="1" xfId="0" applyFont="1" applyFill="1" applyBorder="1" applyAlignment="1">
      <alignment horizontal="left" vertical="center"/>
    </xf>
    <xf numFmtId="0" fontId="20" fillId="2" borderId="7" xfId="0" applyFont="1" applyFill="1" applyBorder="1" applyAlignment="1">
      <alignment horizontal="left" vertical="center"/>
    </xf>
    <xf numFmtId="0" fontId="17" fillId="0" borderId="88" xfId="0" applyFont="1" applyBorder="1" applyAlignment="1">
      <alignment horizontal="left" vertical="top" wrapText="1"/>
    </xf>
    <xf numFmtId="0" fontId="15" fillId="2" borderId="0" xfId="0" applyFont="1" applyFill="1" applyAlignment="1">
      <alignment vertical="center" wrapText="1"/>
    </xf>
    <xf numFmtId="17" fontId="15" fillId="4" borderId="96" xfId="0" applyNumberFormat="1" applyFont="1" applyFill="1" applyBorder="1" applyAlignment="1">
      <alignment horizontal="left" vertical="center" wrapText="1" indent="1"/>
    </xf>
    <xf numFmtId="0" fontId="15" fillId="4" borderId="96" xfId="0" applyFont="1" applyFill="1" applyBorder="1" applyAlignment="1">
      <alignment horizontal="left" vertical="center" wrapText="1" indent="1"/>
    </xf>
    <xf numFmtId="165" fontId="15" fillId="4" borderId="98" xfId="1" applyNumberFormat="1" applyFont="1" applyFill="1" applyBorder="1" applyAlignment="1">
      <alignment horizontal="left" vertical="center" wrapText="1"/>
    </xf>
    <xf numFmtId="0" fontId="17" fillId="4" borderId="101" xfId="0" applyFont="1" applyFill="1" applyBorder="1" applyAlignment="1">
      <alignment horizontal="left" vertical="center" wrapText="1"/>
    </xf>
    <xf numFmtId="0" fontId="69" fillId="4" borderId="97" xfId="0" applyFont="1" applyFill="1" applyBorder="1" applyAlignment="1">
      <alignment horizontal="left" vertical="center" wrapText="1"/>
    </xf>
    <xf numFmtId="17" fontId="54" fillId="4" borderId="96" xfId="0" applyNumberFormat="1" applyFont="1" applyFill="1" applyBorder="1" applyAlignment="1">
      <alignment horizontal="left" vertical="center" wrapText="1" indent="1"/>
    </xf>
    <xf numFmtId="0" fontId="54" fillId="4" borderId="96" xfId="0" applyFont="1" applyFill="1" applyBorder="1" applyAlignment="1">
      <alignment horizontal="left" vertical="center" wrapText="1" indent="1"/>
    </xf>
    <xf numFmtId="0" fontId="54" fillId="4" borderId="98" xfId="0" applyFont="1" applyFill="1" applyBorder="1" applyAlignment="1">
      <alignment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75" fillId="4" borderId="97" xfId="0" applyFont="1" applyFill="1" applyBorder="1" applyAlignment="1">
      <alignment vertical="center" wrapText="1"/>
    </xf>
    <xf numFmtId="0" fontId="75" fillId="4" borderId="104" xfId="0" applyFont="1" applyFill="1" applyBorder="1" applyAlignment="1">
      <alignment horizontal="left" vertical="center" wrapText="1"/>
    </xf>
    <xf numFmtId="0" fontId="54" fillId="4" borderId="9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01" xfId="0" applyFont="1" applyFill="1" applyBorder="1" applyAlignment="1">
      <alignment horizontal="left" vertical="center" wrapText="1"/>
    </xf>
  </cellXfs>
  <cellStyles count="4">
    <cellStyle name="Hiperlink" xfId="3" builtinId="8"/>
    <cellStyle name="Normal" xfId="0" builtinId="0"/>
    <cellStyle name="Porcentagem" xfId="2" builtinId="5"/>
    <cellStyle name="Vírgula" xfId="1" builtinId="3"/>
  </cellStyles>
  <dxfs count="0"/>
  <tableStyles count="1" defaultTableStyle="TableStyleMedium2" defaultPivotStyle="PivotStyleLight16">
    <tableStyle name="Table Style 1" pivot="0" count="0" xr9:uid="{9B90EE43-3E32-4B3F-8808-E6A6E9E09B0D}"/>
  </tableStyles>
  <colors>
    <mruColors>
      <color rgb="FF02585C"/>
      <color rgb="FF00A0A8"/>
      <color rgb="FF695E4A"/>
      <color rgb="FFD4CEC2"/>
      <color rgb="FFE4562E"/>
      <color rgb="FFFCB316"/>
      <color rgb="FF7F5A00"/>
      <color rgb="FF722900"/>
      <color rgb="FFFFF6E5"/>
      <color rgb="FFFFC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r>
              <a:rPr lang="en-US" sz="1200" b="1" i="0" u="none" strike="noStrike" baseline="0"/>
              <a:t>Scope 1 - Emissions by Activity </a:t>
            </a:r>
          </a:p>
          <a:p>
            <a:pPr algn="l">
              <a:defRPr b="1">
                <a:solidFill>
                  <a:srgbClr val="00A0A8"/>
                </a:solidFill>
              </a:defRPr>
            </a:pPr>
            <a:r>
              <a:rPr lang="en-US" sz="1200" b="1" i="0" u="none" strike="noStrike" baseline="0"/>
              <a:t>(thousand tCO₂e)</a:t>
            </a:r>
            <a:endParaRPr lang="en-US" b="1">
              <a:solidFill>
                <a:srgbClr val="00A0A8"/>
              </a:solidFill>
            </a:endParaRPr>
          </a:p>
        </c:rich>
      </c:tx>
      <c:layout>
        <c:manualLayout>
          <c:xMode val="edge"/>
          <c:yMode val="edge"/>
          <c:x val="7.5998913928862393E-3"/>
          <c:y val="5.7971032133906086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endParaRPr lang="en-US"/>
        </a:p>
      </c:txPr>
    </c:title>
    <c:autoTitleDeleted val="0"/>
    <c:plotArea>
      <c:layout/>
      <c:barChart>
        <c:barDir val="col"/>
        <c:grouping val="stacked"/>
        <c:varyColors val="0"/>
        <c:ser>
          <c:idx val="1"/>
          <c:order val="1"/>
          <c:tx>
            <c:strRef>
              <c:f>'Estratégia climática &amp; transiçã'!$C$45</c:f>
              <c:strCache>
                <c:ptCount val="1"/>
                <c:pt idx="0">
                  <c:v>E&amp;P</c:v>
                </c:pt>
              </c:strCache>
            </c:strRef>
          </c:tx>
          <c:spPr>
            <a:solidFill>
              <a:srgbClr val="02585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transiçã'!$D$44:$F$44</c:f>
              <c:numCache>
                <c:formatCode>General</c:formatCode>
                <c:ptCount val="3"/>
                <c:pt idx="0">
                  <c:v>2022</c:v>
                </c:pt>
                <c:pt idx="1">
                  <c:v>2023</c:v>
                </c:pt>
                <c:pt idx="2">
                  <c:v>2024</c:v>
                </c:pt>
              </c:numCache>
            </c:numRef>
          </c:cat>
          <c:val>
            <c:numRef>
              <c:f>'Estratégia climática &amp; transiçã'!$D$45:$F$45</c:f>
              <c:numCache>
                <c:formatCode>_-* #,##0_-;\-* #,##0_-;_-* "-"??_-;_-@_-</c:formatCode>
                <c:ptCount val="3"/>
                <c:pt idx="0">
                  <c:v>457.97495445000004</c:v>
                </c:pt>
                <c:pt idx="1">
                  <c:v>512.53376553499993</c:v>
                </c:pt>
                <c:pt idx="2">
                  <c:v>911.14383256999997</c:v>
                </c:pt>
              </c:numCache>
            </c:numRef>
          </c:val>
          <c:extLst>
            <c:ext xmlns:c16="http://schemas.microsoft.com/office/drawing/2014/chart" uri="{C3380CC4-5D6E-409C-BE32-E72D297353CC}">
              <c16:uniqueId val="{00000001-7B9D-488A-99F0-C8D5D6AA6552}"/>
            </c:ext>
          </c:extLst>
        </c:ser>
        <c:ser>
          <c:idx val="2"/>
          <c:order val="2"/>
          <c:tx>
            <c:strRef>
              <c:f>'Estratégia climática &amp; transiçã'!$C$46</c:f>
              <c:strCache>
                <c:ptCount val="1"/>
                <c:pt idx="0">
                  <c:v>Gas generation</c:v>
                </c:pt>
              </c:strCache>
            </c:strRef>
          </c:tx>
          <c:spPr>
            <a:solidFill>
              <a:srgbClr val="00A0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transiçã'!$D$44:$F$44</c:f>
              <c:numCache>
                <c:formatCode>General</c:formatCode>
                <c:ptCount val="3"/>
                <c:pt idx="0">
                  <c:v>2022</c:v>
                </c:pt>
                <c:pt idx="1">
                  <c:v>2023</c:v>
                </c:pt>
                <c:pt idx="2">
                  <c:v>2024</c:v>
                </c:pt>
              </c:numCache>
            </c:numRef>
          </c:cat>
          <c:val>
            <c:numRef>
              <c:f>'Estratégia climática &amp; transiçã'!$D$46:$F$46</c:f>
              <c:numCache>
                <c:formatCode>_-* #,##0_-;\-* #,##0_-;_-* "-"??_-;_-@_-</c:formatCode>
                <c:ptCount val="3"/>
                <c:pt idx="0">
                  <c:v>2212.4284068769998</c:v>
                </c:pt>
                <c:pt idx="1">
                  <c:v>2047.0839158179999</c:v>
                </c:pt>
                <c:pt idx="2">
                  <c:v>2888.5647932830007</c:v>
                </c:pt>
              </c:numCache>
            </c:numRef>
          </c:val>
          <c:extLst>
            <c:ext xmlns:c16="http://schemas.microsoft.com/office/drawing/2014/chart" uri="{C3380CC4-5D6E-409C-BE32-E72D297353CC}">
              <c16:uniqueId val="{00000002-7B9D-488A-99F0-C8D5D6AA6552}"/>
            </c:ext>
          </c:extLst>
        </c:ser>
        <c:ser>
          <c:idx val="3"/>
          <c:order val="3"/>
          <c:tx>
            <c:strRef>
              <c:f>'Estratégia climática &amp; transiçã'!$C$47</c:f>
              <c:strCache>
                <c:ptCount val="1"/>
                <c:pt idx="0">
                  <c:v>Coal generation</c:v>
                </c:pt>
              </c:strCache>
            </c:strRef>
          </c:tx>
          <c:spPr>
            <a:solidFill>
              <a:srgbClr val="E4562E"/>
            </a:solidFill>
            <a:ln>
              <a:noFill/>
            </a:ln>
            <a:effectLst/>
          </c:spPr>
          <c:invertIfNegative val="0"/>
          <c:dLbls>
            <c:dLbl>
              <c:idx val="0"/>
              <c:layout>
                <c:manualLayout>
                  <c:x val="6.6167113642017647E-2"/>
                  <c:y val="-1.1516314779270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9D-488A-99F0-C8D5D6AA6552}"/>
                </c:ext>
              </c:extLst>
            </c:dLbl>
            <c:dLbl>
              <c:idx val="1"/>
              <c:layout>
                <c:manualLayout>
                  <c:x val="6.98430643999075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9D-488A-99F0-C8D5D6AA6552}"/>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alibri regular"/>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F-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E4562E"/>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'Estratégia climática &amp; transiçã'!$D$44:$F$44</c:f>
              <c:numCache>
                <c:formatCode>General</c:formatCode>
                <c:ptCount val="3"/>
                <c:pt idx="0">
                  <c:v>2022</c:v>
                </c:pt>
                <c:pt idx="1">
                  <c:v>2023</c:v>
                </c:pt>
                <c:pt idx="2">
                  <c:v>2024</c:v>
                </c:pt>
              </c:numCache>
            </c:numRef>
          </c:cat>
          <c:val>
            <c:numRef>
              <c:f>'Estratégia climática &amp; transiçã'!$D$47:$F$47</c:f>
              <c:numCache>
                <c:formatCode>_-* #,##0_-;\-* #,##0_-;_-* "-"??_-;_-@_-</c:formatCode>
                <c:ptCount val="3"/>
                <c:pt idx="0">
                  <c:v>10.993941762</c:v>
                </c:pt>
                <c:pt idx="1">
                  <c:v>149.97009459500001</c:v>
                </c:pt>
                <c:pt idx="2">
                  <c:v>820.39970336199997</c:v>
                </c:pt>
              </c:numCache>
            </c:numRef>
          </c:val>
          <c:extLst>
            <c:ext xmlns:c16="http://schemas.microsoft.com/office/drawing/2014/chart" uri="{C3380CC4-5D6E-409C-BE32-E72D297353CC}">
              <c16:uniqueId val="{00000003-7B9D-488A-99F0-C8D5D6AA6552}"/>
            </c:ext>
          </c:extLst>
        </c:ser>
        <c:ser>
          <c:idx val="4"/>
          <c:order val="4"/>
          <c:tx>
            <c:strRef>
              <c:f>'Estratégia climática &amp; transiçã'!$C$48</c:f>
              <c:strCache>
                <c:ptCount val="1"/>
                <c:pt idx="0">
                  <c:v>Oil generation</c:v>
                </c:pt>
              </c:strCache>
            </c:strRef>
          </c:tx>
          <c:spPr>
            <a:solidFill>
              <a:srgbClr val="695E4A"/>
            </a:solidFill>
            <a:ln>
              <a:noFill/>
            </a:ln>
            <a:effectLst/>
          </c:spPr>
          <c:invertIfNegative val="0"/>
          <c:dLbls>
            <c:dLbl>
              <c:idx val="2"/>
              <c:layout>
                <c:manualLayout>
                  <c:x val="6.6167113642017675E-2"/>
                  <c:y val="7.677543186180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transiçã'!$D$44:$F$44</c:f>
              <c:numCache>
                <c:formatCode>General</c:formatCode>
                <c:ptCount val="3"/>
                <c:pt idx="0">
                  <c:v>2022</c:v>
                </c:pt>
                <c:pt idx="1">
                  <c:v>2023</c:v>
                </c:pt>
                <c:pt idx="2">
                  <c:v>2024</c:v>
                </c:pt>
              </c:numCache>
            </c:numRef>
          </c:cat>
          <c:val>
            <c:numRef>
              <c:f>'Estratégia climática &amp; transiçã'!$D$48:$F$48</c:f>
              <c:numCache>
                <c:formatCode>_-* #,##0_-;\-* #,##0_-;_-* "-"??_-;_-@_-</c:formatCode>
                <c:ptCount val="3"/>
                <c:pt idx="0">
                  <c:v>0</c:v>
                </c:pt>
                <c:pt idx="1">
                  <c:v>0</c:v>
                </c:pt>
                <c:pt idx="2">
                  <c:v>90.465462656</c:v>
                </c:pt>
              </c:numCache>
            </c:numRef>
          </c:val>
          <c:extLst>
            <c:ext xmlns:c16="http://schemas.microsoft.com/office/drawing/2014/chart" uri="{C3380CC4-5D6E-409C-BE32-E72D297353CC}">
              <c16:uniqueId val="{00000004-7B9D-488A-99F0-C8D5D6AA6552}"/>
            </c:ext>
          </c:extLst>
        </c:ser>
        <c:ser>
          <c:idx val="5"/>
          <c:order val="5"/>
          <c:tx>
            <c:strRef>
              <c:f>'Estratégia climática &amp; transiçã'!$C$49</c:f>
              <c:strCache>
                <c:ptCount val="1"/>
                <c:pt idx="0">
                  <c:v>Others*</c:v>
                </c:pt>
              </c:strCache>
            </c:strRef>
          </c:tx>
          <c:spPr>
            <a:solidFill>
              <a:srgbClr val="D4CEC2"/>
            </a:solidFill>
            <a:ln>
              <a:noFill/>
            </a:ln>
            <a:effectLst/>
          </c:spPr>
          <c:invertIfNegative val="0"/>
          <c:dLbls>
            <c:dLbl>
              <c:idx val="1"/>
              <c:layout>
                <c:manualLayout>
                  <c:x val="7.1681039778852415E-2"/>
                  <c:y val="-3.0710172744721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9D-488A-99F0-C8D5D6AA6552}"/>
                </c:ext>
              </c:extLst>
            </c:dLbl>
            <c:dLbl>
              <c:idx val="2"/>
              <c:layout>
                <c:manualLayout>
                  <c:x val="6.616711364201755E-2"/>
                  <c:y val="-3.0710172744721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4CEC2"/>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'Estratégia climática &amp; transiçã'!$D$44:$F$44</c:f>
              <c:numCache>
                <c:formatCode>General</c:formatCode>
                <c:ptCount val="3"/>
                <c:pt idx="0">
                  <c:v>2022</c:v>
                </c:pt>
                <c:pt idx="1">
                  <c:v>2023</c:v>
                </c:pt>
                <c:pt idx="2">
                  <c:v>2024</c:v>
                </c:pt>
              </c:numCache>
            </c:numRef>
          </c:cat>
          <c:val>
            <c:numRef>
              <c:f>'Estratégia climática &amp; transiçã'!$D$49:$F$49</c:f>
              <c:numCache>
                <c:formatCode>_(* #,##0.00_);_(* \(#,##0.00\);_(* "-"??_);_(@_)</c:formatCode>
                <c:ptCount val="3"/>
                <c:pt idx="0" formatCode="_-* #,##0_-;\-* #,##0_-;_-* &quot;-&quot;??_-;_-@_-">
                  <c:v>0</c:v>
                </c:pt>
                <c:pt idx="1">
                  <c:v>2.4680000000000001E-2</c:v>
                </c:pt>
                <c:pt idx="2">
                  <c:v>2.8288538000000005E-2</c:v>
                </c:pt>
              </c:numCache>
            </c:numRef>
          </c:val>
          <c:extLst>
            <c:ext xmlns:c16="http://schemas.microsoft.com/office/drawing/2014/chart" uri="{C3380CC4-5D6E-409C-BE32-E72D297353CC}">
              <c16:uniqueId val="{00000005-7B9D-488A-99F0-C8D5D6AA6552}"/>
            </c:ext>
          </c:extLst>
        </c:ser>
        <c:dLbls>
          <c:showLegendKey val="0"/>
          <c:showVal val="1"/>
          <c:showCatName val="0"/>
          <c:showSerName val="0"/>
          <c:showPercent val="0"/>
          <c:showBubbleSize val="0"/>
        </c:dLbls>
        <c:gapWidth val="150"/>
        <c:overlap val="100"/>
        <c:axId val="36515856"/>
        <c:axId val="36526896"/>
        <c:extLst>
          <c:ext xmlns:c15="http://schemas.microsoft.com/office/drawing/2012/chart" uri="{02D57815-91ED-43cb-92C2-25804820EDAC}">
            <c15:filteredBarSeries>
              <c15:ser>
                <c:idx val="0"/>
                <c:order val="0"/>
                <c:tx>
                  <c:strRef>
                    <c:extLst>
                      <c:ext uri="{02D57815-91ED-43cb-92C2-25804820EDAC}">
                        <c15:formulaRef>
                          <c15:sqref>'Estratégia climática &amp; transiçã'!$C$44</c15:sqref>
                        </c15:formulaRef>
                      </c:ext>
                    </c:extLst>
                    <c:strCache>
                      <c:ptCount val="1"/>
                      <c:pt idx="0">
                        <c:v>Activities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alibri regular"/>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'Estratégia climática &amp; transiçã'!$D$44:$F$44</c15:sqref>
                        </c15:formulaRef>
                      </c:ext>
                    </c:extLst>
                    <c:numCache>
                      <c:formatCode>General</c:formatCode>
                      <c:ptCount val="3"/>
                      <c:pt idx="0">
                        <c:v>2022</c:v>
                      </c:pt>
                      <c:pt idx="1">
                        <c:v>2023</c:v>
                      </c:pt>
                      <c:pt idx="2">
                        <c:v>2024</c:v>
                      </c:pt>
                    </c:numCache>
                  </c:numRef>
                </c:cat>
                <c:val>
                  <c:numRef>
                    <c:extLst>
                      <c:ext uri="{02D57815-91ED-43cb-92C2-25804820EDAC}">
                        <c15:formulaRef>
                          <c15:sqref>'Estratégia climática &amp; transiçã'!$D$44:$F$44</c15:sqref>
                        </c15:formulaRef>
                      </c:ext>
                    </c:extLst>
                    <c:numCache>
                      <c:formatCode>General</c:formatCode>
                      <c:ptCount val="3"/>
                      <c:pt idx="0">
                        <c:v>2022</c:v>
                      </c:pt>
                      <c:pt idx="1">
                        <c:v>2023</c:v>
                      </c:pt>
                      <c:pt idx="2">
                        <c:v>2024</c:v>
                      </c:pt>
                    </c:numCache>
                  </c:numRef>
                </c:val>
                <c:extLst>
                  <c:ext xmlns:c16="http://schemas.microsoft.com/office/drawing/2014/chart" uri="{C3380CC4-5D6E-409C-BE32-E72D297353CC}">
                    <c16:uniqueId val="{00000000-7B9D-488A-99F0-C8D5D6AA6552}"/>
                  </c:ext>
                </c:extLst>
              </c15:ser>
            </c15:filteredBarSeries>
          </c:ext>
        </c:extLst>
      </c:barChart>
      <c:lineChart>
        <c:grouping val="stacked"/>
        <c:varyColors val="0"/>
        <c:ser>
          <c:idx val="6"/>
          <c:order val="6"/>
          <c:tx>
            <c:strRef>
              <c:f>'Estratégia climática &amp; transiçã'!$C$53</c:f>
              <c:strCache>
                <c:ptCount val="1"/>
                <c:pt idx="0">
                  <c:v>Total emissions</c:v>
                </c:pt>
              </c:strCache>
            </c:strRef>
          </c:tx>
          <c:spPr>
            <a:ln w="28575" cap="rnd">
              <a:noFill/>
              <a:round/>
            </a:ln>
            <a:effectLst/>
          </c:spPr>
          <c:marker>
            <c:symbol val="circle"/>
            <c:size val="5"/>
            <c:spPr>
              <a:solidFill>
                <a:schemeClr val="tx1"/>
              </a:solidFill>
              <a:ln w="9525">
                <a:noFill/>
              </a:ln>
              <a:effectLst/>
            </c:spPr>
          </c:marker>
          <c:dLbls>
            <c:dLbl>
              <c:idx val="0"/>
              <c:layout>
                <c:manualLayout>
                  <c:x val="-4.0419394142531664E-2"/>
                  <c:y val="-5.4185923496607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9D-488A-99F0-C8D5D6AA6552}"/>
                </c:ext>
              </c:extLst>
            </c:dLbl>
            <c:dLbl>
              <c:idx val="1"/>
              <c:layout>
                <c:manualLayout>
                  <c:x val="-3.8597482957843647E-2"/>
                  <c:y val="-4.6065259117082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9D-488A-99F0-C8D5D6AA6552}"/>
                </c:ext>
              </c:extLst>
            </c:dLbl>
            <c:dLbl>
              <c:idx val="2"/>
              <c:layout>
                <c:manualLayout>
                  <c:x val="-3.8581418763586728E-2"/>
                  <c:y val="-3.8719905693170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9D-488A-99F0-C8D5D6AA655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95E4A"/>
                    </a:solidFill>
                    <a:latin typeface="Calibri regular"/>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'Estratégia climática &amp; transiçã'!$D$44:$F$44</c:f>
              <c:numCache>
                <c:formatCode>General</c:formatCode>
                <c:ptCount val="3"/>
                <c:pt idx="0">
                  <c:v>2022</c:v>
                </c:pt>
                <c:pt idx="1">
                  <c:v>2023</c:v>
                </c:pt>
                <c:pt idx="2">
                  <c:v>2024</c:v>
                </c:pt>
              </c:numCache>
            </c:numRef>
          </c:cat>
          <c:val>
            <c:numRef>
              <c:f>'Estratégia climática &amp; transiçã'!$D$53:$F$53</c:f>
              <c:numCache>
                <c:formatCode>_-* #,##0_-;\-* #,##0_-;_-* "-"??_-;_-@_-</c:formatCode>
                <c:ptCount val="3"/>
                <c:pt idx="0">
                  <c:v>2681.3973030000002</c:v>
                </c:pt>
                <c:pt idx="1">
                  <c:v>2709.6124559999998</c:v>
                </c:pt>
                <c:pt idx="2">
                  <c:v>4710.6020799999997</c:v>
                </c:pt>
              </c:numCache>
            </c:numRef>
          </c:val>
          <c:smooth val="0"/>
          <c:extLst>
            <c:ext xmlns:c16="http://schemas.microsoft.com/office/drawing/2014/chart" uri="{C3380CC4-5D6E-409C-BE32-E72D297353CC}">
              <c16:uniqueId val="{00000006-7B9D-488A-99F0-C8D5D6AA6552}"/>
            </c:ext>
          </c:extLst>
        </c:ser>
        <c:dLbls>
          <c:showLegendKey val="0"/>
          <c:showVal val="1"/>
          <c:showCatName val="0"/>
          <c:showSerName val="0"/>
          <c:showPercent val="0"/>
          <c:showBubbleSize val="0"/>
        </c:dLbls>
        <c:marker val="1"/>
        <c:smooth val="0"/>
        <c:axId val="1669015392"/>
        <c:axId val="36509136"/>
      </c:lineChart>
      <c:catAx>
        <c:axId val="3651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695E4A"/>
                </a:solidFill>
                <a:latin typeface="Calibri regular"/>
                <a:ea typeface="+mn-ea"/>
                <a:cs typeface="+mn-cs"/>
              </a:defRPr>
            </a:pPr>
            <a:endParaRPr lang="en-US"/>
          </a:p>
        </c:txPr>
        <c:crossAx val="36526896"/>
        <c:crosses val="autoZero"/>
        <c:auto val="1"/>
        <c:lblAlgn val="ctr"/>
        <c:lblOffset val="100"/>
        <c:noMultiLvlLbl val="0"/>
      </c:catAx>
      <c:valAx>
        <c:axId val="36526896"/>
        <c:scaling>
          <c:orientation val="minMax"/>
        </c:scaling>
        <c:delete val="1"/>
        <c:axPos val="l"/>
        <c:numFmt formatCode="_-* #,##0_-;\-* #,##0_-;_-* &quot;-&quot;??_-;_-@_-" sourceLinked="1"/>
        <c:majorTickMark val="none"/>
        <c:minorTickMark val="none"/>
        <c:tickLblPos val="nextTo"/>
        <c:crossAx val="36515856"/>
        <c:crosses val="autoZero"/>
        <c:crossBetween val="between"/>
      </c:valAx>
      <c:valAx>
        <c:axId val="36509136"/>
        <c:scaling>
          <c:orientation val="minMax"/>
        </c:scaling>
        <c:delete val="1"/>
        <c:axPos val="r"/>
        <c:numFmt formatCode="_-* #,##0_-;\-* #,##0_-;_-* &quot;-&quot;??_-;_-@_-" sourceLinked="1"/>
        <c:majorTickMark val="out"/>
        <c:minorTickMark val="none"/>
        <c:tickLblPos val="nextTo"/>
        <c:crossAx val="1669015392"/>
        <c:crosses val="max"/>
        <c:crossBetween val="between"/>
      </c:valAx>
      <c:catAx>
        <c:axId val="1669015392"/>
        <c:scaling>
          <c:orientation val="minMax"/>
        </c:scaling>
        <c:delete val="1"/>
        <c:axPos val="b"/>
        <c:numFmt formatCode="General" sourceLinked="1"/>
        <c:majorTickMark val="out"/>
        <c:minorTickMark val="none"/>
        <c:tickLblPos val="nextTo"/>
        <c:crossAx val="36509136"/>
        <c:crosses val="autoZero"/>
        <c:auto val="1"/>
        <c:lblAlgn val="ctr"/>
        <c:lblOffset val="100"/>
        <c:noMultiLvlLbl val="0"/>
      </c:catAx>
      <c:spPr>
        <a:noFill/>
        <a:ln w="25400">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695E4A"/>
              </a:solidFill>
              <a:latin typeface="Calibri regular"/>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alibri regular"/>
        </a:defRPr>
      </a:pPr>
      <a:endParaRPr lang="en-US"/>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r>
              <a:rPr lang="en-US" b="1">
                <a:solidFill>
                  <a:srgbClr val="00A0A8"/>
                </a:solidFill>
              </a:rPr>
              <a:t>Emissions by Scope</a:t>
            </a:r>
          </a:p>
          <a:p>
            <a:pPr algn="l">
              <a:defRPr b="1">
                <a:solidFill>
                  <a:srgbClr val="00A0A8"/>
                </a:solidFill>
              </a:defRPr>
            </a:pPr>
            <a:r>
              <a:rPr lang="en-US" b="1">
                <a:solidFill>
                  <a:srgbClr val="00A0A8"/>
                </a:solidFill>
              </a:rPr>
              <a:t>(Thousand tCO2e)</a:t>
            </a:r>
          </a:p>
        </c:rich>
      </c:tx>
      <c:layout>
        <c:manualLayout>
          <c:xMode val="edge"/>
          <c:yMode val="edge"/>
          <c:x val="3.9986011464042362E-2"/>
          <c:y val="3.7166085946573751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A0A8"/>
              </a:solidFill>
              <a:latin typeface="Calibri regular"/>
              <a:ea typeface="+mn-ea"/>
              <a:cs typeface="+mn-cs"/>
            </a:defRPr>
          </a:pPr>
          <a:endParaRPr lang="en-US"/>
        </a:p>
      </c:txPr>
    </c:title>
    <c:autoTitleDeleted val="0"/>
    <c:plotArea>
      <c:layout/>
      <c:barChart>
        <c:barDir val="col"/>
        <c:grouping val="clustered"/>
        <c:varyColors val="0"/>
        <c:ser>
          <c:idx val="1"/>
          <c:order val="1"/>
          <c:tx>
            <c:strRef>
              <c:f>'Estratégia climática &amp; transiçã'!$C$128</c:f>
              <c:strCache>
                <c:ptCount val="1"/>
                <c:pt idx="0">
                  <c:v>Scope 1</c:v>
                </c:pt>
              </c:strCache>
            </c:strRef>
          </c:tx>
          <c:spPr>
            <a:solidFill>
              <a:srgbClr val="02585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transiçã'!$D$127:$F$127</c:f>
              <c:numCache>
                <c:formatCode>General</c:formatCode>
                <c:ptCount val="3"/>
                <c:pt idx="0">
                  <c:v>2022</c:v>
                </c:pt>
                <c:pt idx="1">
                  <c:v>2023</c:v>
                </c:pt>
                <c:pt idx="2">
                  <c:v>2024</c:v>
                </c:pt>
              </c:numCache>
            </c:numRef>
          </c:cat>
          <c:val>
            <c:numRef>
              <c:f>'Estratégia climática &amp; transiçã'!$D$128:$F$128</c:f>
              <c:numCache>
                <c:formatCode>_-* #,##0_-;\-* #,##0_-;_-* "-"??_-;_-@_-</c:formatCode>
                <c:ptCount val="3"/>
                <c:pt idx="0">
                  <c:v>2681.3969999999999</c:v>
                </c:pt>
                <c:pt idx="1">
                  <c:v>2709.6120000000001</c:v>
                </c:pt>
                <c:pt idx="2">
                  <c:v>4710.6020820000003</c:v>
                </c:pt>
              </c:numCache>
            </c:numRef>
          </c:val>
          <c:extLst>
            <c:ext xmlns:c16="http://schemas.microsoft.com/office/drawing/2014/chart" uri="{C3380CC4-5D6E-409C-BE32-E72D297353CC}">
              <c16:uniqueId val="{00000001-01F0-47E0-91DC-E99D0C805556}"/>
            </c:ext>
          </c:extLst>
        </c:ser>
        <c:ser>
          <c:idx val="2"/>
          <c:order val="2"/>
          <c:tx>
            <c:strRef>
              <c:f>'Estratégia climática &amp; transiçã'!$C$129</c:f>
              <c:strCache>
                <c:ptCount val="1"/>
                <c:pt idx="0">
                  <c:v>Scope 2</c:v>
                </c:pt>
              </c:strCache>
            </c:strRef>
          </c:tx>
          <c:spPr>
            <a:solidFill>
              <a:srgbClr val="00A0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transiçã'!$D$127:$F$127</c:f>
              <c:numCache>
                <c:formatCode>General</c:formatCode>
                <c:ptCount val="3"/>
                <c:pt idx="0">
                  <c:v>2022</c:v>
                </c:pt>
                <c:pt idx="1">
                  <c:v>2023</c:v>
                </c:pt>
                <c:pt idx="2">
                  <c:v>2024</c:v>
                </c:pt>
              </c:numCache>
            </c:numRef>
          </c:cat>
          <c:val>
            <c:numRef>
              <c:f>'Estratégia climática &amp; transiçã'!$D$129:$F$129</c:f>
              <c:numCache>
                <c:formatCode>_-* #,##0.0_-;\-* #,##0.0_-;_-* "-"??_-;_-@_-</c:formatCode>
                <c:ptCount val="3"/>
                <c:pt idx="0">
                  <c:v>1.7</c:v>
                </c:pt>
                <c:pt idx="1">
                  <c:v>2.6440000000000001</c:v>
                </c:pt>
                <c:pt idx="2">
                  <c:v>4.2720000000000002</c:v>
                </c:pt>
              </c:numCache>
            </c:numRef>
          </c:val>
          <c:extLst>
            <c:ext xmlns:c16="http://schemas.microsoft.com/office/drawing/2014/chart" uri="{C3380CC4-5D6E-409C-BE32-E72D297353CC}">
              <c16:uniqueId val="{00000002-01F0-47E0-91DC-E99D0C805556}"/>
            </c:ext>
          </c:extLst>
        </c:ser>
        <c:ser>
          <c:idx val="3"/>
          <c:order val="3"/>
          <c:tx>
            <c:strRef>
              <c:f>'Estratégia climática &amp; transiçã'!$C$130</c:f>
              <c:strCache>
                <c:ptCount val="1"/>
                <c:pt idx="0">
                  <c:v>Scope 3</c:v>
                </c:pt>
              </c:strCache>
            </c:strRef>
          </c:tx>
          <c:spPr>
            <a:solidFill>
              <a:srgbClr val="D4CEC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'Estratégia climática &amp; transiçã'!$D$127:$F$127</c:f>
              <c:numCache>
                <c:formatCode>General</c:formatCode>
                <c:ptCount val="3"/>
                <c:pt idx="0">
                  <c:v>2022</c:v>
                </c:pt>
                <c:pt idx="1">
                  <c:v>2023</c:v>
                </c:pt>
                <c:pt idx="2">
                  <c:v>2024</c:v>
                </c:pt>
              </c:numCache>
            </c:numRef>
          </c:cat>
          <c:val>
            <c:numRef>
              <c:f>'Estratégia climática &amp; transiçã'!$D$130:$F$130</c:f>
              <c:numCache>
                <c:formatCode>_-* #,##0_-;\-* #,##0_-;_-* "-"??_-;_-@_-</c:formatCode>
                <c:ptCount val="3"/>
                <c:pt idx="0">
                  <c:v>19.678000000000001</c:v>
                </c:pt>
                <c:pt idx="1">
                  <c:v>644.14200000000005</c:v>
                </c:pt>
                <c:pt idx="2">
                  <c:v>1559.597</c:v>
                </c:pt>
              </c:numCache>
            </c:numRef>
          </c:val>
          <c:extLst>
            <c:ext xmlns:c16="http://schemas.microsoft.com/office/drawing/2014/chart" uri="{C3380CC4-5D6E-409C-BE32-E72D297353CC}">
              <c16:uniqueId val="{00000003-01F0-47E0-91DC-E99D0C805556}"/>
            </c:ext>
          </c:extLst>
        </c:ser>
        <c:dLbls>
          <c:dLblPos val="outEnd"/>
          <c:showLegendKey val="0"/>
          <c:showVal val="1"/>
          <c:showCatName val="0"/>
          <c:showSerName val="0"/>
          <c:showPercent val="0"/>
          <c:showBubbleSize val="0"/>
        </c:dLbls>
        <c:gapWidth val="219"/>
        <c:overlap val="-27"/>
        <c:axId val="200507264"/>
        <c:axId val="200507744"/>
        <c:extLst>
          <c:ext xmlns:c15="http://schemas.microsoft.com/office/drawing/2012/chart" uri="{02D57815-91ED-43cb-92C2-25804820EDAC}">
            <c15:filteredBarSeries>
              <c15:ser>
                <c:idx val="0"/>
                <c:order val="0"/>
                <c:tx>
                  <c:strRef>
                    <c:extLst>
                      <c:ext uri="{02D57815-91ED-43cb-92C2-25804820EDAC}">
                        <c15:formulaRef>
                          <c15:sqref>'Estratégia climática &amp; transiçã'!$C$127</c15:sqref>
                        </c15:formulaRef>
                      </c:ext>
                    </c:extLst>
                    <c:strCache>
                      <c:ptCount val="1"/>
                      <c:pt idx="0">
                        <c:v>Escopo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95E4A"/>
                          </a:solidFill>
                          <a:latin typeface="Calibri regular"/>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'Estratégia climática &amp; transiçã'!$D$127:$F$127</c15:sqref>
                        </c15:formulaRef>
                      </c:ext>
                    </c:extLst>
                    <c:numCache>
                      <c:formatCode>General</c:formatCode>
                      <c:ptCount val="3"/>
                      <c:pt idx="0">
                        <c:v>2022</c:v>
                      </c:pt>
                      <c:pt idx="1">
                        <c:v>2023</c:v>
                      </c:pt>
                      <c:pt idx="2">
                        <c:v>2024</c:v>
                      </c:pt>
                    </c:numCache>
                  </c:numRef>
                </c:cat>
                <c:val>
                  <c:numRef>
                    <c:extLst>
                      <c:ext uri="{02D57815-91ED-43cb-92C2-25804820EDAC}">
                        <c15:formulaRef>
                          <c15:sqref>'Estratégia climática &amp; transiçã'!$D$127:$F$127</c15:sqref>
                        </c15:formulaRef>
                      </c:ext>
                    </c:extLst>
                    <c:numCache>
                      <c:formatCode>General</c:formatCode>
                      <c:ptCount val="3"/>
                      <c:pt idx="0">
                        <c:v>2022</c:v>
                      </c:pt>
                      <c:pt idx="1">
                        <c:v>2023</c:v>
                      </c:pt>
                      <c:pt idx="2">
                        <c:v>2024</c:v>
                      </c:pt>
                    </c:numCache>
                  </c:numRef>
                </c:val>
                <c:extLst>
                  <c:ext xmlns:c16="http://schemas.microsoft.com/office/drawing/2014/chart" uri="{C3380CC4-5D6E-409C-BE32-E72D297353CC}">
                    <c16:uniqueId val="{00000000-01F0-47E0-91DC-E99D0C805556}"/>
                  </c:ext>
                </c:extLst>
              </c15:ser>
            </c15:filteredBarSeries>
          </c:ext>
        </c:extLst>
      </c:barChart>
      <c:catAx>
        <c:axId val="20050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695E4A"/>
                </a:solidFill>
                <a:latin typeface="Calibri regular"/>
                <a:ea typeface="+mn-ea"/>
                <a:cs typeface="+mn-cs"/>
              </a:defRPr>
            </a:pPr>
            <a:endParaRPr lang="en-US"/>
          </a:p>
        </c:txPr>
        <c:crossAx val="200507744"/>
        <c:crosses val="autoZero"/>
        <c:auto val="1"/>
        <c:lblAlgn val="ctr"/>
        <c:lblOffset val="100"/>
        <c:noMultiLvlLbl val="0"/>
      </c:catAx>
      <c:valAx>
        <c:axId val="200507744"/>
        <c:scaling>
          <c:orientation val="minMax"/>
        </c:scaling>
        <c:delete val="1"/>
        <c:axPos val="l"/>
        <c:numFmt formatCode="_-* #,##0_-;\-* #,##0_-;_-* &quot;-&quot;??_-;_-@_-" sourceLinked="1"/>
        <c:majorTickMark val="none"/>
        <c:minorTickMark val="none"/>
        <c:tickLblPos val="nextTo"/>
        <c:crossAx val="200507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695E4A"/>
              </a:solidFill>
              <a:latin typeface="Calibri regular"/>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rgbClr val="695E4A"/>
          </a:solidFill>
          <a:latin typeface="Calibri regular"/>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237;cio!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205;ndice!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apa!A1"/><Relationship Id="rId1" Type="http://schemas.openxmlformats.org/officeDocument/2006/relationships/hyperlink" Target="#&#205;ndice!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In&#237;cio!A1"/></Relationships>
</file>

<file path=xl/drawings/_rels/drawing3.xml.rels><?xml version="1.0" encoding="UTF-8" standalone="yes"?>
<Relationships xmlns="http://schemas.openxmlformats.org/package/2006/relationships"><Relationship Id="rId3" Type="http://schemas.openxmlformats.org/officeDocument/2006/relationships/hyperlink" Target="#In&#237;cio!A1"/><Relationship Id="rId2" Type="http://schemas.openxmlformats.org/officeDocument/2006/relationships/hyperlink" Target="#'Sobre este relat&#243;rio'!A1"/><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205;ndice!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image" Target="../media/image4.png"/><Relationship Id="rId3" Type="http://schemas.openxmlformats.org/officeDocument/2006/relationships/hyperlink" Target="#&#205;ndice!A1"/><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2" Type="http://schemas.openxmlformats.org/officeDocument/2006/relationships/hyperlink" Target="#'Dupla materialidade'!A1"/><Relationship Id="rId16" Type="http://schemas.openxmlformats.org/officeDocument/2006/relationships/image" Target="../media/image6.png"/><Relationship Id="rId1" Type="http://schemas.openxmlformats.org/officeDocument/2006/relationships/hyperlink" Target="#'Sobre este relat&#243;rio'!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image" Target="../media/image5.png"/><Relationship Id="rId10" Type="http://schemas.openxmlformats.org/officeDocument/2006/relationships/hyperlink" Target="#'Inova&#231;&#245;es e novas oportunidades'!A1"/><Relationship Id="rId4" Type="http://schemas.openxmlformats.org/officeDocument/2006/relationships/hyperlink" Target="#Perfil!A1"/><Relationship Id="rId9" Type="http://schemas.openxmlformats.org/officeDocument/2006/relationships/hyperlink" Target="#'Impacto socioecon&#244;mico e desenv'!A1"/><Relationship Id="rId14" Type="http://schemas.openxmlformats.org/officeDocument/2006/relationships/hyperlink" Target="#In&#237;cio!A1"/></Relationships>
</file>

<file path=xl/drawings/_rels/drawing5.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In&#237;cio!A1"/><Relationship Id="rId3" Type="http://schemas.openxmlformats.org/officeDocument/2006/relationships/hyperlink" Target="#'Dupla materialidade'!A1"/><Relationship Id="rId7" Type="http://schemas.openxmlformats.org/officeDocument/2006/relationships/hyperlink" Target="#'Diversidade e inclus&#227;o'!A1"/><Relationship Id="rId12" Type="http://schemas.openxmlformats.org/officeDocument/2006/relationships/image" Target="../media/image4.png"/><Relationship Id="rId2" Type="http://schemas.openxmlformats.org/officeDocument/2006/relationships/hyperlink" Target="#'Sobre este relat&#243;rio'!A1"/><Relationship Id="rId16" Type="http://schemas.openxmlformats.org/officeDocument/2006/relationships/image" Target="../media/image6.png"/><Relationship Id="rId1" Type="http://schemas.openxmlformats.org/officeDocument/2006/relationships/hyperlink" Target="#Perfil!A1"/><Relationship Id="rId6" Type="http://schemas.openxmlformats.org/officeDocument/2006/relationships/hyperlink" Target="#'Gest&#227;o respons&#225;vel dos recursos'!A1"/><Relationship Id="rId11" Type="http://schemas.openxmlformats.org/officeDocument/2006/relationships/hyperlink" Target="#'Contribui&#231;&#245;es socioambientais'!A1"/><Relationship Id="rId5" Type="http://schemas.openxmlformats.org/officeDocument/2006/relationships/hyperlink" Target="#'Desempenho econ&#244;mico-financeiro'!A1"/><Relationship Id="rId15" Type="http://schemas.openxmlformats.org/officeDocument/2006/relationships/hyperlink" Target="#&#205;ndice!A1"/><Relationship Id="rId10" Type="http://schemas.openxmlformats.org/officeDocument/2006/relationships/hyperlink" Target="#'Ativos e desempenho'!A1"/><Relationship Id="rId4" Type="http://schemas.openxmlformats.org/officeDocument/2006/relationships/hyperlink" Target="#'Estrutura corporativa'!A1"/><Relationship Id="rId9" Type="http://schemas.openxmlformats.org/officeDocument/2006/relationships/hyperlink" Target="#'Inova&#231;&#245;es e novas oportunidades'!A1"/><Relationship Id="rId1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Rela&#231;&#245;es governamentais e advoc'!A1"/><Relationship Id="rId18" Type="http://schemas.openxmlformats.org/officeDocument/2006/relationships/image" Target="../media/image6.png"/><Relationship Id="rId3" Type="http://schemas.openxmlformats.org/officeDocument/2006/relationships/hyperlink" Target="#'Dupla materialidade'!A1"/><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hyperlink" Target="#&#205;ndice!A1"/><Relationship Id="rId2" Type="http://schemas.openxmlformats.org/officeDocument/2006/relationships/hyperlink" Target="#'Planejamento estrat&#233;gico'!A1"/><Relationship Id="rId16" Type="http://schemas.openxmlformats.org/officeDocument/2006/relationships/image" Target="../media/image5.png"/><Relationship Id="rId1" Type="http://schemas.openxmlformats.org/officeDocument/2006/relationships/hyperlink" Target="#'Sobre este relat&#243;rio'!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In&#237;cio!A1"/><Relationship Id="rId10" Type="http://schemas.openxmlformats.org/officeDocument/2006/relationships/hyperlink" Target="#'Inova&#231;&#245;es e novas oportunidades'!A1"/><Relationship Id="rId4" Type="http://schemas.openxmlformats.org/officeDocument/2006/relationships/hyperlink" Target="#Perfil!A1"/><Relationship Id="rId9" Type="http://schemas.openxmlformats.org/officeDocument/2006/relationships/hyperlink" Target="#'Impacto socioecon&#244;mico e desenv'!A1"/><Relationship Id="rId14" Type="http://schemas.openxmlformats.org/officeDocument/2006/relationships/image" Target="../media/image4.png"/></Relationships>
</file>

<file path=xl/drawings/_rels/drawing7.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image" Target="../media/image4.png"/><Relationship Id="rId3" Type="http://schemas.openxmlformats.org/officeDocument/2006/relationships/hyperlink" Target="#'Sobre este relat&#243;rio'!A1"/><Relationship Id="rId7" Type="http://schemas.openxmlformats.org/officeDocument/2006/relationships/hyperlink" Target="#'Diversidade e inclus&#227;o'!A1"/><Relationship Id="rId12" Type="http://schemas.openxmlformats.org/officeDocument/2006/relationships/hyperlink" Target="#'Planejamento estrat&#233;gico'!A1"/><Relationship Id="rId17" Type="http://schemas.openxmlformats.org/officeDocument/2006/relationships/image" Target="../media/image6.png"/><Relationship Id="rId2" Type="http://schemas.openxmlformats.org/officeDocument/2006/relationships/hyperlink" Target="#Perfil!A1"/><Relationship Id="rId16" Type="http://schemas.openxmlformats.org/officeDocument/2006/relationships/hyperlink" Target="#&#205;ndice!A1"/><Relationship Id="rId1" Type="http://schemas.openxmlformats.org/officeDocument/2006/relationships/hyperlink" Target="#'Rela&#231;&#245;es governamentais e advoc'!A1"/><Relationship Id="rId6" Type="http://schemas.openxmlformats.org/officeDocument/2006/relationships/hyperlink" Target="#'Gest&#227;o respons&#225;vel dos recursos'!A1"/><Relationship Id="rId11" Type="http://schemas.openxmlformats.org/officeDocument/2006/relationships/hyperlink" Target="#'Contribui&#231;&#245;es socioambientais'!A1"/><Relationship Id="rId5" Type="http://schemas.openxmlformats.org/officeDocument/2006/relationships/hyperlink" Target="#'Desempenho econ&#244;mico-financeiro'!A1"/><Relationship Id="rId15" Type="http://schemas.openxmlformats.org/officeDocument/2006/relationships/image" Target="../media/image5.png"/><Relationship Id="rId10" Type="http://schemas.openxmlformats.org/officeDocument/2006/relationships/hyperlink" Target="#'Ativos e desempenho'!A1"/><Relationship Id="rId4" Type="http://schemas.openxmlformats.org/officeDocument/2006/relationships/hyperlink" Target="#'Estrutura corporativa'!A1"/><Relationship Id="rId9" Type="http://schemas.openxmlformats.org/officeDocument/2006/relationships/hyperlink" Target="#'Inova&#231;&#245;es e novas oportunidades'!A1"/><Relationship Id="rId14" Type="http://schemas.openxmlformats.org/officeDocument/2006/relationships/hyperlink" Target="#In&#237;cio!A1"/></Relationships>
</file>

<file path=xl/drawings/_rels/drawing8.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image" Target="../media/image4.png"/><Relationship Id="rId3" Type="http://schemas.openxmlformats.org/officeDocument/2006/relationships/hyperlink" Target="#'Sobre este relat&#243;rio'!A1"/><Relationship Id="rId7" Type="http://schemas.openxmlformats.org/officeDocument/2006/relationships/hyperlink" Target="#'Diversidade e inclus&#227;o'!A1"/><Relationship Id="rId12" Type="http://schemas.openxmlformats.org/officeDocument/2006/relationships/hyperlink" Target="#'Rela&#231;&#245;es governamentais e advoc'!A1"/><Relationship Id="rId17" Type="http://schemas.openxmlformats.org/officeDocument/2006/relationships/image" Target="../media/image6.png"/><Relationship Id="rId2" Type="http://schemas.openxmlformats.org/officeDocument/2006/relationships/hyperlink" Target="#'Planejamento estrat&#233;gico'!A1"/><Relationship Id="rId16" Type="http://schemas.openxmlformats.org/officeDocument/2006/relationships/hyperlink" Target="#&#205;ndice!A1"/><Relationship Id="rId1" Type="http://schemas.openxmlformats.org/officeDocument/2006/relationships/hyperlink" Target="#'Estrutura corporativa'!A1"/><Relationship Id="rId6" Type="http://schemas.openxmlformats.org/officeDocument/2006/relationships/hyperlink" Target="#'Gest&#227;o respons&#225;vel dos recursos'!A1"/><Relationship Id="rId11" Type="http://schemas.openxmlformats.org/officeDocument/2006/relationships/hyperlink" Target="#'Contribui&#231;&#245;es socioambientais'!A1"/><Relationship Id="rId5" Type="http://schemas.openxmlformats.org/officeDocument/2006/relationships/hyperlink" Target="#'Desempenho econ&#244;mico-financeiro'!A1"/><Relationship Id="rId15" Type="http://schemas.openxmlformats.org/officeDocument/2006/relationships/image" Target="../media/image5.png"/><Relationship Id="rId10" Type="http://schemas.openxmlformats.org/officeDocument/2006/relationships/hyperlink" Target="#'Ativos e desempenho'!A1"/><Relationship Id="rId4" Type="http://schemas.openxmlformats.org/officeDocument/2006/relationships/hyperlink" Target="#Perfil!A1"/><Relationship Id="rId9" Type="http://schemas.openxmlformats.org/officeDocument/2006/relationships/hyperlink" Target="#'Inova&#231;&#245;es e novas oportunidades'!A1"/><Relationship Id="rId14" Type="http://schemas.openxmlformats.org/officeDocument/2006/relationships/hyperlink" Target="#In&#237;cio!A1"/></Relationships>
</file>

<file path=xl/drawings/_rels/drawing9.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Pol&#237;ticas e processos de remune'!A1"/><Relationship Id="rId18" Type="http://schemas.openxmlformats.org/officeDocument/2006/relationships/image" Target="../media/image6.png"/><Relationship Id="rId3" Type="http://schemas.openxmlformats.org/officeDocument/2006/relationships/hyperlink" Target="#'Rela&#231;&#245;es governamentais e advoc'!A1"/><Relationship Id="rId7" Type="http://schemas.openxmlformats.org/officeDocument/2006/relationships/hyperlink" Target="#'Diversidade e inclus&#227;o'!A1"/><Relationship Id="rId12" Type="http://schemas.openxmlformats.org/officeDocument/2006/relationships/hyperlink" Target="#'Regulamenta&#231;&#245;es, gest&#227;o de risc'!A1"/><Relationship Id="rId17" Type="http://schemas.openxmlformats.org/officeDocument/2006/relationships/hyperlink" Target="#&#205;ndice!A1"/><Relationship Id="rId2" Type="http://schemas.openxmlformats.org/officeDocument/2006/relationships/hyperlink" Target="#'&#201;tica, integridade e compliance'!A1"/><Relationship Id="rId16" Type="http://schemas.openxmlformats.org/officeDocument/2006/relationships/image" Target="../media/image5.png"/><Relationship Id="rId1" Type="http://schemas.openxmlformats.org/officeDocument/2006/relationships/hyperlink" Target="#'Sobre este relat&#243;rio'!A1"/><Relationship Id="rId6" Type="http://schemas.openxmlformats.org/officeDocument/2006/relationships/hyperlink" Target="#'Gest&#227;o respons&#225;vel dos recursos'!A1"/><Relationship Id="rId11" Type="http://schemas.openxmlformats.org/officeDocument/2006/relationships/hyperlink" Target="#'Contribui&#231;&#245;es socioambientais'!A1"/><Relationship Id="rId5" Type="http://schemas.openxmlformats.org/officeDocument/2006/relationships/hyperlink" Target="#'Desempenho econ&#244;mico-financeiro'!A1"/><Relationship Id="rId15" Type="http://schemas.openxmlformats.org/officeDocument/2006/relationships/hyperlink" Target="#In&#237;cio!A1"/><Relationship Id="rId10" Type="http://schemas.openxmlformats.org/officeDocument/2006/relationships/hyperlink" Target="#'Ativos e desempenho'!A1"/><Relationship Id="rId4" Type="http://schemas.openxmlformats.org/officeDocument/2006/relationships/hyperlink" Target="#'Estrutura corporativa'!A1"/><Relationship Id="rId9" Type="http://schemas.openxmlformats.org/officeDocument/2006/relationships/hyperlink" Target="#'Inova&#231;&#245;es e novas oportunidades'!A1"/><Relationship Id="rId1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Pol&#237;ticas e processos de remune'!A1"/><Relationship Id="rId18" Type="http://schemas.openxmlformats.org/officeDocument/2006/relationships/image" Target="../media/image6.png"/><Relationship Id="rId3" Type="http://schemas.openxmlformats.org/officeDocument/2006/relationships/hyperlink" Target="#'Sobre este relat&#243;rio'!A1"/><Relationship Id="rId7" Type="http://schemas.openxmlformats.org/officeDocument/2006/relationships/hyperlink" Target="#'Diversidade e inclus&#227;o'!A1"/><Relationship Id="rId12" Type="http://schemas.openxmlformats.org/officeDocument/2006/relationships/hyperlink" Target="#'&#201;tica, integridade e compliance'!A1"/><Relationship Id="rId17" Type="http://schemas.openxmlformats.org/officeDocument/2006/relationships/hyperlink" Target="#&#205;ndice!A1"/><Relationship Id="rId2" Type="http://schemas.openxmlformats.org/officeDocument/2006/relationships/hyperlink" Target="#'Estrutura corporativa'!A1"/><Relationship Id="rId16" Type="http://schemas.openxmlformats.org/officeDocument/2006/relationships/image" Target="../media/image5.png"/><Relationship Id="rId1" Type="http://schemas.openxmlformats.org/officeDocument/2006/relationships/hyperlink" Target="#'Regulamenta&#231;&#245;es, gest&#227;o de risc'!A1"/><Relationship Id="rId6" Type="http://schemas.openxmlformats.org/officeDocument/2006/relationships/hyperlink" Target="#'Gest&#227;o respons&#225;vel dos recursos'!A1"/><Relationship Id="rId11" Type="http://schemas.openxmlformats.org/officeDocument/2006/relationships/hyperlink" Target="#'Contribui&#231;&#245;es socioambientais'!A1"/><Relationship Id="rId5" Type="http://schemas.openxmlformats.org/officeDocument/2006/relationships/hyperlink" Target="#'Desempenho econ&#244;mico-financeiro'!A1"/><Relationship Id="rId15" Type="http://schemas.openxmlformats.org/officeDocument/2006/relationships/hyperlink" Target="#In&#237;cio!A1"/><Relationship Id="rId10" Type="http://schemas.openxmlformats.org/officeDocument/2006/relationships/hyperlink" Target="#'Ativos e desempenho'!A1"/><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Regulamenta&#231;&#245;es, gest&#227;o de risc'!A1"/><Relationship Id="rId18" Type="http://schemas.openxmlformats.org/officeDocument/2006/relationships/image" Target="../media/image6.png"/><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hyperlink" Target="#&#205;ndice!A1"/><Relationship Id="rId2" Type="http://schemas.openxmlformats.org/officeDocument/2006/relationships/hyperlink" Target="#'&#201;tica, integridade e compliance'!A1"/><Relationship Id="rId16" Type="http://schemas.openxmlformats.org/officeDocument/2006/relationships/image" Target="../media/image5.png"/><Relationship Id="rId1" Type="http://schemas.openxmlformats.org/officeDocument/2006/relationships/hyperlink" Target="#'Pol&#237;ticas e processos de remune'!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In&#237;cio!A1"/><Relationship Id="rId10" Type="http://schemas.openxmlformats.org/officeDocument/2006/relationships/hyperlink" Target="#'Inova&#231;&#245;es e novas oportunidades'!A1"/><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Pol&#237;ticas e processos de remune'!A1"/><Relationship Id="rId18" Type="http://schemas.openxmlformats.org/officeDocument/2006/relationships/image" Target="../media/image6.png"/><Relationship Id="rId3" Type="http://schemas.openxmlformats.org/officeDocument/2006/relationships/hyperlink" Target="#'Sobre este relat&#243;rio'!A1"/><Relationship Id="rId7" Type="http://schemas.openxmlformats.org/officeDocument/2006/relationships/hyperlink" Target="#'Diversidade e inclus&#227;o'!A1"/><Relationship Id="rId12" Type="http://schemas.openxmlformats.org/officeDocument/2006/relationships/hyperlink" Target="#'&#201;tica, integridade e compliance'!A1"/><Relationship Id="rId17" Type="http://schemas.openxmlformats.org/officeDocument/2006/relationships/hyperlink" Target="#&#205;ndice!A1"/><Relationship Id="rId2" Type="http://schemas.openxmlformats.org/officeDocument/2006/relationships/hyperlink" Target="#'Regulamenta&#231;&#245;es, gest&#227;o de risc'!A1"/><Relationship Id="rId16" Type="http://schemas.openxmlformats.org/officeDocument/2006/relationships/image" Target="../media/image5.png"/><Relationship Id="rId1" Type="http://schemas.openxmlformats.org/officeDocument/2006/relationships/hyperlink" Target="#'Desempenho econ&#244;mico-financeiro'!A1"/><Relationship Id="rId6" Type="http://schemas.openxmlformats.org/officeDocument/2006/relationships/hyperlink" Target="#'Gest&#227;o respons&#225;vel dos recursos'!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hyperlink" Target="#In&#237;cio!A1"/><Relationship Id="rId10" Type="http://schemas.openxmlformats.org/officeDocument/2006/relationships/hyperlink" Target="#'Ativos e desempenho'!A1"/><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In&#237;cio!A1"/><Relationship Id="rId3" Type="http://schemas.openxmlformats.org/officeDocument/2006/relationships/hyperlink" Target="#'Pol&#237;ticas e processos de remune'!A1"/><Relationship Id="rId7" Type="http://schemas.openxmlformats.org/officeDocument/2006/relationships/hyperlink" Target="#'Diversidade e inclus&#227;o'!A1"/><Relationship Id="rId12" Type="http://schemas.openxmlformats.org/officeDocument/2006/relationships/image" Target="../media/image4.png"/><Relationship Id="rId2" Type="http://schemas.openxmlformats.org/officeDocument/2006/relationships/hyperlink" Target="#'Gest&#227;o respons&#225;vel dos recursos'!A1"/><Relationship Id="rId16" Type="http://schemas.openxmlformats.org/officeDocument/2006/relationships/image" Target="../media/image6.png"/><Relationship Id="rId1" Type="http://schemas.openxmlformats.org/officeDocument/2006/relationships/hyperlink" Target="#'Sobre este relat&#243;rio'!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hyperlink" Target="#&#205;ndice!A1"/><Relationship Id="rId10" Type="http://schemas.openxmlformats.org/officeDocument/2006/relationships/hyperlink" Target="#'Ativos e desempenho'!A1"/><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Biodiversidade e ecossistemas'!A1"/><Relationship Id="rId18" Type="http://schemas.openxmlformats.org/officeDocument/2006/relationships/hyperlink" Target="#In&#237;cio!A1"/><Relationship Id="rId3" Type="http://schemas.openxmlformats.org/officeDocument/2006/relationships/hyperlink" Target="#'Desempenho econ&#244;mico-financeiro'!A1"/><Relationship Id="rId21" Type="http://schemas.openxmlformats.org/officeDocument/2006/relationships/image" Target="../media/image6.png"/><Relationship Id="rId7" Type="http://schemas.openxmlformats.org/officeDocument/2006/relationships/hyperlink" Target="#'Diversidade e inclus&#227;o'!A1"/><Relationship Id="rId12" Type="http://schemas.openxmlformats.org/officeDocument/2006/relationships/hyperlink" Target="#Energia!A1"/><Relationship Id="rId17" Type="http://schemas.openxmlformats.org/officeDocument/2006/relationships/image" Target="../media/image4.png"/><Relationship Id="rId2" Type="http://schemas.openxmlformats.org/officeDocument/2006/relationships/hyperlink" Target="#'Estrat&#233;gia clim&#225;tica &amp; transi&#231;&#227;'!A1"/><Relationship Id="rId16" Type="http://schemas.openxmlformats.org/officeDocument/2006/relationships/hyperlink" Target="#Res&#237;duos!A1"/><Relationship Id="rId20" Type="http://schemas.openxmlformats.org/officeDocument/2006/relationships/hyperlink" Target="#&#205;ndice!A1"/><Relationship Id="rId1" Type="http://schemas.openxmlformats.org/officeDocument/2006/relationships/hyperlink" Target="#'Sobre este relat&#243;rio'!A1"/><Relationship Id="rId6" Type="http://schemas.openxmlformats.org/officeDocument/2006/relationships/hyperlink" Target="#'Gest&#227;o respons&#225;vel dos recursos'!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hyperlink" Target="#'Emiss&#245;es atmosf&#233;ricas'!A1"/><Relationship Id="rId10" Type="http://schemas.openxmlformats.org/officeDocument/2006/relationships/hyperlink" Target="#'Ativos e desempenho'!A1"/><Relationship Id="rId19" Type="http://schemas.openxmlformats.org/officeDocument/2006/relationships/image" Target="../media/image5.png"/><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hyperlink" Target="#'Recursos h&#237;dricos'!A1"/></Relationships>
</file>

<file path=xl/drawings/_rels/drawing15.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Biodiversidade e ecossistemas'!A1"/><Relationship Id="rId18" Type="http://schemas.openxmlformats.org/officeDocument/2006/relationships/chart" Target="../charts/chart2.xml"/><Relationship Id="rId3" Type="http://schemas.openxmlformats.org/officeDocument/2006/relationships/hyperlink" Target="#'Sobre este relat&#243;rio'!A1"/><Relationship Id="rId21" Type="http://schemas.openxmlformats.org/officeDocument/2006/relationships/image" Target="../media/image5.png"/><Relationship Id="rId7" Type="http://schemas.openxmlformats.org/officeDocument/2006/relationships/hyperlink" Target="#'Diversidade e inclus&#227;o'!A1"/><Relationship Id="rId12" Type="http://schemas.openxmlformats.org/officeDocument/2006/relationships/hyperlink" Target="#'Estrat&#233;gia clim&#225;tica &amp; transi&#231;&#227;'!A1"/><Relationship Id="rId17" Type="http://schemas.openxmlformats.org/officeDocument/2006/relationships/chart" Target="../charts/chart1.xml"/><Relationship Id="rId2" Type="http://schemas.openxmlformats.org/officeDocument/2006/relationships/hyperlink" Target="#'Gest&#227;o respons&#225;vel dos recursos'!A1"/><Relationship Id="rId16" Type="http://schemas.openxmlformats.org/officeDocument/2006/relationships/hyperlink" Target="#Res&#237;duos!A1"/><Relationship Id="rId20" Type="http://schemas.openxmlformats.org/officeDocument/2006/relationships/hyperlink" Target="#In&#237;cio!A1"/><Relationship Id="rId1" Type="http://schemas.openxmlformats.org/officeDocument/2006/relationships/hyperlink" Target="#Energia!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hyperlink" Target="#'Emiss&#245;es atmosf&#233;ricas'!A1"/><Relationship Id="rId23" Type="http://schemas.openxmlformats.org/officeDocument/2006/relationships/image" Target="../media/image6.png"/><Relationship Id="rId10" Type="http://schemas.openxmlformats.org/officeDocument/2006/relationships/hyperlink" Target="#'Ativos e desempenho'!A1"/><Relationship Id="rId19" Type="http://schemas.openxmlformats.org/officeDocument/2006/relationships/image" Target="../media/image4.png"/><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hyperlink" Target="#'Recursos h&#237;dricos'!A1"/><Relationship Id="rId22" Type="http://schemas.openxmlformats.org/officeDocument/2006/relationships/hyperlink" Target="#&#205;ndice!A1"/></Relationships>
</file>

<file path=xl/drawings/_rels/drawing16.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Energia!A1"/><Relationship Id="rId18" Type="http://schemas.openxmlformats.org/officeDocument/2006/relationships/hyperlink" Target="#In&#237;cio!A1"/><Relationship Id="rId3" Type="http://schemas.openxmlformats.org/officeDocument/2006/relationships/hyperlink" Target="#'Sobre este relat&#243;rio'!A1"/><Relationship Id="rId21" Type="http://schemas.openxmlformats.org/officeDocument/2006/relationships/image" Target="../media/image6.png"/><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image" Target="../media/image4.png"/><Relationship Id="rId2" Type="http://schemas.openxmlformats.org/officeDocument/2006/relationships/hyperlink" Target="#'Estrat&#233;gia clim&#225;tica &amp; transi&#231;&#227;'!A1"/><Relationship Id="rId16" Type="http://schemas.openxmlformats.org/officeDocument/2006/relationships/hyperlink" Target="#Res&#237;duos!A1"/><Relationship Id="rId20" Type="http://schemas.openxmlformats.org/officeDocument/2006/relationships/hyperlink" Target="#&#205;ndice!A1"/><Relationship Id="rId1" Type="http://schemas.openxmlformats.org/officeDocument/2006/relationships/hyperlink" Target="#'Biodiversidade e ecossistemas'!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Emiss&#245;es atmosf&#233;ricas'!A1"/><Relationship Id="rId10" Type="http://schemas.openxmlformats.org/officeDocument/2006/relationships/hyperlink" Target="#'Inova&#231;&#245;es e novas oportunidades'!A1"/><Relationship Id="rId19" Type="http://schemas.openxmlformats.org/officeDocument/2006/relationships/image" Target="../media/image5.png"/><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Recursos h&#237;dricos'!A1"/></Relationships>
</file>

<file path=xl/drawings/_rels/drawing17.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Estrat&#233;gia clim&#225;tica &amp; transi&#231;&#227;'!A1"/><Relationship Id="rId18" Type="http://schemas.openxmlformats.org/officeDocument/2006/relationships/hyperlink" Target="#In&#237;cio!A1"/><Relationship Id="rId3" Type="http://schemas.openxmlformats.org/officeDocument/2006/relationships/hyperlink" Target="#'Sobre este relat&#243;rio'!A1"/><Relationship Id="rId21" Type="http://schemas.openxmlformats.org/officeDocument/2006/relationships/image" Target="../media/image6.png"/><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image" Target="../media/image4.png"/><Relationship Id="rId2" Type="http://schemas.openxmlformats.org/officeDocument/2006/relationships/hyperlink" Target="#Energia!A1"/><Relationship Id="rId16" Type="http://schemas.openxmlformats.org/officeDocument/2006/relationships/hyperlink" Target="#Res&#237;duos!A1"/><Relationship Id="rId20" Type="http://schemas.openxmlformats.org/officeDocument/2006/relationships/hyperlink" Target="#&#205;ndice!A1"/><Relationship Id="rId1" Type="http://schemas.openxmlformats.org/officeDocument/2006/relationships/hyperlink" Target="#'Recursos h&#237;dricos'!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Emiss&#245;es atmosf&#233;ricas'!A1"/><Relationship Id="rId10" Type="http://schemas.openxmlformats.org/officeDocument/2006/relationships/hyperlink" Target="#'Inova&#231;&#245;es e novas oportunidades'!A1"/><Relationship Id="rId19" Type="http://schemas.openxmlformats.org/officeDocument/2006/relationships/image" Target="../media/image5.png"/><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Biodiversidade e ecossistemas'!A1"/></Relationships>
</file>

<file path=xl/drawings/_rels/drawing18.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Estrat&#233;gia clim&#225;tica &amp; transi&#231;&#227;'!A1"/><Relationship Id="rId18" Type="http://schemas.openxmlformats.org/officeDocument/2006/relationships/hyperlink" Target="#In&#237;cio!A1"/><Relationship Id="rId3" Type="http://schemas.openxmlformats.org/officeDocument/2006/relationships/hyperlink" Target="#'Sobre este relat&#243;rio'!A1"/><Relationship Id="rId21" Type="http://schemas.openxmlformats.org/officeDocument/2006/relationships/image" Target="../media/image6.png"/><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image" Target="../media/image4.png"/><Relationship Id="rId2" Type="http://schemas.openxmlformats.org/officeDocument/2006/relationships/hyperlink" Target="#'Biodiversidade e ecossistemas'!A1"/><Relationship Id="rId16" Type="http://schemas.openxmlformats.org/officeDocument/2006/relationships/hyperlink" Target="#Res&#237;duos!A1"/><Relationship Id="rId20" Type="http://schemas.openxmlformats.org/officeDocument/2006/relationships/hyperlink" Target="#&#205;ndice!A1"/><Relationship Id="rId1" Type="http://schemas.openxmlformats.org/officeDocument/2006/relationships/hyperlink" Target="#'Emiss&#245;es atmosf&#233;ricas'!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Recursos h&#237;dricos'!A1"/><Relationship Id="rId10" Type="http://schemas.openxmlformats.org/officeDocument/2006/relationships/hyperlink" Target="#'Inova&#231;&#245;es e novas oportunidades'!A1"/><Relationship Id="rId19" Type="http://schemas.openxmlformats.org/officeDocument/2006/relationships/image" Target="../media/image5.png"/><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Energia!A1"/></Relationships>
</file>

<file path=xl/drawings/_rels/drawing19.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Estrat&#233;gia clim&#225;tica &amp; transi&#231;&#227;'!A1"/><Relationship Id="rId18" Type="http://schemas.openxmlformats.org/officeDocument/2006/relationships/hyperlink" Target="#In&#237;cio!A1"/><Relationship Id="rId3" Type="http://schemas.openxmlformats.org/officeDocument/2006/relationships/hyperlink" Target="#'Sobre este relat&#243;rio'!A1"/><Relationship Id="rId21" Type="http://schemas.openxmlformats.org/officeDocument/2006/relationships/image" Target="../media/image6.png"/><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image" Target="../media/image4.png"/><Relationship Id="rId2" Type="http://schemas.openxmlformats.org/officeDocument/2006/relationships/hyperlink" Target="#'Recursos h&#237;dricos'!A1"/><Relationship Id="rId16" Type="http://schemas.openxmlformats.org/officeDocument/2006/relationships/hyperlink" Target="#'Emiss&#245;es atmosf&#233;ricas'!A1"/><Relationship Id="rId20" Type="http://schemas.openxmlformats.org/officeDocument/2006/relationships/hyperlink" Target="#&#205;ndice!A1"/><Relationship Id="rId1" Type="http://schemas.openxmlformats.org/officeDocument/2006/relationships/hyperlink" Target="#Res&#237;duos!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Biodiversidade e ecossistemas'!A1"/><Relationship Id="rId10" Type="http://schemas.openxmlformats.org/officeDocument/2006/relationships/hyperlink" Target="#'Inova&#231;&#245;es e novas oportunidades'!A1"/><Relationship Id="rId19" Type="http://schemas.openxmlformats.org/officeDocument/2006/relationships/image" Target="../media/image5.png"/><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Energia!A1"/></Relationships>
</file>

<file path=xl/drawings/_rels/drawing20.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Estrat&#233;gia clim&#225;tica &amp; transi&#231;&#227;'!A1"/><Relationship Id="rId18" Type="http://schemas.openxmlformats.org/officeDocument/2006/relationships/image" Target="../media/image4.png"/><Relationship Id="rId3" Type="http://schemas.openxmlformats.org/officeDocument/2006/relationships/hyperlink" Target="#'Sobre este relat&#243;rio'!A1"/><Relationship Id="rId21" Type="http://schemas.openxmlformats.org/officeDocument/2006/relationships/hyperlink" Target="#&#205;ndice!A1"/><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hyperlink" Target="#Res&#237;duos!A1"/><Relationship Id="rId2" Type="http://schemas.openxmlformats.org/officeDocument/2006/relationships/hyperlink" Target="#'Emiss&#245;es atmosf&#233;ricas'!A1"/><Relationship Id="rId16" Type="http://schemas.openxmlformats.org/officeDocument/2006/relationships/hyperlink" Target="#'Recursos h&#237;dricos'!A1"/><Relationship Id="rId20" Type="http://schemas.openxmlformats.org/officeDocument/2006/relationships/image" Target="../media/image5.png"/><Relationship Id="rId1" Type="http://schemas.openxmlformats.org/officeDocument/2006/relationships/hyperlink" Target="#'Atra&#231;&#227;o, desenvolvimento'!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Biodiversidade e ecossistemas'!A1"/><Relationship Id="rId10" Type="http://schemas.openxmlformats.org/officeDocument/2006/relationships/hyperlink" Target="#'Inova&#231;&#245;es e novas oportunidades'!A1"/><Relationship Id="rId19" Type="http://schemas.openxmlformats.org/officeDocument/2006/relationships/hyperlink" Target="#In&#237;cio!A1"/><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Energia!A1"/><Relationship Id="rId22" Type="http://schemas.openxmlformats.org/officeDocument/2006/relationships/image" Target="../media/image6.png"/></Relationships>
</file>

<file path=xl/drawings/_rels/drawing21.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Atra&#231;&#227;o, desenvolvimento'!A1"/><Relationship Id="rId18" Type="http://schemas.openxmlformats.org/officeDocument/2006/relationships/image" Target="../media/image5.png"/><Relationship Id="rId3" Type="http://schemas.openxmlformats.org/officeDocument/2006/relationships/hyperlink" Target="#Res&#237;duos!A1"/><Relationship Id="rId7" Type="http://schemas.openxmlformats.org/officeDocument/2006/relationships/hyperlink" Target="#'Gest&#227;o respons&#225;vel dos recursos'!A1"/><Relationship Id="rId12" Type="http://schemas.openxmlformats.org/officeDocument/2006/relationships/hyperlink" Target="#'Sa&#250;de, bem-estar e seguran&#231;a'!A1"/><Relationship Id="rId17" Type="http://schemas.openxmlformats.org/officeDocument/2006/relationships/hyperlink" Target="#In&#237;cio!A1"/><Relationship Id="rId2" Type="http://schemas.openxmlformats.org/officeDocument/2006/relationships/hyperlink" Target="#'Diversidade e inclus&#227;o'!A1"/><Relationship Id="rId16" Type="http://schemas.openxmlformats.org/officeDocument/2006/relationships/image" Target="../media/image4.png"/><Relationship Id="rId20" Type="http://schemas.openxmlformats.org/officeDocument/2006/relationships/image" Target="../media/image6.png"/><Relationship Id="rId1" Type="http://schemas.openxmlformats.org/officeDocument/2006/relationships/hyperlink" Target="#'Sobre este relat&#243;rio'!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hyperlink" Target="#'Remunera&#231;&#227;o e benef&#237;cios'!A1"/><Relationship Id="rId10" Type="http://schemas.openxmlformats.org/officeDocument/2006/relationships/hyperlink" Target="#'Ativos e desempenho'!A1"/><Relationship Id="rId19" Type="http://schemas.openxmlformats.org/officeDocument/2006/relationships/hyperlink" Target="#&#205;ndice!A1"/><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hyperlink" Target="#'Gest&#227;o de pessoas'!A1"/></Relationships>
</file>

<file path=xl/drawings/_rels/drawing22.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Gest&#227;o de pessoas'!A1"/><Relationship Id="rId18" Type="http://schemas.openxmlformats.org/officeDocument/2006/relationships/hyperlink" Target="#&#205;ndice!A1"/><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image" Target="../media/image5.png"/><Relationship Id="rId2" Type="http://schemas.openxmlformats.org/officeDocument/2006/relationships/hyperlink" Target="#'Atra&#231;&#227;o, desenvolvimento'!A1"/><Relationship Id="rId16" Type="http://schemas.openxmlformats.org/officeDocument/2006/relationships/hyperlink" Target="#In&#237;cio!A1"/><Relationship Id="rId1" Type="http://schemas.openxmlformats.org/officeDocument/2006/relationships/hyperlink" Target="#'Sa&#250;de, bem-estar e seguran&#231;a'!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image" Target="../media/image4.png"/><Relationship Id="rId10" Type="http://schemas.openxmlformats.org/officeDocument/2006/relationships/hyperlink" Target="#'Inova&#231;&#245;es e novas oportunidades'!A1"/><Relationship Id="rId19" Type="http://schemas.openxmlformats.org/officeDocument/2006/relationships/image" Target="../media/image6.png"/><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Remunera&#231;&#227;o e benef&#237;cios'!A1"/></Relationships>
</file>

<file path=xl/drawings/_rels/drawing23.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Atra&#231;&#227;o, desenvolvimento'!A1"/><Relationship Id="rId18" Type="http://schemas.openxmlformats.org/officeDocument/2006/relationships/hyperlink" Target="#&#205;ndice!A1"/><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Sa&#250;de, bem-estar e seguran&#231;a'!A1"/><Relationship Id="rId17" Type="http://schemas.openxmlformats.org/officeDocument/2006/relationships/image" Target="../media/image5.png"/><Relationship Id="rId2" Type="http://schemas.openxmlformats.org/officeDocument/2006/relationships/hyperlink" Target="#'Diversidade e inclus&#227;o'!A1"/><Relationship Id="rId16" Type="http://schemas.openxmlformats.org/officeDocument/2006/relationships/hyperlink" Target="#In&#237;cio!A1"/><Relationship Id="rId1" Type="http://schemas.openxmlformats.org/officeDocument/2006/relationships/hyperlink" Target="#'Gest&#227;o de pessoas'!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image" Target="../media/image4.png"/><Relationship Id="rId10" Type="http://schemas.openxmlformats.org/officeDocument/2006/relationships/hyperlink" Target="#'Ativos e desempenho'!A1"/><Relationship Id="rId19" Type="http://schemas.openxmlformats.org/officeDocument/2006/relationships/image" Target="../media/image6.png"/><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hyperlink" Target="#'Remunera&#231;&#227;o e benef&#237;cios'!A1"/></Relationships>
</file>

<file path=xl/drawings/_rels/drawing24.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Atra&#231;&#227;o, desenvolvimento'!A1"/><Relationship Id="rId18" Type="http://schemas.openxmlformats.org/officeDocument/2006/relationships/hyperlink" Target="#&#205;ndice!A1"/><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image" Target="../media/image5.png"/><Relationship Id="rId2" Type="http://schemas.openxmlformats.org/officeDocument/2006/relationships/hyperlink" Target="#'Sa&#250;de, bem-estar e seguran&#231;a'!A1"/><Relationship Id="rId16" Type="http://schemas.openxmlformats.org/officeDocument/2006/relationships/hyperlink" Target="#In&#237;cio!A1"/><Relationship Id="rId1" Type="http://schemas.openxmlformats.org/officeDocument/2006/relationships/hyperlink" Target="#'Remunera&#231;&#227;o e benef&#237;cios'!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image" Target="../media/image4.png"/><Relationship Id="rId10" Type="http://schemas.openxmlformats.org/officeDocument/2006/relationships/hyperlink" Target="#'Inova&#231;&#245;es e novas oportunidades'!A1"/><Relationship Id="rId19" Type="http://schemas.openxmlformats.org/officeDocument/2006/relationships/image" Target="../media/image6.png"/><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Gest&#227;o de pessoas'!A1"/></Relationships>
</file>

<file path=xl/drawings/_rels/drawing25.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Atra&#231;&#227;o, desenvolvimento'!A1"/><Relationship Id="rId18" Type="http://schemas.openxmlformats.org/officeDocument/2006/relationships/hyperlink" Target="#&#205;ndice!A1"/><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Sa&#250;de, bem-estar e seguran&#231;a'!A1"/><Relationship Id="rId17" Type="http://schemas.openxmlformats.org/officeDocument/2006/relationships/image" Target="../media/image5.png"/><Relationship Id="rId2" Type="http://schemas.openxmlformats.org/officeDocument/2006/relationships/hyperlink" Target="#'Gest&#227;o de pessoas'!A1"/><Relationship Id="rId16" Type="http://schemas.openxmlformats.org/officeDocument/2006/relationships/hyperlink" Target="#In&#237;cio!A1"/><Relationship Id="rId1" Type="http://schemas.openxmlformats.org/officeDocument/2006/relationships/hyperlink" Target="#'Impacto socioecon&#244;mico e desenv'!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image" Target="../media/image4.png"/><Relationship Id="rId10" Type="http://schemas.openxmlformats.org/officeDocument/2006/relationships/hyperlink" Target="#'Ativos e desempenho'!A1"/><Relationship Id="rId19" Type="http://schemas.openxmlformats.org/officeDocument/2006/relationships/image" Target="../media/image6.png"/><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hyperlink" Target="#'Remunera&#231;&#227;o e benef&#237;cios'!A1"/></Relationships>
</file>

<file path=xl/drawings/_rels/drawing26.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Gest&#227;o de emerg&#234;ncia'!A1"/><Relationship Id="rId18" Type="http://schemas.openxmlformats.org/officeDocument/2006/relationships/image" Target="../media/image6.png"/><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Contribui&#231;&#245;es socioambientais'!A1"/><Relationship Id="rId17" Type="http://schemas.openxmlformats.org/officeDocument/2006/relationships/hyperlink" Target="#&#205;ndice!A1"/><Relationship Id="rId2" Type="http://schemas.openxmlformats.org/officeDocument/2006/relationships/hyperlink" Target="#'Remunera&#231;&#227;o e benef&#237;cios'!A1"/><Relationship Id="rId16" Type="http://schemas.openxmlformats.org/officeDocument/2006/relationships/image" Target="../media/image5.png"/><Relationship Id="rId1" Type="http://schemas.openxmlformats.org/officeDocument/2006/relationships/hyperlink" Target="#'Gest&#227;o da cadeia de suprimentos'!A1"/><Relationship Id="rId6" Type="http://schemas.openxmlformats.org/officeDocument/2006/relationships/hyperlink" Target="#'Desempenho econ&#244;mico-financeiro'!A1"/><Relationship Id="rId11" Type="http://schemas.openxmlformats.org/officeDocument/2006/relationships/hyperlink" Target="#'Ativos e desempenho'!A1"/><Relationship Id="rId5" Type="http://schemas.openxmlformats.org/officeDocument/2006/relationships/hyperlink" Target="#'Estrutura corporativa'!A1"/><Relationship Id="rId15" Type="http://schemas.openxmlformats.org/officeDocument/2006/relationships/hyperlink" Target="#In&#237;cio!A1"/><Relationship Id="rId10" Type="http://schemas.openxmlformats.org/officeDocument/2006/relationships/hyperlink" Target="#'Inova&#231;&#245;es e novas oportunidades'!A1"/><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image" Target="../media/image4.png"/></Relationships>
</file>

<file path=xl/drawings/_rels/drawing27.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image" Target="../media/image4.png"/><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Gest&#227;o da cadeia de suprimentos'!A1"/><Relationship Id="rId17" Type="http://schemas.openxmlformats.org/officeDocument/2006/relationships/image" Target="../media/image6.png"/><Relationship Id="rId2" Type="http://schemas.openxmlformats.org/officeDocument/2006/relationships/hyperlink" Target="#'Impacto socioecon&#244;mico e desenv'!A1"/><Relationship Id="rId16" Type="http://schemas.openxmlformats.org/officeDocument/2006/relationships/hyperlink" Target="#&#205;ndice!A1"/><Relationship Id="rId1" Type="http://schemas.openxmlformats.org/officeDocument/2006/relationships/hyperlink" Target="#'Gest&#227;o de emerg&#234;ncia'!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image" Target="../media/image5.png"/><Relationship Id="rId10" Type="http://schemas.openxmlformats.org/officeDocument/2006/relationships/hyperlink" Target="#'Ativos e desempenho'!A1"/><Relationship Id="rId4" Type="http://schemas.openxmlformats.org/officeDocument/2006/relationships/hyperlink" Target="#'Rela&#231;&#245;es governamentais e advoc'!A1"/><Relationship Id="rId9" Type="http://schemas.openxmlformats.org/officeDocument/2006/relationships/hyperlink" Target="#'Inova&#231;&#245;es e novas oportunidades'!A1"/><Relationship Id="rId14" Type="http://schemas.openxmlformats.org/officeDocument/2006/relationships/hyperlink" Target="#In&#237;cio!A1"/></Relationships>
</file>

<file path=xl/drawings/_rels/drawing28.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image" Target="../media/image4.png"/><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hyperlink" Target="#'Gest&#227;o de emerg&#234;ncia'!A1"/><Relationship Id="rId17" Type="http://schemas.openxmlformats.org/officeDocument/2006/relationships/image" Target="../media/image6.png"/><Relationship Id="rId2" Type="http://schemas.openxmlformats.org/officeDocument/2006/relationships/hyperlink" Target="#'Gest&#227;o da cadeia de suprimentos'!A1"/><Relationship Id="rId16" Type="http://schemas.openxmlformats.org/officeDocument/2006/relationships/hyperlink" Target="#&#205;ndice!A1"/><Relationship Id="rId1" Type="http://schemas.openxmlformats.org/officeDocument/2006/relationships/hyperlink" Target="#'Inova&#231;&#245;es e novas oportunidades'!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image" Target="../media/image5.png"/><Relationship Id="rId10" Type="http://schemas.openxmlformats.org/officeDocument/2006/relationships/hyperlink" Target="#'Ativos e desempenho'!A1"/><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hyperlink" Target="#In&#237;cio!A1"/></Relationships>
</file>

<file path=xl/drawings/_rels/drawing29.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In&#237;cio!A1"/><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image" Target="../media/image4.png"/><Relationship Id="rId2" Type="http://schemas.openxmlformats.org/officeDocument/2006/relationships/hyperlink" Target="#'Gest&#227;o de emerg&#234;ncia'!A1"/><Relationship Id="rId16" Type="http://schemas.openxmlformats.org/officeDocument/2006/relationships/image" Target="../media/image6.png"/><Relationship Id="rId1" Type="http://schemas.openxmlformats.org/officeDocument/2006/relationships/hyperlink" Target="#'Ativos e desempenho'!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hyperlink" Target="#&#205;ndice!A1"/><Relationship Id="rId10" Type="http://schemas.openxmlformats.org/officeDocument/2006/relationships/hyperlink" Target="#'Inova&#231;&#245;es e novas oportunidades'!A1"/><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image" Target="../media/image5.png"/></Relationships>
</file>

<file path=xl/drawings/_rels/drawing30.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In&#237;cio!A1"/><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image" Target="../media/image4.png"/><Relationship Id="rId2" Type="http://schemas.openxmlformats.org/officeDocument/2006/relationships/hyperlink" Target="#'Inova&#231;&#245;es e novas oportunidades'!A1"/><Relationship Id="rId16" Type="http://schemas.openxmlformats.org/officeDocument/2006/relationships/image" Target="../media/image6.png"/><Relationship Id="rId1" Type="http://schemas.openxmlformats.org/officeDocument/2006/relationships/hyperlink" Target="#'Contribui&#231;&#245;es socioambientais'!A1"/><Relationship Id="rId6" Type="http://schemas.openxmlformats.org/officeDocument/2006/relationships/hyperlink" Target="#'Desempenho econ&#244;mico-financeiro'!A1"/><Relationship Id="rId11" Type="http://schemas.openxmlformats.org/officeDocument/2006/relationships/hyperlink" Target="#'Gest&#227;o de emerg&#234;ncia'!A1"/><Relationship Id="rId5" Type="http://schemas.openxmlformats.org/officeDocument/2006/relationships/hyperlink" Target="#'Estrutura corporativa'!A1"/><Relationship Id="rId15" Type="http://schemas.openxmlformats.org/officeDocument/2006/relationships/hyperlink" Target="#&#205;ndice!A1"/><Relationship Id="rId10" Type="http://schemas.openxmlformats.org/officeDocument/2006/relationships/hyperlink" Target="#'Ativos e desempenho'!A1"/><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image" Target="../media/image5.png"/></Relationships>
</file>

<file path=xl/drawings/_rels/drawing31.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In&#237;cio!A1"/><Relationship Id="rId3" Type="http://schemas.openxmlformats.org/officeDocument/2006/relationships/hyperlink" Target="#'Sobre este relat&#243;rio'!A1"/><Relationship Id="rId7" Type="http://schemas.openxmlformats.org/officeDocument/2006/relationships/hyperlink" Target="#'Gest&#227;o respons&#225;vel dos recursos'!A1"/><Relationship Id="rId12" Type="http://schemas.openxmlformats.org/officeDocument/2006/relationships/image" Target="../media/image4.png"/><Relationship Id="rId2" Type="http://schemas.openxmlformats.org/officeDocument/2006/relationships/hyperlink" Target="#'Ativos e desempenho'!A1"/><Relationship Id="rId16" Type="http://schemas.openxmlformats.org/officeDocument/2006/relationships/image" Target="../media/image6.png"/><Relationship Id="rId1" Type="http://schemas.openxmlformats.org/officeDocument/2006/relationships/hyperlink" Target="#'Impostos e participa&#231;&#245;es do gov'!A1"/><Relationship Id="rId6" Type="http://schemas.openxmlformats.org/officeDocument/2006/relationships/hyperlink" Target="#'Desempenho econ&#244;mico-financeiro'!A1"/><Relationship Id="rId11" Type="http://schemas.openxmlformats.org/officeDocument/2006/relationships/hyperlink" Target="#'Contribui&#231;&#245;es socioambientais'!A1"/><Relationship Id="rId5" Type="http://schemas.openxmlformats.org/officeDocument/2006/relationships/hyperlink" Target="#'Estrutura corporativa'!A1"/><Relationship Id="rId15" Type="http://schemas.openxmlformats.org/officeDocument/2006/relationships/hyperlink" Target="#&#205;ndice!A1"/><Relationship Id="rId10" Type="http://schemas.openxmlformats.org/officeDocument/2006/relationships/hyperlink" Target="#'Inova&#231;&#245;es e novas oportunidades'!A1"/><Relationship Id="rId4" Type="http://schemas.openxmlformats.org/officeDocument/2006/relationships/hyperlink" Target="#'Rela&#231;&#245;es governamentais e advoc'!A1"/><Relationship Id="rId9" Type="http://schemas.openxmlformats.org/officeDocument/2006/relationships/hyperlink" Target="#'Impacto socioecon&#244;mico e desenv'!A1"/><Relationship Id="rId14" Type="http://schemas.openxmlformats.org/officeDocument/2006/relationships/image" Target="../media/image5.png"/></Relationships>
</file>

<file path=xl/drawings/_rels/drawing32.xml.rels><?xml version="1.0" encoding="UTF-8" standalone="yes"?>
<Relationships xmlns="http://schemas.openxmlformats.org/package/2006/relationships"><Relationship Id="rId8" Type="http://schemas.openxmlformats.org/officeDocument/2006/relationships/hyperlink" Target="#'Impacto socioecon&#244;mico e desenv'!A1"/><Relationship Id="rId13" Type="http://schemas.openxmlformats.org/officeDocument/2006/relationships/hyperlink" Target="#In&#237;cio!A1"/><Relationship Id="rId3" Type="http://schemas.openxmlformats.org/officeDocument/2006/relationships/hyperlink" Target="#'Rela&#231;&#245;es governamentais e advoc'!A1"/><Relationship Id="rId7" Type="http://schemas.openxmlformats.org/officeDocument/2006/relationships/hyperlink" Target="#'Diversidade e inclus&#227;o'!A1"/><Relationship Id="rId12" Type="http://schemas.openxmlformats.org/officeDocument/2006/relationships/image" Target="../media/image4.png"/><Relationship Id="rId2" Type="http://schemas.openxmlformats.org/officeDocument/2006/relationships/hyperlink" Target="#'Sobre este relat&#243;rio'!A1"/><Relationship Id="rId16" Type="http://schemas.openxmlformats.org/officeDocument/2006/relationships/image" Target="../media/image6.png"/><Relationship Id="rId1" Type="http://schemas.openxmlformats.org/officeDocument/2006/relationships/hyperlink" Target="#'Contribui&#231;&#245;es socioambientais'!A1"/><Relationship Id="rId6" Type="http://schemas.openxmlformats.org/officeDocument/2006/relationships/hyperlink" Target="#'Gest&#227;o respons&#225;vel dos recursos'!A1"/><Relationship Id="rId11" Type="http://schemas.openxmlformats.org/officeDocument/2006/relationships/hyperlink" Target="#'Impostos e participa&#231;&#245;es do gov'!A1"/><Relationship Id="rId5" Type="http://schemas.openxmlformats.org/officeDocument/2006/relationships/hyperlink" Target="#'Desempenho econ&#244;mico-financeiro'!A1"/><Relationship Id="rId15" Type="http://schemas.openxmlformats.org/officeDocument/2006/relationships/hyperlink" Target="#&#205;ndice!A1"/><Relationship Id="rId10" Type="http://schemas.openxmlformats.org/officeDocument/2006/relationships/hyperlink" Target="#'Ativos e desempenho'!A1"/><Relationship Id="rId4" Type="http://schemas.openxmlformats.org/officeDocument/2006/relationships/hyperlink" Target="#'Estrutura corporativa'!A1"/><Relationship Id="rId9" Type="http://schemas.openxmlformats.org/officeDocument/2006/relationships/hyperlink" Target="#'Inova&#231;&#245;es e novas oportunidades'!A1"/><Relationship Id="rId1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552448</xdr:colOff>
      <xdr:row>21</xdr:row>
      <xdr:rowOff>72635</xdr:rowOff>
    </xdr:to>
    <xdr:pic>
      <xdr:nvPicPr>
        <xdr:cNvPr id="4" name="Imagem 3">
          <a:extLst>
            <a:ext uri="{FF2B5EF4-FFF2-40B4-BE49-F238E27FC236}">
              <a16:creationId xmlns:a16="http://schemas.microsoft.com/office/drawing/2014/main" id="{5BF15D9F-AD81-73BA-7BE0-F14148E49834}"/>
            </a:ext>
          </a:extLst>
        </xdr:cNvPr>
        <xdr:cNvPicPr>
          <a:picLocks noChangeAspect="1"/>
        </xdr:cNvPicPr>
      </xdr:nvPicPr>
      <xdr:blipFill>
        <a:blip xmlns:r="http://schemas.openxmlformats.org/officeDocument/2006/relationships" r:embed="rId1"/>
        <a:stretch>
          <a:fillRect/>
        </a:stretch>
      </xdr:blipFill>
      <xdr:spPr>
        <a:xfrm>
          <a:off x="0" y="0"/>
          <a:ext cx="7258048" cy="4073135"/>
        </a:xfrm>
        <a:prstGeom prst="rect">
          <a:avLst/>
        </a:prstGeom>
      </xdr:spPr>
    </xdr:pic>
    <xdr:clientData/>
  </xdr:twoCellAnchor>
  <xdr:twoCellAnchor editAs="absolute">
    <xdr:from>
      <xdr:col>1</xdr:col>
      <xdr:colOff>433663</xdr:colOff>
      <xdr:row>11</xdr:row>
      <xdr:rowOff>72628</xdr:rowOff>
    </xdr:from>
    <xdr:to>
      <xdr:col>3</xdr:col>
      <xdr:colOff>323851</xdr:colOff>
      <xdr:row>15</xdr:row>
      <xdr:rowOff>32775</xdr:rowOff>
    </xdr:to>
    <xdr:grpSp>
      <xdr:nvGrpSpPr>
        <xdr:cNvPr id="12" name="Agrupar 11">
          <a:hlinkClick xmlns:r="http://schemas.openxmlformats.org/officeDocument/2006/relationships" r:id="rId2"/>
          <a:extLst>
            <a:ext uri="{FF2B5EF4-FFF2-40B4-BE49-F238E27FC236}">
              <a16:creationId xmlns:a16="http://schemas.microsoft.com/office/drawing/2014/main" id="{11D2C3A1-10A5-9684-5735-CBEB23FB0CD4}"/>
            </a:ext>
          </a:extLst>
        </xdr:cNvPr>
        <xdr:cNvGrpSpPr/>
      </xdr:nvGrpSpPr>
      <xdr:grpSpPr>
        <a:xfrm>
          <a:off x="1043263" y="2168128"/>
          <a:ext cx="1109388" cy="722147"/>
          <a:chOff x="1293272" y="2139553"/>
          <a:chExt cx="1111242" cy="722147"/>
        </a:xfrm>
      </xdr:grpSpPr>
      <xdr:sp macro="" textlink="">
        <xdr:nvSpPr>
          <xdr:cNvPr id="6" name="Retângulo 5">
            <a:extLst>
              <a:ext uri="{FF2B5EF4-FFF2-40B4-BE49-F238E27FC236}">
                <a16:creationId xmlns:a16="http://schemas.microsoft.com/office/drawing/2014/main" id="{48464FEB-90C6-C6A5-562D-E91D137B2543}"/>
              </a:ext>
            </a:extLst>
          </xdr:cNvPr>
          <xdr:cNvSpPr/>
        </xdr:nvSpPr>
        <xdr:spPr>
          <a:xfrm>
            <a:off x="1293272" y="2476500"/>
            <a:ext cx="1111242" cy="385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Foreword</a:t>
            </a:r>
          </a:p>
        </xdr:txBody>
      </xdr:sp>
      <xdr:pic>
        <xdr:nvPicPr>
          <xdr:cNvPr id="7" name="Imagem 6">
            <a:extLst>
              <a:ext uri="{FF2B5EF4-FFF2-40B4-BE49-F238E27FC236}">
                <a16:creationId xmlns:a16="http://schemas.microsoft.com/office/drawing/2014/main" id="{EC47AF61-B726-FCA7-FBD9-92A4BF0B02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55636" y="2139553"/>
            <a:ext cx="386513" cy="385200"/>
          </a:xfrm>
          <a:prstGeom prst="rect">
            <a:avLst/>
          </a:prstGeom>
        </xdr:spPr>
      </xdr:pic>
    </xdr:grpSp>
    <xdr:clientData/>
  </xdr:twoCellAnchor>
  <xdr:twoCellAnchor editAs="absolute">
    <xdr:from>
      <xdr:col>3</xdr:col>
      <xdr:colOff>243165</xdr:colOff>
      <xdr:row>11</xdr:row>
      <xdr:rowOff>72628</xdr:rowOff>
    </xdr:from>
    <xdr:to>
      <xdr:col>4</xdr:col>
      <xdr:colOff>419098</xdr:colOff>
      <xdr:row>15</xdr:row>
      <xdr:rowOff>35156</xdr:rowOff>
    </xdr:to>
    <xdr:grpSp>
      <xdr:nvGrpSpPr>
        <xdr:cNvPr id="11" name="Agrupar 10">
          <a:hlinkClick xmlns:r="http://schemas.openxmlformats.org/officeDocument/2006/relationships" r:id="rId4"/>
          <a:extLst>
            <a:ext uri="{FF2B5EF4-FFF2-40B4-BE49-F238E27FC236}">
              <a16:creationId xmlns:a16="http://schemas.microsoft.com/office/drawing/2014/main" id="{08F14A5D-AF6C-627C-7CF8-6D9D91CC86FC}"/>
            </a:ext>
          </a:extLst>
        </xdr:cNvPr>
        <xdr:cNvGrpSpPr/>
      </xdr:nvGrpSpPr>
      <xdr:grpSpPr>
        <a:xfrm>
          <a:off x="2071965" y="2168128"/>
          <a:ext cx="785533" cy="724528"/>
          <a:chOff x="2256883" y="2139553"/>
          <a:chExt cx="786847" cy="724528"/>
        </a:xfrm>
      </xdr:grpSpPr>
      <xdr:sp macro="" textlink="">
        <xdr:nvSpPr>
          <xdr:cNvPr id="9" name="Retângulo 8">
            <a:extLst>
              <a:ext uri="{FF2B5EF4-FFF2-40B4-BE49-F238E27FC236}">
                <a16:creationId xmlns:a16="http://schemas.microsoft.com/office/drawing/2014/main" id="{AC947A2E-4C77-80CE-509F-8C302DAFDCA3}"/>
              </a:ext>
            </a:extLst>
          </xdr:cNvPr>
          <xdr:cNvSpPr/>
        </xdr:nvSpPr>
        <xdr:spPr>
          <a:xfrm>
            <a:off x="2256883" y="2478881"/>
            <a:ext cx="786847" cy="385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0" u="none">
                <a:solidFill>
                  <a:srgbClr val="695E4A"/>
                </a:solidFill>
                <a:latin typeface="Calibre regular"/>
              </a:rPr>
              <a:t>Index</a:t>
            </a:r>
          </a:p>
        </xdr:txBody>
      </xdr:sp>
      <xdr:pic>
        <xdr:nvPicPr>
          <xdr:cNvPr id="10" name="Imagem 9">
            <a:extLst>
              <a:ext uri="{FF2B5EF4-FFF2-40B4-BE49-F238E27FC236}">
                <a16:creationId xmlns:a16="http://schemas.microsoft.com/office/drawing/2014/main" id="{30C466F9-6EFD-839A-42CE-7EF9611A12B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58363" y="2139553"/>
            <a:ext cx="385200" cy="385200"/>
          </a:xfrm>
          <a:prstGeom prst="rect">
            <a:avLst/>
          </a:prstGeom>
        </xdr:spPr>
      </xdr:pic>
    </xdr:grpSp>
    <xdr:clientData/>
  </xdr:twoCellAnchor>
  <xdr:twoCellAnchor editAs="absolute">
    <xdr:from>
      <xdr:col>4</xdr:col>
      <xdr:colOff>435695</xdr:colOff>
      <xdr:row>12</xdr:row>
      <xdr:rowOff>28575</xdr:rowOff>
    </xdr:from>
    <xdr:to>
      <xdr:col>5</xdr:col>
      <xdr:colOff>242242</xdr:colOff>
      <xdr:row>14</xdr:row>
      <xdr:rowOff>33057</xdr:rowOff>
    </xdr:to>
    <xdr:grpSp>
      <xdr:nvGrpSpPr>
        <xdr:cNvPr id="13" name="Agrupar 12">
          <a:hlinkClick xmlns:r="http://schemas.openxmlformats.org/officeDocument/2006/relationships" r:id="rId2"/>
          <a:extLst>
            <a:ext uri="{FF2B5EF4-FFF2-40B4-BE49-F238E27FC236}">
              <a16:creationId xmlns:a16="http://schemas.microsoft.com/office/drawing/2014/main" id="{F494A31C-F60B-428B-8077-04A94A259DE8}"/>
            </a:ext>
          </a:extLst>
        </xdr:cNvPr>
        <xdr:cNvGrpSpPr/>
      </xdr:nvGrpSpPr>
      <xdr:grpSpPr>
        <a:xfrm>
          <a:off x="2874095" y="2314575"/>
          <a:ext cx="416147" cy="385482"/>
          <a:chOff x="11922668" y="186018"/>
          <a:chExt cx="590053" cy="545456"/>
        </a:xfrm>
      </xdr:grpSpPr>
      <xdr:sp macro="" textlink="">
        <xdr:nvSpPr>
          <xdr:cNvPr id="14" name="Retângulo: Cantos Arredondados 13">
            <a:extLst>
              <a:ext uri="{FF2B5EF4-FFF2-40B4-BE49-F238E27FC236}">
                <a16:creationId xmlns:a16="http://schemas.microsoft.com/office/drawing/2014/main" id="{EF04413A-6847-4037-1914-B357D7017851}"/>
              </a:ext>
            </a:extLst>
          </xdr:cNvPr>
          <xdr:cNvSpPr/>
        </xdr:nvSpPr>
        <xdr:spPr>
          <a:xfrm>
            <a:off x="11922668" y="186018"/>
            <a:ext cx="590053" cy="54545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91F9D615-6B3B-BBB5-3FF2-A78162231E3F}"/>
              </a:ext>
            </a:extLst>
          </xdr:cNvPr>
          <xdr:cNvSpPr/>
        </xdr:nvSpPr>
        <xdr:spPr>
          <a:xfrm>
            <a:off x="12040612" y="307368"/>
            <a:ext cx="353227" cy="30313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4193967</xdr:colOff>
      <xdr:row>0</xdr:row>
      <xdr:rowOff>134731</xdr:rowOff>
    </xdr:from>
    <xdr:to>
      <xdr:col>4</xdr:col>
      <xdr:colOff>4610114</xdr:colOff>
      <xdr:row>1</xdr:row>
      <xdr:rowOff>205888</xdr:rowOff>
    </xdr:to>
    <xdr:grpSp>
      <xdr:nvGrpSpPr>
        <xdr:cNvPr id="122" name="Agrupar 121">
          <a:hlinkClick xmlns:r="http://schemas.openxmlformats.org/officeDocument/2006/relationships" r:id="rId1"/>
          <a:extLst>
            <a:ext uri="{FF2B5EF4-FFF2-40B4-BE49-F238E27FC236}">
              <a16:creationId xmlns:a16="http://schemas.microsoft.com/office/drawing/2014/main" id="{0B35ACBC-796A-4C2B-9BCA-6F7C08E60F72}"/>
            </a:ext>
          </a:extLst>
        </xdr:cNvPr>
        <xdr:cNvGrpSpPr/>
      </xdr:nvGrpSpPr>
      <xdr:grpSpPr>
        <a:xfrm>
          <a:off x="11928267" y="134731"/>
          <a:ext cx="416147" cy="385482"/>
          <a:chOff x="11922668" y="186018"/>
          <a:chExt cx="590053" cy="545456"/>
        </a:xfrm>
      </xdr:grpSpPr>
      <xdr:sp macro="" textlink="">
        <xdr:nvSpPr>
          <xdr:cNvPr id="123" name="Retângulo: Cantos Arredondados 122">
            <a:extLst>
              <a:ext uri="{FF2B5EF4-FFF2-40B4-BE49-F238E27FC236}">
                <a16:creationId xmlns:a16="http://schemas.microsoft.com/office/drawing/2014/main" id="{3A8B7BE0-CF29-0649-3F70-AD221A867951}"/>
              </a:ext>
            </a:extLst>
          </xdr:cNvPr>
          <xdr:cNvSpPr/>
        </xdr:nvSpPr>
        <xdr:spPr>
          <a:xfrm>
            <a:off x="11922668" y="186018"/>
            <a:ext cx="590053" cy="54545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4" name="Seta: para a Direita 123">
            <a:extLst>
              <a:ext uri="{FF2B5EF4-FFF2-40B4-BE49-F238E27FC236}">
                <a16:creationId xmlns:a16="http://schemas.microsoft.com/office/drawing/2014/main" id="{1C569CBA-9B08-56A0-9FB2-76B48754B415}"/>
              </a:ext>
            </a:extLst>
          </xdr:cNvPr>
          <xdr:cNvSpPr/>
        </xdr:nvSpPr>
        <xdr:spPr>
          <a:xfrm>
            <a:off x="12040612" y="307368"/>
            <a:ext cx="353227" cy="30313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4</xdr:col>
      <xdr:colOff>3691597</xdr:colOff>
      <xdr:row>0</xdr:row>
      <xdr:rowOff>134731</xdr:rowOff>
    </xdr:from>
    <xdr:to>
      <xdr:col>4</xdr:col>
      <xdr:colOff>4111250</xdr:colOff>
      <xdr:row>1</xdr:row>
      <xdr:rowOff>205888</xdr:rowOff>
    </xdr:to>
    <xdr:grpSp>
      <xdr:nvGrpSpPr>
        <xdr:cNvPr id="125" name="Agrupar 124">
          <a:hlinkClick xmlns:r="http://schemas.openxmlformats.org/officeDocument/2006/relationships" r:id="rId2"/>
          <a:extLst>
            <a:ext uri="{FF2B5EF4-FFF2-40B4-BE49-F238E27FC236}">
              <a16:creationId xmlns:a16="http://schemas.microsoft.com/office/drawing/2014/main" id="{C6D134F6-1582-48AC-90B4-9668D3729197}"/>
            </a:ext>
          </a:extLst>
        </xdr:cNvPr>
        <xdr:cNvGrpSpPr/>
      </xdr:nvGrpSpPr>
      <xdr:grpSpPr>
        <a:xfrm>
          <a:off x="11425897" y="134731"/>
          <a:ext cx="419653" cy="385482"/>
          <a:chOff x="11250702" y="186018"/>
          <a:chExt cx="582710" cy="542364"/>
        </a:xfrm>
      </xdr:grpSpPr>
      <xdr:sp macro="" textlink="">
        <xdr:nvSpPr>
          <xdr:cNvPr id="126" name="Retângulo: Cantos Arredondados 125">
            <a:extLst>
              <a:ext uri="{FF2B5EF4-FFF2-40B4-BE49-F238E27FC236}">
                <a16:creationId xmlns:a16="http://schemas.microsoft.com/office/drawing/2014/main" id="{10604FF2-4A06-B868-A012-C2724F505B28}"/>
              </a:ext>
            </a:extLst>
          </xdr:cNvPr>
          <xdr:cNvSpPr/>
        </xdr:nvSpPr>
        <xdr:spPr>
          <a:xfrm>
            <a:off x="11250702" y="186018"/>
            <a:ext cx="582710" cy="542364"/>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7" name="Seta: para a Direita 126">
            <a:extLst>
              <a:ext uri="{FF2B5EF4-FFF2-40B4-BE49-F238E27FC236}">
                <a16:creationId xmlns:a16="http://schemas.microsoft.com/office/drawing/2014/main" id="{A060BB3B-AC38-1047-B108-228F5321DDB6}"/>
              </a:ext>
            </a:extLst>
          </xdr:cNvPr>
          <xdr:cNvSpPr/>
        </xdr:nvSpPr>
        <xdr:spPr>
          <a:xfrm rot="10800000">
            <a:off x="11365444" y="307368"/>
            <a:ext cx="353227" cy="301585"/>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1</xdr:col>
      <xdr:colOff>15875</xdr:colOff>
      <xdr:row>3</xdr:row>
      <xdr:rowOff>152400</xdr:rowOff>
    </xdr:from>
    <xdr:to>
      <xdr:col>4</xdr:col>
      <xdr:colOff>4629150</xdr:colOff>
      <xdr:row>12</xdr:row>
      <xdr:rowOff>95250</xdr:rowOff>
    </xdr:to>
    <xdr:sp macro="" textlink="">
      <xdr:nvSpPr>
        <xdr:cNvPr id="134" name="Retângulo 133">
          <a:extLst>
            <a:ext uri="{FF2B5EF4-FFF2-40B4-BE49-F238E27FC236}">
              <a16:creationId xmlns:a16="http://schemas.microsoft.com/office/drawing/2014/main" id="{152D378A-CFA2-DCD6-67C9-3667478BF027}"/>
            </a:ext>
          </a:extLst>
        </xdr:cNvPr>
        <xdr:cNvSpPr/>
      </xdr:nvSpPr>
      <xdr:spPr>
        <a:xfrm>
          <a:off x="209550" y="1095375"/>
          <a:ext cx="12153900" cy="2771775"/>
        </a:xfrm>
        <a:prstGeom prst="rect">
          <a:avLst/>
        </a:prstGeom>
        <a:solidFill>
          <a:schemeClr val="bg1"/>
        </a:solidFill>
        <a:ln w="12700">
          <a:solidFill>
            <a:srgbClr val="695E4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200" b="1" u="sng">
              <a:solidFill>
                <a:srgbClr val="695E4A"/>
              </a:solidFill>
              <a:latin typeface="Calibri" panose="020F0502020204030204" pitchFamily="34" charset="0"/>
              <a:ea typeface="Calibri" panose="020F0502020204030204" pitchFamily="34" charset="0"/>
              <a:cs typeface="Calibri" panose="020F0502020204030204" pitchFamily="34" charset="0"/>
            </a:rPr>
            <a:t>Databook 2024 | Eneva</a:t>
          </a:r>
        </a:p>
        <a:p>
          <a:endParaRPr lang="en-US" sz="1200" b="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i="0">
              <a:solidFill>
                <a:srgbClr val="695E4A"/>
              </a:solidFill>
              <a:latin typeface="Calibri" panose="020F0502020204030204" pitchFamily="34" charset="0"/>
              <a:ea typeface="Calibri" panose="020F0502020204030204" pitchFamily="34" charset="0"/>
              <a:cs typeface="Calibri" panose="020F0502020204030204" pitchFamily="34" charset="0"/>
            </a:rPr>
            <a:t>The Databook 2024 from Eneva replaces the ESG Disclosure Supplement, published over the past two years alongside the company's Integrated Report. Developed in an Excel format, this new model aims to enhance stakeholder experience by providing simplified access, intuitive navigation, and greater efficiency in data consultation.</a:t>
          </a:r>
        </a:p>
        <a:p>
          <a:endParaRPr lang="en-US" sz="1200" b="0" i="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i="0">
              <a:solidFill>
                <a:srgbClr val="695E4A"/>
              </a:solidFill>
              <a:latin typeface="Calibri" panose="020F0502020204030204" pitchFamily="34" charset="0"/>
              <a:ea typeface="Calibri" panose="020F0502020204030204" pitchFamily="34" charset="0"/>
              <a:cs typeface="Calibri" panose="020F0502020204030204" pitchFamily="34" charset="0"/>
            </a:rPr>
            <a:t>Structured with transparency, the document consolidates the indicators reported by Eneva based on internationally recognized frameworks, including GRI (Global Reporting Initiative), SASB (Sustainability Accounting Standards Board), and TCFD (Task Force on Climate-Related Financial Disclosures), complementing the information presented in the Integrated Report 2024.</a:t>
          </a:r>
        </a:p>
        <a:p>
          <a:endParaRPr lang="en-US" sz="1200" b="0" i="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i="0">
              <a:solidFill>
                <a:srgbClr val="695E4A"/>
              </a:solidFill>
              <a:latin typeface="Calibri" panose="020F0502020204030204" pitchFamily="34" charset="0"/>
              <a:ea typeface="Calibri" panose="020F0502020204030204" pitchFamily="34" charset="0"/>
              <a:cs typeface="Calibri" panose="020F0502020204030204" pitchFamily="34" charset="0"/>
            </a:rPr>
            <a:t>In addition to presenting key indicators related to the company’s material themes for 2024, along with their historical evolution whenever available, the Databook incorporates proprietary metrics, such as Socio-Environmental Contributions and Government Taxes and Levies, reinforcing Eneva’s commitment to transparency, responsible governance, and sustainable value generation.</a:t>
          </a:r>
        </a:p>
        <a:p>
          <a:endParaRPr lang="en-US" sz="1200" b="0" i="0">
            <a:solidFill>
              <a:srgbClr val="695E4A"/>
            </a:solidFill>
            <a:latin typeface="Calibri" panose="020F0502020204030204" pitchFamily="34" charset="0"/>
            <a:ea typeface="Calibri" panose="020F0502020204030204" pitchFamily="34" charset="0"/>
            <a:cs typeface="Calibri" panose="020F0502020204030204" pitchFamily="34" charset="0"/>
          </a:endParaRPr>
        </a:p>
        <a:p>
          <a:r>
            <a:rPr lang="en-US" sz="1200" b="0" i="0">
              <a:solidFill>
                <a:srgbClr val="695E4A"/>
              </a:solidFill>
              <a:latin typeface="Calibri" panose="020F0502020204030204" pitchFamily="34" charset="0"/>
              <a:ea typeface="Calibri" panose="020F0502020204030204" pitchFamily="34" charset="0"/>
              <a:cs typeface="Calibri" panose="020F0502020204030204" pitchFamily="34" charset="0"/>
            </a:rPr>
            <a:t>To facilitate information access, the document features an "Index" tab, located in the top menu, enabling efficient navigation between available indicators and their respective correlations with the chapters and themes covered in the Integrated Report. This format allows for quick and contextualized consultations, promoting a more fluid and integrated reading experience.</a:t>
          </a:r>
        </a:p>
        <a:p>
          <a:pPr algn="l"/>
          <a:endParaRPr lang="en-US" sz="120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1</xdr:col>
      <xdr:colOff>1235074</xdr:colOff>
      <xdr:row>2</xdr:row>
      <xdr:rowOff>1800</xdr:rowOff>
    </xdr:to>
    <xdr:pic>
      <xdr:nvPicPr>
        <xdr:cNvPr id="15" name="Imagem 14">
          <a:extLst>
            <a:ext uri="{FF2B5EF4-FFF2-40B4-BE49-F238E27FC236}">
              <a16:creationId xmlns:a16="http://schemas.microsoft.com/office/drawing/2014/main" id="{DC537B94-0021-4354-B7A0-0FB4AFD406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76200</xdr:colOff>
      <xdr:row>0</xdr:row>
      <xdr:rowOff>138112</xdr:rowOff>
    </xdr:from>
    <xdr:to>
      <xdr:col>2</xdr:col>
      <xdr:colOff>1409700</xdr:colOff>
      <xdr:row>1</xdr:row>
      <xdr:rowOff>208987</xdr:rowOff>
    </xdr:to>
    <xdr:grpSp>
      <xdr:nvGrpSpPr>
        <xdr:cNvPr id="16" name="Agrupar 15">
          <a:hlinkClick xmlns:r="http://schemas.openxmlformats.org/officeDocument/2006/relationships" r:id="rId4"/>
          <a:extLst>
            <a:ext uri="{FF2B5EF4-FFF2-40B4-BE49-F238E27FC236}">
              <a16:creationId xmlns:a16="http://schemas.microsoft.com/office/drawing/2014/main" id="{A1FB4A8D-B40C-4F8C-BDF4-9A011E379B28}"/>
            </a:ext>
          </a:extLst>
        </xdr:cNvPr>
        <xdr:cNvGrpSpPr/>
      </xdr:nvGrpSpPr>
      <xdr:grpSpPr>
        <a:xfrm>
          <a:off x="2914650" y="138112"/>
          <a:ext cx="1333500" cy="385200"/>
          <a:chOff x="2914760" y="138112"/>
          <a:chExt cx="1325814" cy="385200"/>
        </a:xfrm>
      </xdr:grpSpPr>
      <xdr:sp macro="" textlink="">
        <xdr:nvSpPr>
          <xdr:cNvPr id="17" name="Retângulo 16">
            <a:extLst>
              <a:ext uri="{FF2B5EF4-FFF2-40B4-BE49-F238E27FC236}">
                <a16:creationId xmlns:a16="http://schemas.microsoft.com/office/drawing/2014/main" id="{6562D4CC-1709-1F66-74FA-9476153354FF}"/>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u="sng">
                <a:solidFill>
                  <a:srgbClr val="695E4A"/>
                </a:solidFill>
                <a:latin typeface="Calibre regular"/>
              </a:rPr>
              <a:t>Foreword</a:t>
            </a:r>
          </a:p>
        </xdr:txBody>
      </xdr:sp>
      <xdr:pic>
        <xdr:nvPicPr>
          <xdr:cNvPr id="18" name="Imagem 17">
            <a:extLst>
              <a:ext uri="{FF2B5EF4-FFF2-40B4-BE49-F238E27FC236}">
                <a16:creationId xmlns:a16="http://schemas.microsoft.com/office/drawing/2014/main" id="{EBA5AC27-EA65-CCAD-F8CB-83C3BC3AB3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2</xdr:col>
      <xdr:colOff>1492250</xdr:colOff>
      <xdr:row>0</xdr:row>
      <xdr:rowOff>150018</xdr:rowOff>
    </xdr:from>
    <xdr:to>
      <xdr:col>2</xdr:col>
      <xdr:colOff>2597150</xdr:colOff>
      <xdr:row>1</xdr:row>
      <xdr:rowOff>211368</xdr:rowOff>
    </xdr:to>
    <xdr:grpSp>
      <xdr:nvGrpSpPr>
        <xdr:cNvPr id="19" name="Agrupar 18">
          <a:hlinkClick xmlns:r="http://schemas.openxmlformats.org/officeDocument/2006/relationships" r:id="rId1"/>
          <a:extLst>
            <a:ext uri="{FF2B5EF4-FFF2-40B4-BE49-F238E27FC236}">
              <a16:creationId xmlns:a16="http://schemas.microsoft.com/office/drawing/2014/main" id="{BB19AEE8-DE51-4B26-A188-2A7AD7A28C55}"/>
            </a:ext>
          </a:extLst>
        </xdr:cNvPr>
        <xdr:cNvGrpSpPr/>
      </xdr:nvGrpSpPr>
      <xdr:grpSpPr>
        <a:xfrm>
          <a:off x="4330700" y="150018"/>
          <a:ext cx="1104900" cy="375675"/>
          <a:chOff x="4295775" y="140493"/>
          <a:chExt cx="1104900" cy="385200"/>
        </a:xfrm>
      </xdr:grpSpPr>
      <xdr:sp macro="" textlink="">
        <xdr:nvSpPr>
          <xdr:cNvPr id="20" name="Retângulo 19">
            <a:extLst>
              <a:ext uri="{FF2B5EF4-FFF2-40B4-BE49-F238E27FC236}">
                <a16:creationId xmlns:a16="http://schemas.microsoft.com/office/drawing/2014/main" id="{FCE89BF5-2499-8AD8-1A67-7232CC25D40D}"/>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21" name="Imagem 20">
            <a:extLst>
              <a:ext uri="{FF2B5EF4-FFF2-40B4-BE49-F238E27FC236}">
                <a16:creationId xmlns:a16="http://schemas.microsoft.com/office/drawing/2014/main" id="{67D6E0A4-C81E-455D-23D3-F4EB7D56C8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1235074</xdr:colOff>
      <xdr:row>2</xdr:row>
      <xdr:rowOff>1800</xdr:rowOff>
    </xdr:to>
    <xdr:pic>
      <xdr:nvPicPr>
        <xdr:cNvPr id="4" name="Imagem 3">
          <a:extLst>
            <a:ext uri="{FF2B5EF4-FFF2-40B4-BE49-F238E27FC236}">
              <a16:creationId xmlns:a16="http://schemas.microsoft.com/office/drawing/2014/main" id="{A2E345AC-4C4E-FEB8-A129-AC2C6EC9A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49" cy="630450"/>
        </a:xfrm>
        <a:prstGeom prst="rect">
          <a:avLst/>
        </a:prstGeom>
      </xdr:spPr>
    </xdr:pic>
    <xdr:clientData/>
  </xdr:twoCellAnchor>
  <xdr:twoCellAnchor editAs="absolute">
    <xdr:from>
      <xdr:col>4</xdr:col>
      <xdr:colOff>4190419</xdr:colOff>
      <xdr:row>0</xdr:row>
      <xdr:rowOff>128869</xdr:rowOff>
    </xdr:from>
    <xdr:to>
      <xdr:col>4</xdr:col>
      <xdr:colOff>4613649</xdr:colOff>
      <xdr:row>1</xdr:row>
      <xdr:rowOff>206376</xdr:rowOff>
    </xdr:to>
    <xdr:grpSp>
      <xdr:nvGrpSpPr>
        <xdr:cNvPr id="10" name="Agrupar 9">
          <a:hlinkClick xmlns:r="http://schemas.openxmlformats.org/officeDocument/2006/relationships" r:id="rId2"/>
          <a:extLst>
            <a:ext uri="{FF2B5EF4-FFF2-40B4-BE49-F238E27FC236}">
              <a16:creationId xmlns:a16="http://schemas.microsoft.com/office/drawing/2014/main" id="{C8E01834-C336-2FD8-C090-334D6DCC5EC1}"/>
            </a:ext>
          </a:extLst>
        </xdr:cNvPr>
        <xdr:cNvGrpSpPr/>
      </xdr:nvGrpSpPr>
      <xdr:grpSpPr>
        <a:xfrm>
          <a:off x="11924719" y="128869"/>
          <a:ext cx="423230" cy="391832"/>
          <a:chOff x="11922668" y="186018"/>
          <a:chExt cx="590053" cy="545456"/>
        </a:xfrm>
      </xdr:grpSpPr>
      <xdr:sp macro="" textlink="">
        <xdr:nvSpPr>
          <xdr:cNvPr id="6" name="Retângulo: Cantos Arredondados 5">
            <a:extLst>
              <a:ext uri="{FF2B5EF4-FFF2-40B4-BE49-F238E27FC236}">
                <a16:creationId xmlns:a16="http://schemas.microsoft.com/office/drawing/2014/main" id="{5A193670-CC21-0933-F1A3-15AFFBF9F407}"/>
              </a:ext>
            </a:extLst>
          </xdr:cNvPr>
          <xdr:cNvSpPr/>
        </xdr:nvSpPr>
        <xdr:spPr>
          <a:xfrm>
            <a:off x="11922668" y="186018"/>
            <a:ext cx="590053" cy="54545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7" name="Seta: para a Direita 6">
            <a:extLst>
              <a:ext uri="{FF2B5EF4-FFF2-40B4-BE49-F238E27FC236}">
                <a16:creationId xmlns:a16="http://schemas.microsoft.com/office/drawing/2014/main" id="{8A680403-EC8F-7F95-9D57-BFA0A54EA11B}"/>
              </a:ext>
            </a:extLst>
          </xdr:cNvPr>
          <xdr:cNvSpPr/>
        </xdr:nvSpPr>
        <xdr:spPr>
          <a:xfrm>
            <a:off x="12040612" y="307368"/>
            <a:ext cx="353227" cy="30313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4</xdr:col>
      <xdr:colOff>3691224</xdr:colOff>
      <xdr:row>0</xdr:row>
      <xdr:rowOff>128869</xdr:rowOff>
    </xdr:from>
    <xdr:to>
      <xdr:col>4</xdr:col>
      <xdr:colOff>4110877</xdr:colOff>
      <xdr:row>1</xdr:row>
      <xdr:rowOff>206376</xdr:rowOff>
    </xdr:to>
    <xdr:grpSp>
      <xdr:nvGrpSpPr>
        <xdr:cNvPr id="9" name="Agrupar 8">
          <a:hlinkClick xmlns:r="http://schemas.openxmlformats.org/officeDocument/2006/relationships" r:id="rId3"/>
          <a:extLst>
            <a:ext uri="{FF2B5EF4-FFF2-40B4-BE49-F238E27FC236}">
              <a16:creationId xmlns:a16="http://schemas.microsoft.com/office/drawing/2014/main" id="{3B4A9C9D-E9A4-5677-59F1-533A25B59641}"/>
            </a:ext>
          </a:extLst>
        </xdr:cNvPr>
        <xdr:cNvGrpSpPr/>
      </xdr:nvGrpSpPr>
      <xdr:grpSpPr>
        <a:xfrm>
          <a:off x="11425524" y="128869"/>
          <a:ext cx="419653" cy="391832"/>
          <a:chOff x="11250702" y="186018"/>
          <a:chExt cx="582710" cy="542364"/>
        </a:xfrm>
      </xdr:grpSpPr>
      <xdr:sp macro="" textlink="">
        <xdr:nvSpPr>
          <xdr:cNvPr id="5" name="Retângulo: Cantos Arredondados 4">
            <a:extLst>
              <a:ext uri="{FF2B5EF4-FFF2-40B4-BE49-F238E27FC236}">
                <a16:creationId xmlns:a16="http://schemas.microsoft.com/office/drawing/2014/main" id="{EDB05B89-835E-E3F8-0A2B-87094C3E1FDC}"/>
              </a:ext>
            </a:extLst>
          </xdr:cNvPr>
          <xdr:cNvSpPr/>
        </xdr:nvSpPr>
        <xdr:spPr>
          <a:xfrm>
            <a:off x="11250702" y="186018"/>
            <a:ext cx="582710" cy="542364"/>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8" name="Seta: para a Direita 7">
            <a:extLst>
              <a:ext uri="{FF2B5EF4-FFF2-40B4-BE49-F238E27FC236}">
                <a16:creationId xmlns:a16="http://schemas.microsoft.com/office/drawing/2014/main" id="{0EB5A6E3-7ACC-21E9-83C6-E28CDD2E200E}"/>
              </a:ext>
            </a:extLst>
          </xdr:cNvPr>
          <xdr:cNvSpPr/>
        </xdr:nvSpPr>
        <xdr:spPr>
          <a:xfrm rot="10800000">
            <a:off x="11365444" y="307368"/>
            <a:ext cx="353227" cy="301585"/>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2</xdr:col>
      <xdr:colOff>76200</xdr:colOff>
      <xdr:row>0</xdr:row>
      <xdr:rowOff>138112</xdr:rowOff>
    </xdr:from>
    <xdr:to>
      <xdr:col>2</xdr:col>
      <xdr:colOff>1409700</xdr:colOff>
      <xdr:row>1</xdr:row>
      <xdr:rowOff>208987</xdr:rowOff>
    </xdr:to>
    <xdr:grpSp>
      <xdr:nvGrpSpPr>
        <xdr:cNvPr id="17" name="Agrupar 16">
          <a:hlinkClick xmlns:r="http://schemas.openxmlformats.org/officeDocument/2006/relationships" r:id="rId3"/>
          <a:extLst>
            <a:ext uri="{FF2B5EF4-FFF2-40B4-BE49-F238E27FC236}">
              <a16:creationId xmlns:a16="http://schemas.microsoft.com/office/drawing/2014/main" id="{4D5A33DA-11EC-CA30-1A4B-913C2E93AA01}"/>
            </a:ext>
          </a:extLst>
        </xdr:cNvPr>
        <xdr:cNvGrpSpPr/>
      </xdr:nvGrpSpPr>
      <xdr:grpSpPr>
        <a:xfrm>
          <a:off x="2914650" y="138112"/>
          <a:ext cx="1333500" cy="385200"/>
          <a:chOff x="2914760" y="138112"/>
          <a:chExt cx="1325814" cy="385200"/>
        </a:xfrm>
      </xdr:grpSpPr>
      <xdr:sp macro="" textlink="">
        <xdr:nvSpPr>
          <xdr:cNvPr id="2" name="Retângulo 1">
            <a:extLst>
              <a:ext uri="{FF2B5EF4-FFF2-40B4-BE49-F238E27FC236}">
                <a16:creationId xmlns:a16="http://schemas.microsoft.com/office/drawing/2014/main" id="{BA88AA5C-B557-82A1-68F0-B5B5983AE374}"/>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12" name="Imagem 11">
            <a:extLst>
              <a:ext uri="{FF2B5EF4-FFF2-40B4-BE49-F238E27FC236}">
                <a16:creationId xmlns:a16="http://schemas.microsoft.com/office/drawing/2014/main" id="{5C67695D-2103-793D-81C7-3E76F633ED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2</xdr:col>
      <xdr:colOff>1492250</xdr:colOff>
      <xdr:row>0</xdr:row>
      <xdr:rowOff>150018</xdr:rowOff>
    </xdr:from>
    <xdr:to>
      <xdr:col>2</xdr:col>
      <xdr:colOff>2597150</xdr:colOff>
      <xdr:row>1</xdr:row>
      <xdr:rowOff>211368</xdr:rowOff>
    </xdr:to>
    <xdr:grpSp>
      <xdr:nvGrpSpPr>
        <xdr:cNvPr id="16" name="Agrupar 15">
          <a:hlinkClick xmlns:r="http://schemas.openxmlformats.org/officeDocument/2006/relationships" r:id="rId5"/>
          <a:extLst>
            <a:ext uri="{FF2B5EF4-FFF2-40B4-BE49-F238E27FC236}">
              <a16:creationId xmlns:a16="http://schemas.microsoft.com/office/drawing/2014/main" id="{9C992751-FE5A-C1D4-62DA-0298421AB395}"/>
            </a:ext>
          </a:extLst>
        </xdr:cNvPr>
        <xdr:cNvGrpSpPr/>
      </xdr:nvGrpSpPr>
      <xdr:grpSpPr>
        <a:xfrm>
          <a:off x="4330700" y="150018"/>
          <a:ext cx="1104900" cy="375675"/>
          <a:chOff x="4295775" y="140493"/>
          <a:chExt cx="1104900" cy="385200"/>
        </a:xfrm>
      </xdr:grpSpPr>
      <xdr:sp macro="" textlink="">
        <xdr:nvSpPr>
          <xdr:cNvPr id="13" name="Retângulo 12">
            <a:extLst>
              <a:ext uri="{FF2B5EF4-FFF2-40B4-BE49-F238E27FC236}">
                <a16:creationId xmlns:a16="http://schemas.microsoft.com/office/drawing/2014/main" id="{FD29C0D2-14E6-8A97-C1E0-DC2648F0F44B}"/>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sng">
                <a:solidFill>
                  <a:srgbClr val="695E4A"/>
                </a:solidFill>
                <a:latin typeface="Calibre regular"/>
              </a:rPr>
              <a:t>Index</a:t>
            </a:r>
          </a:p>
        </xdr:txBody>
      </xdr:sp>
      <xdr:pic>
        <xdr:nvPicPr>
          <xdr:cNvPr id="15" name="Imagem 14">
            <a:extLst>
              <a:ext uri="{FF2B5EF4-FFF2-40B4-BE49-F238E27FC236}">
                <a16:creationId xmlns:a16="http://schemas.microsoft.com/office/drawing/2014/main" id="{BA8D1A18-43A8-1D93-3FAC-263B3196508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338504</xdr:colOff>
      <xdr:row>4</xdr:row>
      <xdr:rowOff>72736</xdr:rowOff>
    </xdr:from>
    <xdr:to>
      <xdr:col>0</xdr:col>
      <xdr:colOff>2243329</xdr:colOff>
      <xdr:row>5</xdr:row>
      <xdr:rowOff>167986</xdr:rowOff>
    </xdr:to>
    <xdr:sp macro="" textlink="Índice!C6">
      <xdr:nvSpPr>
        <xdr:cNvPr id="48" name="Retângulo: Cantos Arredondados 47">
          <a:hlinkClick xmlns:r="http://schemas.openxmlformats.org/officeDocument/2006/relationships" r:id="rId1"/>
          <a:extLst>
            <a:ext uri="{FF2B5EF4-FFF2-40B4-BE49-F238E27FC236}">
              <a16:creationId xmlns:a16="http://schemas.microsoft.com/office/drawing/2014/main" id="{EB987491-2F03-84FD-0E26-ABB8ABAF2B73}"/>
            </a:ext>
          </a:extLst>
        </xdr:cNvPr>
        <xdr:cNvSpPr/>
      </xdr:nvSpPr>
      <xdr:spPr>
        <a:xfrm>
          <a:off x="328979" y="1330036"/>
          <a:ext cx="1908000" cy="400050"/>
        </a:xfrm>
        <a:prstGeom prst="roundRect">
          <a:avLst/>
        </a:prstGeom>
        <a:solidFill>
          <a:srgbClr val="FCB316"/>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B835F59-A270-4C9C-A7B5-C00E2651F1AA}"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About this report</a:t>
          </a:fld>
          <a:endParaRPr lang="en-US" sz="14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63" name="Retângulo: Cantos Arredondados 62">
          <a:hlinkClick xmlns:r="http://schemas.openxmlformats.org/officeDocument/2006/relationships" r:id="rId1"/>
          <a:extLst>
            <a:ext uri="{FF2B5EF4-FFF2-40B4-BE49-F238E27FC236}">
              <a16:creationId xmlns:a16="http://schemas.microsoft.com/office/drawing/2014/main" id="{4E9FEF4A-C39A-D480-8758-D450BAE48503}"/>
            </a:ext>
          </a:extLst>
        </xdr:cNvPr>
        <xdr:cNvSpPr/>
      </xdr:nvSpPr>
      <xdr:spPr>
        <a:xfrm>
          <a:off x="161925" y="835479"/>
          <a:ext cx="2076451" cy="396000"/>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4409DA-4D03-4020-B37E-CCFB8219658C}"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FOREWORD</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8</xdr:col>
      <xdr:colOff>1083395</xdr:colOff>
      <xdr:row>0</xdr:row>
      <xdr:rowOff>129787</xdr:rowOff>
    </xdr:from>
    <xdr:to>
      <xdr:col>9</xdr:col>
      <xdr:colOff>109625</xdr:colOff>
      <xdr:row>1</xdr:row>
      <xdr:rowOff>207293</xdr:rowOff>
    </xdr:to>
    <xdr:grpSp>
      <xdr:nvGrpSpPr>
        <xdr:cNvPr id="23" name="Agrupar 22">
          <a:hlinkClick xmlns:r="http://schemas.openxmlformats.org/officeDocument/2006/relationships" r:id="rId2"/>
          <a:extLst>
            <a:ext uri="{FF2B5EF4-FFF2-40B4-BE49-F238E27FC236}">
              <a16:creationId xmlns:a16="http://schemas.microsoft.com/office/drawing/2014/main" id="{27EC0A41-CDA1-7565-CC26-A26543B3BD59}"/>
            </a:ext>
          </a:extLst>
        </xdr:cNvPr>
        <xdr:cNvGrpSpPr/>
      </xdr:nvGrpSpPr>
      <xdr:grpSpPr>
        <a:xfrm>
          <a:off x="11922845" y="129787"/>
          <a:ext cx="416880" cy="391831"/>
          <a:chOff x="11937133" y="129787"/>
          <a:chExt cx="416880" cy="386672"/>
        </a:xfrm>
      </xdr:grpSpPr>
      <xdr:sp macro="" textlink="">
        <xdr:nvSpPr>
          <xdr:cNvPr id="17" name="Retângulo: Cantos Arredondados 16">
            <a:extLst>
              <a:ext uri="{FF2B5EF4-FFF2-40B4-BE49-F238E27FC236}">
                <a16:creationId xmlns:a16="http://schemas.microsoft.com/office/drawing/2014/main" id="{01FA578B-2160-725A-F6DC-0B6EAE915E12}"/>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8" name="Seta: para a Direita 17">
            <a:extLst>
              <a:ext uri="{FF2B5EF4-FFF2-40B4-BE49-F238E27FC236}">
                <a16:creationId xmlns:a16="http://schemas.microsoft.com/office/drawing/2014/main" id="{C6DEC629-2955-E157-11A2-2F3B5E3E6480}"/>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587375</xdr:colOff>
      <xdr:row>0</xdr:row>
      <xdr:rowOff>129787</xdr:rowOff>
    </xdr:from>
    <xdr:to>
      <xdr:col>8</xdr:col>
      <xdr:colOff>994328</xdr:colOff>
      <xdr:row>1</xdr:row>
      <xdr:rowOff>207293</xdr:rowOff>
    </xdr:to>
    <xdr:grpSp>
      <xdr:nvGrpSpPr>
        <xdr:cNvPr id="22" name="Agrupar 21">
          <a:hlinkClick xmlns:r="http://schemas.openxmlformats.org/officeDocument/2006/relationships" r:id="rId3"/>
          <a:extLst>
            <a:ext uri="{FF2B5EF4-FFF2-40B4-BE49-F238E27FC236}">
              <a16:creationId xmlns:a16="http://schemas.microsoft.com/office/drawing/2014/main" id="{3144A2F0-6B8C-54AB-EC68-A69E06C68899}"/>
            </a:ext>
          </a:extLst>
        </xdr:cNvPr>
        <xdr:cNvGrpSpPr/>
      </xdr:nvGrpSpPr>
      <xdr:grpSpPr>
        <a:xfrm>
          <a:off x="11426825" y="129787"/>
          <a:ext cx="406953" cy="391831"/>
          <a:chOff x="11434763" y="129787"/>
          <a:chExt cx="413303" cy="386672"/>
        </a:xfrm>
      </xdr:grpSpPr>
      <xdr:sp macro="" textlink="">
        <xdr:nvSpPr>
          <xdr:cNvPr id="20" name="Retângulo: Cantos Arredondados 19">
            <a:extLst>
              <a:ext uri="{FF2B5EF4-FFF2-40B4-BE49-F238E27FC236}">
                <a16:creationId xmlns:a16="http://schemas.microsoft.com/office/drawing/2014/main" id="{A1B8975E-244C-7994-7732-96CDD1D763E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1" name="Seta: para a Direita 20">
            <a:extLst>
              <a:ext uri="{FF2B5EF4-FFF2-40B4-BE49-F238E27FC236}">
                <a16:creationId xmlns:a16="http://schemas.microsoft.com/office/drawing/2014/main" id="{F813EDC2-026C-1E3E-02CC-326F7D9E77EB}"/>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338504</xdr:colOff>
      <xdr:row>5</xdr:row>
      <xdr:rowOff>250247</xdr:rowOff>
    </xdr:from>
    <xdr:to>
      <xdr:col>0</xdr:col>
      <xdr:colOff>2243329</xdr:colOff>
      <xdr:row>7</xdr:row>
      <xdr:rowOff>21647</xdr:rowOff>
    </xdr:to>
    <xdr:sp macro="" textlink="Índice!C9">
      <xdr:nvSpPr>
        <xdr:cNvPr id="24" name="Retângulo: Cantos Arredondados 23">
          <a:hlinkClick xmlns:r="http://schemas.openxmlformats.org/officeDocument/2006/relationships" r:id="rId2"/>
          <a:extLst>
            <a:ext uri="{FF2B5EF4-FFF2-40B4-BE49-F238E27FC236}">
              <a16:creationId xmlns:a16="http://schemas.microsoft.com/office/drawing/2014/main" id="{9DEE7F79-9B92-5C55-73E9-D060A5D1413C}"/>
            </a:ext>
          </a:extLst>
        </xdr:cNvPr>
        <xdr:cNvSpPr/>
      </xdr:nvSpPr>
      <xdr:spPr>
        <a:xfrm>
          <a:off x="328979" y="1821872"/>
          <a:ext cx="1908000" cy="400050"/>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3E37810-79B4-4059-B56A-AB1C9C74BECD}"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Double materiality</a:t>
          </a:fld>
          <a:endParaRPr lang="en-US" sz="1400">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113433</xdr:rowOff>
    </xdr:from>
    <xdr:to>
      <xdr:col>0</xdr:col>
      <xdr:colOff>2244726</xdr:colOff>
      <xdr:row>8</xdr:row>
      <xdr:rowOff>188305</xdr:rowOff>
    </xdr:to>
    <xdr:sp macro="" textlink="Índice!B11">
      <xdr:nvSpPr>
        <xdr:cNvPr id="25" name="Retângulo: Cantos Arredondados 24">
          <a:hlinkClick xmlns:r="http://schemas.openxmlformats.org/officeDocument/2006/relationships" r:id="rId4"/>
          <a:extLst>
            <a:ext uri="{FF2B5EF4-FFF2-40B4-BE49-F238E27FC236}">
              <a16:creationId xmlns:a16="http://schemas.microsoft.com/office/drawing/2014/main" id="{D5564B2E-54FF-B567-73EE-60AEAFC6152D}"/>
            </a:ext>
          </a:extLst>
        </xdr:cNvPr>
        <xdr:cNvSpPr/>
      </xdr:nvSpPr>
      <xdr:spPr>
        <a:xfrm>
          <a:off x="161925" y="2320512"/>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FBD0752-CED7-4E9C-B2D2-8A5350A6B81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300469</xdr:rowOff>
    </xdr:from>
    <xdr:to>
      <xdr:col>0</xdr:col>
      <xdr:colOff>2244726</xdr:colOff>
      <xdr:row>10</xdr:row>
      <xdr:rowOff>54665</xdr:rowOff>
    </xdr:to>
    <xdr:sp macro="" textlink="Índice!B18">
      <xdr:nvSpPr>
        <xdr:cNvPr id="26" name="Retângulo: Cantos Arredondados 25">
          <a:hlinkClick xmlns:r="http://schemas.openxmlformats.org/officeDocument/2006/relationships" r:id="rId5"/>
          <a:extLst>
            <a:ext uri="{FF2B5EF4-FFF2-40B4-BE49-F238E27FC236}">
              <a16:creationId xmlns:a16="http://schemas.microsoft.com/office/drawing/2014/main" id="{29AEF2D5-6A4C-A03B-F7DD-514CC770F4A2}"/>
            </a:ext>
          </a:extLst>
        </xdr:cNvPr>
        <xdr:cNvSpPr/>
      </xdr:nvSpPr>
      <xdr:spPr>
        <a:xfrm>
          <a:off x="161925" y="2819151"/>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5A3C4C6-2F8E-4C8A-A20B-94EAB6626D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10</xdr:row>
      <xdr:rowOff>154130</xdr:rowOff>
    </xdr:from>
    <xdr:to>
      <xdr:col>0</xdr:col>
      <xdr:colOff>2244726</xdr:colOff>
      <xdr:row>11</xdr:row>
      <xdr:rowOff>229001</xdr:rowOff>
    </xdr:to>
    <xdr:sp macro="" textlink="Índice!B42">
      <xdr:nvSpPr>
        <xdr:cNvPr id="27" name="Retângulo: Cantos Arredondados 26">
          <a:hlinkClick xmlns:r="http://schemas.openxmlformats.org/officeDocument/2006/relationships" r:id="rId6"/>
          <a:extLst>
            <a:ext uri="{FF2B5EF4-FFF2-40B4-BE49-F238E27FC236}">
              <a16:creationId xmlns:a16="http://schemas.microsoft.com/office/drawing/2014/main" id="{3B9DE35F-8D0C-48F3-C271-2437504EAFE2}"/>
            </a:ext>
          </a:extLst>
        </xdr:cNvPr>
        <xdr:cNvSpPr/>
      </xdr:nvSpPr>
      <xdr:spPr>
        <a:xfrm>
          <a:off x="161925" y="3324594"/>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93EEDA0-92BD-4970-8D72-D798674A15D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17316</xdr:rowOff>
    </xdr:from>
    <xdr:to>
      <xdr:col>0</xdr:col>
      <xdr:colOff>2244726</xdr:colOff>
      <xdr:row>13</xdr:row>
      <xdr:rowOff>92188</xdr:rowOff>
    </xdr:to>
    <xdr:sp macro="" textlink="Índice!B46">
      <xdr:nvSpPr>
        <xdr:cNvPr id="28" name="Retângulo: Cantos Arredondados 27">
          <a:hlinkClick xmlns:r="http://schemas.openxmlformats.org/officeDocument/2006/relationships" r:id="rId7"/>
          <a:extLst>
            <a:ext uri="{FF2B5EF4-FFF2-40B4-BE49-F238E27FC236}">
              <a16:creationId xmlns:a16="http://schemas.microsoft.com/office/drawing/2014/main" id="{7F077ACB-60AC-A9B6-F5AC-22BEB38540AE}"/>
            </a:ext>
          </a:extLst>
        </xdr:cNvPr>
        <xdr:cNvSpPr/>
      </xdr:nvSpPr>
      <xdr:spPr>
        <a:xfrm>
          <a:off x="161925" y="3823234"/>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5E4E770-6EEB-458D-97DF-CAC33D3C8BE8}"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13</xdr:row>
      <xdr:rowOff>194827</xdr:rowOff>
    </xdr:from>
    <xdr:to>
      <xdr:col>0</xdr:col>
      <xdr:colOff>2244726</xdr:colOff>
      <xdr:row>14</xdr:row>
      <xdr:rowOff>281038</xdr:rowOff>
    </xdr:to>
    <xdr:sp macro="" textlink="Índice!B85">
      <xdr:nvSpPr>
        <xdr:cNvPr id="29" name="Retângulo: Cantos Arredondados 28">
          <a:hlinkClick xmlns:r="http://schemas.openxmlformats.org/officeDocument/2006/relationships" r:id="rId8"/>
          <a:extLst>
            <a:ext uri="{FF2B5EF4-FFF2-40B4-BE49-F238E27FC236}">
              <a16:creationId xmlns:a16="http://schemas.microsoft.com/office/drawing/2014/main" id="{C570CACF-700D-EB6E-BF1A-3F7D349CBB67}"/>
            </a:ext>
          </a:extLst>
        </xdr:cNvPr>
        <xdr:cNvSpPr/>
      </xdr:nvSpPr>
      <xdr:spPr>
        <a:xfrm>
          <a:off x="161925" y="4328677"/>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6A94970-1119-4822-807A-EC0BD054D748}"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58013</xdr:rowOff>
    </xdr:from>
    <xdr:to>
      <xdr:col>0</xdr:col>
      <xdr:colOff>2244726</xdr:colOff>
      <xdr:row>16</xdr:row>
      <xdr:rowOff>150573</xdr:rowOff>
    </xdr:to>
    <xdr:sp macro="" textlink="Índice!B114">
      <xdr:nvSpPr>
        <xdr:cNvPr id="30" name="Retângulo: Cantos Arredondados 29">
          <a:hlinkClick xmlns:r="http://schemas.openxmlformats.org/officeDocument/2006/relationships" r:id="rId9"/>
          <a:extLst>
            <a:ext uri="{FF2B5EF4-FFF2-40B4-BE49-F238E27FC236}">
              <a16:creationId xmlns:a16="http://schemas.microsoft.com/office/drawing/2014/main" id="{E0ECEF64-EB9D-FA09-3FDC-946B1DF9D125}"/>
            </a:ext>
          </a:extLst>
        </xdr:cNvPr>
        <xdr:cNvSpPr/>
      </xdr:nvSpPr>
      <xdr:spPr>
        <a:xfrm>
          <a:off x="161925" y="4819152"/>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B0CF55C-A2CD-441C-AA8A-B2CD98069058}"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16</xdr:row>
      <xdr:rowOff>245049</xdr:rowOff>
    </xdr:from>
    <xdr:to>
      <xdr:col>0</xdr:col>
      <xdr:colOff>2244726</xdr:colOff>
      <xdr:row>18</xdr:row>
      <xdr:rowOff>4235</xdr:rowOff>
    </xdr:to>
    <xdr:sp macro="" textlink="Índice!B132">
      <xdr:nvSpPr>
        <xdr:cNvPr id="31" name="Retângulo: Cantos Arredondados 30">
          <a:hlinkClick xmlns:r="http://schemas.openxmlformats.org/officeDocument/2006/relationships" r:id="rId10"/>
          <a:extLst>
            <a:ext uri="{FF2B5EF4-FFF2-40B4-BE49-F238E27FC236}">
              <a16:creationId xmlns:a16="http://schemas.microsoft.com/office/drawing/2014/main" id="{2A0FF3EA-E74B-4E95-208A-919FE6F442FB}"/>
            </a:ext>
          </a:extLst>
        </xdr:cNvPr>
        <xdr:cNvSpPr/>
      </xdr:nvSpPr>
      <xdr:spPr>
        <a:xfrm>
          <a:off x="161925" y="5308267"/>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5756433D-3820-4FFC-AD52-8D98845A9850}"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98710</xdr:rowOff>
    </xdr:from>
    <xdr:to>
      <xdr:col>0</xdr:col>
      <xdr:colOff>2244726</xdr:colOff>
      <xdr:row>19</xdr:row>
      <xdr:rowOff>186281</xdr:rowOff>
    </xdr:to>
    <xdr:sp macro="" textlink="Índice!B134">
      <xdr:nvSpPr>
        <xdr:cNvPr id="32" name="Retângulo: Cantos Arredondados 31">
          <a:hlinkClick xmlns:r="http://schemas.openxmlformats.org/officeDocument/2006/relationships" r:id="rId11"/>
          <a:extLst>
            <a:ext uri="{FF2B5EF4-FFF2-40B4-BE49-F238E27FC236}">
              <a16:creationId xmlns:a16="http://schemas.microsoft.com/office/drawing/2014/main" id="{A88AD740-1AF9-90F3-4F6D-3614FD9A44D3}"/>
            </a:ext>
          </a:extLst>
        </xdr:cNvPr>
        <xdr:cNvSpPr/>
      </xdr:nvSpPr>
      <xdr:spPr>
        <a:xfrm>
          <a:off x="161925" y="5798742"/>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5DD2491-E54E-46D3-B547-36895BA9AD5F}"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282575</xdr:rowOff>
    </xdr:from>
    <xdr:to>
      <xdr:col>0</xdr:col>
      <xdr:colOff>2244726</xdr:colOff>
      <xdr:row>21</xdr:row>
      <xdr:rowOff>54461</xdr:rowOff>
    </xdr:to>
    <xdr:sp macro="" textlink="Índice!B141">
      <xdr:nvSpPr>
        <xdr:cNvPr id="33" name="Retângulo: Cantos Arredondados 32">
          <a:hlinkClick xmlns:r="http://schemas.openxmlformats.org/officeDocument/2006/relationships" r:id="rId12"/>
          <a:extLst>
            <a:ext uri="{FF2B5EF4-FFF2-40B4-BE49-F238E27FC236}">
              <a16:creationId xmlns:a16="http://schemas.microsoft.com/office/drawing/2014/main" id="{593FA18B-E83D-3248-704F-515763E10DF4}"/>
            </a:ext>
          </a:extLst>
        </xdr:cNvPr>
        <xdr:cNvSpPr/>
      </xdr:nvSpPr>
      <xdr:spPr>
        <a:xfrm>
          <a:off x="161925" y="6287861"/>
          <a:ext cx="2076451" cy="39600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60E96EE-6D56-41EA-BB2B-2F65C7814AE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 name="Imagem 2">
          <a:extLst>
            <a:ext uri="{FF2B5EF4-FFF2-40B4-BE49-F238E27FC236}">
              <a16:creationId xmlns:a16="http://schemas.microsoft.com/office/drawing/2014/main" id="{547C23A1-6C88-400D-8E85-274FFA488D7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4" name="Agrupar 3">
          <a:hlinkClick xmlns:r="http://schemas.openxmlformats.org/officeDocument/2006/relationships" r:id="rId14"/>
          <a:extLst>
            <a:ext uri="{FF2B5EF4-FFF2-40B4-BE49-F238E27FC236}">
              <a16:creationId xmlns:a16="http://schemas.microsoft.com/office/drawing/2014/main" id="{7750EE9E-D658-4876-B73A-AFD1E4AA2CBE}"/>
            </a:ext>
          </a:extLst>
        </xdr:cNvPr>
        <xdr:cNvGrpSpPr/>
      </xdr:nvGrpSpPr>
      <xdr:grpSpPr>
        <a:xfrm>
          <a:off x="2914650" y="138112"/>
          <a:ext cx="1333500" cy="385200"/>
          <a:chOff x="2914760" y="138112"/>
          <a:chExt cx="1325814" cy="385200"/>
        </a:xfrm>
      </xdr:grpSpPr>
      <xdr:sp macro="" textlink="">
        <xdr:nvSpPr>
          <xdr:cNvPr id="5" name="Retângulo 4">
            <a:extLst>
              <a:ext uri="{FF2B5EF4-FFF2-40B4-BE49-F238E27FC236}">
                <a16:creationId xmlns:a16="http://schemas.microsoft.com/office/drawing/2014/main" id="{D8924035-9313-87DD-894C-2CDCBE9792CA}"/>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6" name="Imagem 5">
            <a:extLst>
              <a:ext uri="{FF2B5EF4-FFF2-40B4-BE49-F238E27FC236}">
                <a16:creationId xmlns:a16="http://schemas.microsoft.com/office/drawing/2014/main" id="{0AB50E99-9ACB-44A3-4AAB-1C9F7FA2DAA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7" name="Agrupar 6">
          <a:hlinkClick xmlns:r="http://schemas.openxmlformats.org/officeDocument/2006/relationships" r:id="rId3"/>
          <a:extLst>
            <a:ext uri="{FF2B5EF4-FFF2-40B4-BE49-F238E27FC236}">
              <a16:creationId xmlns:a16="http://schemas.microsoft.com/office/drawing/2014/main" id="{CAD7CEF5-07E6-495B-BCC7-43DFDD4848CD}"/>
            </a:ext>
          </a:extLst>
        </xdr:cNvPr>
        <xdr:cNvGrpSpPr/>
      </xdr:nvGrpSpPr>
      <xdr:grpSpPr>
        <a:xfrm>
          <a:off x="4330700" y="150018"/>
          <a:ext cx="1104900" cy="375675"/>
          <a:chOff x="4295775" y="140493"/>
          <a:chExt cx="1104900" cy="385200"/>
        </a:xfrm>
      </xdr:grpSpPr>
      <xdr:sp macro="" textlink="">
        <xdr:nvSpPr>
          <xdr:cNvPr id="8" name="Retângulo 7">
            <a:extLst>
              <a:ext uri="{FF2B5EF4-FFF2-40B4-BE49-F238E27FC236}">
                <a16:creationId xmlns:a16="http://schemas.microsoft.com/office/drawing/2014/main" id="{1596B7D4-8CB9-C227-DCD9-8F8015A859A4}"/>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15" name="Imagem 14">
            <a:extLst>
              <a:ext uri="{FF2B5EF4-FFF2-40B4-BE49-F238E27FC236}">
                <a16:creationId xmlns:a16="http://schemas.microsoft.com/office/drawing/2014/main" id="{E2EC8326-3D83-BC42-DF2F-A40D917C0E1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8</xdr:col>
      <xdr:colOff>1083395</xdr:colOff>
      <xdr:row>0</xdr:row>
      <xdr:rowOff>133350</xdr:rowOff>
    </xdr:from>
    <xdr:to>
      <xdr:col>9</xdr:col>
      <xdr:colOff>109625</xdr:colOff>
      <xdr:row>1</xdr:row>
      <xdr:rowOff>207681</xdr:rowOff>
    </xdr:to>
    <xdr:grpSp>
      <xdr:nvGrpSpPr>
        <xdr:cNvPr id="13" name="Agrupar 12">
          <a:hlinkClick xmlns:r="http://schemas.openxmlformats.org/officeDocument/2006/relationships" r:id="rId1"/>
          <a:extLst>
            <a:ext uri="{FF2B5EF4-FFF2-40B4-BE49-F238E27FC236}">
              <a16:creationId xmlns:a16="http://schemas.microsoft.com/office/drawing/2014/main" id="{6085E8E1-0499-4C8A-A380-483AD21AB22F}"/>
            </a:ext>
          </a:extLst>
        </xdr:cNvPr>
        <xdr:cNvGrpSpPr/>
      </xdr:nvGrpSpPr>
      <xdr:grpSpPr>
        <a:xfrm>
          <a:off x="11922845" y="133350"/>
          <a:ext cx="416880" cy="388656"/>
          <a:chOff x="11937133" y="129787"/>
          <a:chExt cx="416880" cy="386672"/>
        </a:xfrm>
      </xdr:grpSpPr>
      <xdr:sp macro="" textlink="">
        <xdr:nvSpPr>
          <xdr:cNvPr id="14" name="Retângulo: Cantos Arredondados 13">
            <a:extLst>
              <a:ext uri="{FF2B5EF4-FFF2-40B4-BE49-F238E27FC236}">
                <a16:creationId xmlns:a16="http://schemas.microsoft.com/office/drawing/2014/main" id="{279A3859-F6B9-8D7A-E0C7-CC5090CD0A5D}"/>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B2870456-BC1C-B84E-137B-3BD326A5ED05}"/>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587375</xdr:colOff>
      <xdr:row>0</xdr:row>
      <xdr:rowOff>133350</xdr:rowOff>
    </xdr:from>
    <xdr:to>
      <xdr:col>8</xdr:col>
      <xdr:colOff>994328</xdr:colOff>
      <xdr:row>1</xdr:row>
      <xdr:rowOff>207681</xdr:rowOff>
    </xdr:to>
    <xdr:grpSp>
      <xdr:nvGrpSpPr>
        <xdr:cNvPr id="16" name="Agrupar 15">
          <a:hlinkClick xmlns:r="http://schemas.openxmlformats.org/officeDocument/2006/relationships" r:id="rId2"/>
          <a:extLst>
            <a:ext uri="{FF2B5EF4-FFF2-40B4-BE49-F238E27FC236}">
              <a16:creationId xmlns:a16="http://schemas.microsoft.com/office/drawing/2014/main" id="{ADECBC33-6AB6-4857-8F6E-93E83B1682FB}"/>
            </a:ext>
          </a:extLst>
        </xdr:cNvPr>
        <xdr:cNvGrpSpPr/>
      </xdr:nvGrpSpPr>
      <xdr:grpSpPr>
        <a:xfrm>
          <a:off x="11426825" y="133350"/>
          <a:ext cx="406953" cy="388656"/>
          <a:chOff x="11434763" y="129787"/>
          <a:chExt cx="413303" cy="386672"/>
        </a:xfrm>
      </xdr:grpSpPr>
      <xdr:sp macro="" textlink="">
        <xdr:nvSpPr>
          <xdr:cNvPr id="17" name="Retângulo: Cantos Arredondados 16">
            <a:extLst>
              <a:ext uri="{FF2B5EF4-FFF2-40B4-BE49-F238E27FC236}">
                <a16:creationId xmlns:a16="http://schemas.microsoft.com/office/drawing/2014/main" id="{D7CFD815-9F93-FCF4-05D0-2B16BD15633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8" name="Seta: para a Direita 17">
            <a:extLst>
              <a:ext uri="{FF2B5EF4-FFF2-40B4-BE49-F238E27FC236}">
                <a16:creationId xmlns:a16="http://schemas.microsoft.com/office/drawing/2014/main" id="{46BC5AB9-020A-8C88-E8DB-A35B32A20514}"/>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338504</xdr:colOff>
      <xdr:row>4</xdr:row>
      <xdr:rowOff>72736</xdr:rowOff>
    </xdr:from>
    <xdr:to>
      <xdr:col>0</xdr:col>
      <xdr:colOff>2243329</xdr:colOff>
      <xdr:row>5</xdr:row>
      <xdr:rowOff>167986</xdr:rowOff>
    </xdr:to>
    <xdr:sp macro="" textlink="Índice!C6">
      <xdr:nvSpPr>
        <xdr:cNvPr id="3" name="Retângulo: Cantos Arredondados 2">
          <a:hlinkClick xmlns:r="http://schemas.openxmlformats.org/officeDocument/2006/relationships" r:id="rId2"/>
          <a:extLst>
            <a:ext uri="{FF2B5EF4-FFF2-40B4-BE49-F238E27FC236}">
              <a16:creationId xmlns:a16="http://schemas.microsoft.com/office/drawing/2014/main" id="{577FA450-AE11-4546-A498-C7E7A158EBD4}"/>
            </a:ext>
          </a:extLst>
        </xdr:cNvPr>
        <xdr:cNvSpPr/>
      </xdr:nvSpPr>
      <xdr:spPr>
        <a:xfrm>
          <a:off x="338504" y="1330036"/>
          <a:ext cx="1904825" cy="409575"/>
        </a:xfrm>
        <a:prstGeom prst="roundRect">
          <a:avLst/>
        </a:prstGeom>
        <a:solidFill>
          <a:srgbClr val="FCB316"/>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B835F59-A270-4C9C-A7B5-C00E2651F1AA}"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About this report</a:t>
          </a:fld>
          <a:endParaRPr lang="en-US" sz="14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1" name="Retângulo: Cantos Arredondados 10">
          <a:hlinkClick xmlns:r="http://schemas.openxmlformats.org/officeDocument/2006/relationships" r:id="rId2"/>
          <a:extLst>
            <a:ext uri="{FF2B5EF4-FFF2-40B4-BE49-F238E27FC236}">
              <a16:creationId xmlns:a16="http://schemas.microsoft.com/office/drawing/2014/main" id="{F423E51E-6E1C-4F30-A189-25EB32CA40D2}"/>
            </a:ext>
          </a:extLst>
        </xdr:cNvPr>
        <xdr:cNvSpPr/>
      </xdr:nvSpPr>
      <xdr:spPr>
        <a:xfrm>
          <a:off x="168275" y="838200"/>
          <a:ext cx="2076451" cy="406886"/>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4409DA-4D03-4020-B37E-CCFB8219658C}"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FOREWORD</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338504</xdr:colOff>
      <xdr:row>5</xdr:row>
      <xdr:rowOff>250247</xdr:rowOff>
    </xdr:from>
    <xdr:to>
      <xdr:col>0</xdr:col>
      <xdr:colOff>2243329</xdr:colOff>
      <xdr:row>7</xdr:row>
      <xdr:rowOff>21647</xdr:rowOff>
    </xdr:to>
    <xdr:sp macro="" textlink="Índice!C9">
      <xdr:nvSpPr>
        <xdr:cNvPr id="30" name="Retângulo: Cantos Arredondados 29">
          <a:hlinkClick xmlns:r="http://schemas.openxmlformats.org/officeDocument/2006/relationships" r:id="rId3"/>
          <a:extLst>
            <a:ext uri="{FF2B5EF4-FFF2-40B4-BE49-F238E27FC236}">
              <a16:creationId xmlns:a16="http://schemas.microsoft.com/office/drawing/2014/main" id="{DA182CB9-6DD7-4377-8D29-5D563F33BB53}"/>
            </a:ext>
          </a:extLst>
        </xdr:cNvPr>
        <xdr:cNvSpPr/>
      </xdr:nvSpPr>
      <xdr:spPr>
        <a:xfrm>
          <a:off x="338504" y="1821872"/>
          <a:ext cx="1904825" cy="400050"/>
        </a:xfrm>
        <a:prstGeom prst="roundRect">
          <a:avLst/>
        </a:prstGeom>
        <a:solidFill>
          <a:srgbClr val="FCB316"/>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3E37810-79B4-4059-B56A-AB1C9C74BECD}"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Double materiality</a:t>
          </a:fld>
          <a:endParaRPr lang="en-US" sz="14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113433</xdr:rowOff>
    </xdr:from>
    <xdr:to>
      <xdr:col>0</xdr:col>
      <xdr:colOff>2244726</xdr:colOff>
      <xdr:row>8</xdr:row>
      <xdr:rowOff>188305</xdr:rowOff>
    </xdr:to>
    <xdr:sp macro="" textlink="Índice!B11">
      <xdr:nvSpPr>
        <xdr:cNvPr id="31" name="Retângulo: Cantos Arredondados 30">
          <a:hlinkClick xmlns:r="http://schemas.openxmlformats.org/officeDocument/2006/relationships" r:id="rId1"/>
          <a:extLst>
            <a:ext uri="{FF2B5EF4-FFF2-40B4-BE49-F238E27FC236}">
              <a16:creationId xmlns:a16="http://schemas.microsoft.com/office/drawing/2014/main" id="{33D85755-E486-4A5E-8414-C967028AF1F4}"/>
            </a:ext>
          </a:extLst>
        </xdr:cNvPr>
        <xdr:cNvSpPr/>
      </xdr:nvSpPr>
      <xdr:spPr>
        <a:xfrm>
          <a:off x="168275" y="231370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FBD0752-CED7-4E9C-B2D2-8A5350A6B81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300469</xdr:rowOff>
    </xdr:from>
    <xdr:to>
      <xdr:col>0</xdr:col>
      <xdr:colOff>2244726</xdr:colOff>
      <xdr:row>10</xdr:row>
      <xdr:rowOff>54665</xdr:rowOff>
    </xdr:to>
    <xdr:sp macro="" textlink="Índice!B18">
      <xdr:nvSpPr>
        <xdr:cNvPr id="32" name="Retângulo: Cantos Arredondados 31">
          <a:hlinkClick xmlns:r="http://schemas.openxmlformats.org/officeDocument/2006/relationships" r:id="rId4"/>
          <a:extLst>
            <a:ext uri="{FF2B5EF4-FFF2-40B4-BE49-F238E27FC236}">
              <a16:creationId xmlns:a16="http://schemas.microsoft.com/office/drawing/2014/main" id="{8CD26CDD-4842-42BD-A1D0-A01B9EE28D89}"/>
            </a:ext>
          </a:extLst>
        </xdr:cNvPr>
        <xdr:cNvSpPr/>
      </xdr:nvSpPr>
      <xdr:spPr>
        <a:xfrm>
          <a:off x="168275" y="2815069"/>
          <a:ext cx="2076451" cy="38284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5A3C4C6-2F8E-4C8A-A20B-94EAB6626D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10</xdr:row>
      <xdr:rowOff>154130</xdr:rowOff>
    </xdr:from>
    <xdr:to>
      <xdr:col>0</xdr:col>
      <xdr:colOff>2244726</xdr:colOff>
      <xdr:row>11</xdr:row>
      <xdr:rowOff>229001</xdr:rowOff>
    </xdr:to>
    <xdr:sp macro="" textlink="Índice!B42">
      <xdr:nvSpPr>
        <xdr:cNvPr id="33" name="Retângulo: Cantos Arredondados 32">
          <a:hlinkClick xmlns:r="http://schemas.openxmlformats.org/officeDocument/2006/relationships" r:id="rId5"/>
          <a:extLst>
            <a:ext uri="{FF2B5EF4-FFF2-40B4-BE49-F238E27FC236}">
              <a16:creationId xmlns:a16="http://schemas.microsoft.com/office/drawing/2014/main" id="{161D6275-27D3-4F34-B1DB-646192A88A3B}"/>
            </a:ext>
          </a:extLst>
        </xdr:cNvPr>
        <xdr:cNvSpPr/>
      </xdr:nvSpPr>
      <xdr:spPr>
        <a:xfrm>
          <a:off x="168275" y="3297380"/>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93EEDA0-92BD-4970-8D72-D798674A15D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17316</xdr:rowOff>
    </xdr:from>
    <xdr:to>
      <xdr:col>0</xdr:col>
      <xdr:colOff>2244726</xdr:colOff>
      <xdr:row>13</xdr:row>
      <xdr:rowOff>92188</xdr:rowOff>
    </xdr:to>
    <xdr:sp macro="" textlink="Índice!B46">
      <xdr:nvSpPr>
        <xdr:cNvPr id="34" name="Retângulo: Cantos Arredondados 33">
          <a:hlinkClick xmlns:r="http://schemas.openxmlformats.org/officeDocument/2006/relationships" r:id="rId6"/>
          <a:extLst>
            <a:ext uri="{FF2B5EF4-FFF2-40B4-BE49-F238E27FC236}">
              <a16:creationId xmlns:a16="http://schemas.microsoft.com/office/drawing/2014/main" id="{37D0D758-B0B8-4F08-BB38-7B48BE1E154B}"/>
            </a:ext>
          </a:extLst>
        </xdr:cNvPr>
        <xdr:cNvSpPr/>
      </xdr:nvSpPr>
      <xdr:spPr>
        <a:xfrm>
          <a:off x="168275" y="3789216"/>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5E4E770-6EEB-458D-97DF-CAC33D3C8BE8}"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13</xdr:row>
      <xdr:rowOff>194827</xdr:rowOff>
    </xdr:from>
    <xdr:to>
      <xdr:col>0</xdr:col>
      <xdr:colOff>2244726</xdr:colOff>
      <xdr:row>14</xdr:row>
      <xdr:rowOff>281038</xdr:rowOff>
    </xdr:to>
    <xdr:sp macro="" textlink="Índice!B85">
      <xdr:nvSpPr>
        <xdr:cNvPr id="35" name="Retângulo: Cantos Arredondados 34">
          <a:hlinkClick xmlns:r="http://schemas.openxmlformats.org/officeDocument/2006/relationships" r:id="rId7"/>
          <a:extLst>
            <a:ext uri="{FF2B5EF4-FFF2-40B4-BE49-F238E27FC236}">
              <a16:creationId xmlns:a16="http://schemas.microsoft.com/office/drawing/2014/main" id="{31207BD1-D276-454B-9EF1-708FD537B6FC}"/>
            </a:ext>
          </a:extLst>
        </xdr:cNvPr>
        <xdr:cNvSpPr/>
      </xdr:nvSpPr>
      <xdr:spPr>
        <a:xfrm>
          <a:off x="168275" y="4281052"/>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6A94970-1119-4822-807A-EC0BD054D748}"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58013</xdr:rowOff>
    </xdr:from>
    <xdr:to>
      <xdr:col>0</xdr:col>
      <xdr:colOff>2244726</xdr:colOff>
      <xdr:row>16</xdr:row>
      <xdr:rowOff>150573</xdr:rowOff>
    </xdr:to>
    <xdr:sp macro="" textlink="Índice!B114">
      <xdr:nvSpPr>
        <xdr:cNvPr id="36" name="Retângulo: Cantos Arredondados 35">
          <a:hlinkClick xmlns:r="http://schemas.openxmlformats.org/officeDocument/2006/relationships" r:id="rId8"/>
          <a:extLst>
            <a:ext uri="{FF2B5EF4-FFF2-40B4-BE49-F238E27FC236}">
              <a16:creationId xmlns:a16="http://schemas.microsoft.com/office/drawing/2014/main" id="{85E746BE-9C1C-4FCF-A9BA-7DA48C89437A}"/>
            </a:ext>
          </a:extLst>
        </xdr:cNvPr>
        <xdr:cNvSpPr/>
      </xdr:nvSpPr>
      <xdr:spPr>
        <a:xfrm>
          <a:off x="168275" y="4772888"/>
          <a:ext cx="2076451" cy="40688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B0CF55C-A2CD-441C-AA8A-B2CD98069058}"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16</xdr:row>
      <xdr:rowOff>245049</xdr:rowOff>
    </xdr:from>
    <xdr:to>
      <xdr:col>0</xdr:col>
      <xdr:colOff>2244726</xdr:colOff>
      <xdr:row>18</xdr:row>
      <xdr:rowOff>4235</xdr:rowOff>
    </xdr:to>
    <xdr:sp macro="" textlink="Índice!B132">
      <xdr:nvSpPr>
        <xdr:cNvPr id="37" name="Retângulo: Cantos Arredondados 36">
          <a:hlinkClick xmlns:r="http://schemas.openxmlformats.org/officeDocument/2006/relationships" r:id="rId9"/>
          <a:extLst>
            <a:ext uri="{FF2B5EF4-FFF2-40B4-BE49-F238E27FC236}">
              <a16:creationId xmlns:a16="http://schemas.microsoft.com/office/drawing/2014/main" id="{E1A5C302-241B-4120-BF79-61E9CF8C9EB7}"/>
            </a:ext>
          </a:extLst>
        </xdr:cNvPr>
        <xdr:cNvSpPr/>
      </xdr:nvSpPr>
      <xdr:spPr>
        <a:xfrm>
          <a:off x="168275" y="5274249"/>
          <a:ext cx="2076451" cy="3878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5756433D-3820-4FFC-AD52-8D98845A9850}"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98710</xdr:rowOff>
    </xdr:from>
    <xdr:to>
      <xdr:col>0</xdr:col>
      <xdr:colOff>2244726</xdr:colOff>
      <xdr:row>19</xdr:row>
      <xdr:rowOff>186281</xdr:rowOff>
    </xdr:to>
    <xdr:sp macro="" textlink="Índice!B134">
      <xdr:nvSpPr>
        <xdr:cNvPr id="38" name="Retângulo: Cantos Arredondados 37">
          <a:hlinkClick xmlns:r="http://schemas.openxmlformats.org/officeDocument/2006/relationships" r:id="rId10"/>
          <a:extLst>
            <a:ext uri="{FF2B5EF4-FFF2-40B4-BE49-F238E27FC236}">
              <a16:creationId xmlns:a16="http://schemas.microsoft.com/office/drawing/2014/main" id="{5631B2A9-8209-4B64-AB0A-5071314AD565}"/>
            </a:ext>
          </a:extLst>
        </xdr:cNvPr>
        <xdr:cNvSpPr/>
      </xdr:nvSpPr>
      <xdr:spPr>
        <a:xfrm>
          <a:off x="168275" y="5756560"/>
          <a:ext cx="2076451" cy="4018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5DD2491-E54E-46D3-B547-36895BA9AD5F}"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282575</xdr:rowOff>
    </xdr:from>
    <xdr:to>
      <xdr:col>0</xdr:col>
      <xdr:colOff>2244726</xdr:colOff>
      <xdr:row>21</xdr:row>
      <xdr:rowOff>54461</xdr:rowOff>
    </xdr:to>
    <xdr:sp macro="" textlink="Índice!B141">
      <xdr:nvSpPr>
        <xdr:cNvPr id="39" name="Retângulo: Cantos Arredondados 38">
          <a:hlinkClick xmlns:r="http://schemas.openxmlformats.org/officeDocument/2006/relationships" r:id="rId11"/>
          <a:extLst>
            <a:ext uri="{FF2B5EF4-FFF2-40B4-BE49-F238E27FC236}">
              <a16:creationId xmlns:a16="http://schemas.microsoft.com/office/drawing/2014/main" id="{75927CF1-D060-4CDA-AE65-4913FFD5E863}"/>
            </a:ext>
          </a:extLst>
        </xdr:cNvPr>
        <xdr:cNvSpPr/>
      </xdr:nvSpPr>
      <xdr:spPr>
        <a:xfrm>
          <a:off x="168275" y="6254750"/>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60E96EE-6D56-41EA-BB2B-2F65C7814AE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47" name="Imagem 46">
          <a:extLst>
            <a:ext uri="{FF2B5EF4-FFF2-40B4-BE49-F238E27FC236}">
              <a16:creationId xmlns:a16="http://schemas.microsoft.com/office/drawing/2014/main" id="{23388A57-3337-4BFA-9C24-979E5B59FDF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48" name="Agrupar 47">
          <a:hlinkClick xmlns:r="http://schemas.openxmlformats.org/officeDocument/2006/relationships" r:id="rId13"/>
          <a:extLst>
            <a:ext uri="{FF2B5EF4-FFF2-40B4-BE49-F238E27FC236}">
              <a16:creationId xmlns:a16="http://schemas.microsoft.com/office/drawing/2014/main" id="{CB128B5B-9F42-432E-9DAD-5F4751EC9FAF}"/>
            </a:ext>
          </a:extLst>
        </xdr:cNvPr>
        <xdr:cNvGrpSpPr/>
      </xdr:nvGrpSpPr>
      <xdr:grpSpPr>
        <a:xfrm>
          <a:off x="2914650" y="138112"/>
          <a:ext cx="1333500" cy="385200"/>
          <a:chOff x="2914760" y="138112"/>
          <a:chExt cx="1325814" cy="385200"/>
        </a:xfrm>
      </xdr:grpSpPr>
      <xdr:sp macro="" textlink="">
        <xdr:nvSpPr>
          <xdr:cNvPr id="49" name="Retângulo 48">
            <a:extLst>
              <a:ext uri="{FF2B5EF4-FFF2-40B4-BE49-F238E27FC236}">
                <a16:creationId xmlns:a16="http://schemas.microsoft.com/office/drawing/2014/main" id="{4C4A7C1A-590A-B31A-51F6-5B359A457960}"/>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0" name="Imagem 49">
            <a:extLst>
              <a:ext uri="{FF2B5EF4-FFF2-40B4-BE49-F238E27FC236}">
                <a16:creationId xmlns:a16="http://schemas.microsoft.com/office/drawing/2014/main" id="{B6C3882F-E145-BBA0-1681-0C4B6CDC7F7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51" name="Agrupar 50">
          <a:hlinkClick xmlns:r="http://schemas.openxmlformats.org/officeDocument/2006/relationships" r:id="rId15"/>
          <a:extLst>
            <a:ext uri="{FF2B5EF4-FFF2-40B4-BE49-F238E27FC236}">
              <a16:creationId xmlns:a16="http://schemas.microsoft.com/office/drawing/2014/main" id="{46787A89-D1CB-486A-A733-097F65F49E0C}"/>
            </a:ext>
          </a:extLst>
        </xdr:cNvPr>
        <xdr:cNvGrpSpPr/>
      </xdr:nvGrpSpPr>
      <xdr:grpSpPr>
        <a:xfrm>
          <a:off x="4330700" y="150018"/>
          <a:ext cx="1104900" cy="375675"/>
          <a:chOff x="4295775" y="140493"/>
          <a:chExt cx="1104900" cy="385200"/>
        </a:xfrm>
      </xdr:grpSpPr>
      <xdr:sp macro="" textlink="">
        <xdr:nvSpPr>
          <xdr:cNvPr id="52" name="Retângulo 51">
            <a:extLst>
              <a:ext uri="{FF2B5EF4-FFF2-40B4-BE49-F238E27FC236}">
                <a16:creationId xmlns:a16="http://schemas.microsoft.com/office/drawing/2014/main" id="{B6582111-801B-D40F-C382-396BAF86DA8D}"/>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53" name="Imagem 52">
            <a:extLst>
              <a:ext uri="{FF2B5EF4-FFF2-40B4-BE49-F238E27FC236}">
                <a16:creationId xmlns:a16="http://schemas.microsoft.com/office/drawing/2014/main" id="{0F35BF48-AF06-F108-9A95-772432717E6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161925</xdr:colOff>
      <xdr:row>2</xdr:row>
      <xdr:rowOff>209550</xdr:rowOff>
    </xdr:from>
    <xdr:to>
      <xdr:col>0</xdr:col>
      <xdr:colOff>2238376</xdr:colOff>
      <xdr:row>3</xdr:row>
      <xdr:rowOff>292586</xdr:rowOff>
    </xdr:to>
    <xdr:sp macro="" textlink="Índice!B6">
      <xdr:nvSpPr>
        <xdr:cNvPr id="667" name="Retângulo: Cantos Arredondados 666">
          <a:hlinkClick xmlns:r="http://schemas.openxmlformats.org/officeDocument/2006/relationships" r:id="rId1"/>
          <a:extLst>
            <a:ext uri="{FF2B5EF4-FFF2-40B4-BE49-F238E27FC236}">
              <a16:creationId xmlns:a16="http://schemas.microsoft.com/office/drawing/2014/main" id="{508FA4DC-BCD8-4901-A747-DAC7AFF10D9D}"/>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F7AE01CD-1A35-4E51-9D66-23DF05E13F9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1073870</xdr:colOff>
      <xdr:row>0</xdr:row>
      <xdr:rowOff>133350</xdr:rowOff>
    </xdr:from>
    <xdr:to>
      <xdr:col>9</xdr:col>
      <xdr:colOff>100100</xdr:colOff>
      <xdr:row>1</xdr:row>
      <xdr:rowOff>204506</xdr:rowOff>
    </xdr:to>
    <xdr:grpSp>
      <xdr:nvGrpSpPr>
        <xdr:cNvPr id="675" name="Agrupar 674">
          <a:hlinkClick xmlns:r="http://schemas.openxmlformats.org/officeDocument/2006/relationships" r:id="rId2"/>
          <a:extLst>
            <a:ext uri="{FF2B5EF4-FFF2-40B4-BE49-F238E27FC236}">
              <a16:creationId xmlns:a16="http://schemas.microsoft.com/office/drawing/2014/main" id="{A57D649E-0B66-4ECF-A883-7B6DA4C9B697}"/>
            </a:ext>
          </a:extLst>
        </xdr:cNvPr>
        <xdr:cNvGrpSpPr/>
      </xdr:nvGrpSpPr>
      <xdr:grpSpPr>
        <a:xfrm>
          <a:off x="11913320" y="133350"/>
          <a:ext cx="416880" cy="385481"/>
          <a:chOff x="11937133" y="129787"/>
          <a:chExt cx="416880" cy="386672"/>
        </a:xfrm>
      </xdr:grpSpPr>
      <xdr:sp macro="" textlink="">
        <xdr:nvSpPr>
          <xdr:cNvPr id="676" name="Retângulo: Cantos Arredondados 675">
            <a:extLst>
              <a:ext uri="{FF2B5EF4-FFF2-40B4-BE49-F238E27FC236}">
                <a16:creationId xmlns:a16="http://schemas.microsoft.com/office/drawing/2014/main" id="{999C3CF0-594E-1F19-64D3-4C742B0CD37D}"/>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77" name="Seta: para a Direita 676">
            <a:extLst>
              <a:ext uri="{FF2B5EF4-FFF2-40B4-BE49-F238E27FC236}">
                <a16:creationId xmlns:a16="http://schemas.microsoft.com/office/drawing/2014/main" id="{5DDE3A66-9C47-589C-439D-BD9D6B108762}"/>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571500</xdr:colOff>
      <xdr:row>0</xdr:row>
      <xdr:rowOff>133350</xdr:rowOff>
    </xdr:from>
    <xdr:to>
      <xdr:col>8</xdr:col>
      <xdr:colOff>984803</xdr:colOff>
      <xdr:row>1</xdr:row>
      <xdr:rowOff>204506</xdr:rowOff>
    </xdr:to>
    <xdr:grpSp>
      <xdr:nvGrpSpPr>
        <xdr:cNvPr id="678" name="Agrupar 677">
          <a:hlinkClick xmlns:r="http://schemas.openxmlformats.org/officeDocument/2006/relationships" r:id="rId3"/>
          <a:extLst>
            <a:ext uri="{FF2B5EF4-FFF2-40B4-BE49-F238E27FC236}">
              <a16:creationId xmlns:a16="http://schemas.microsoft.com/office/drawing/2014/main" id="{24CD2BE8-0D1D-40E5-98E8-3488BF5901EE}"/>
            </a:ext>
          </a:extLst>
        </xdr:cNvPr>
        <xdr:cNvGrpSpPr/>
      </xdr:nvGrpSpPr>
      <xdr:grpSpPr>
        <a:xfrm>
          <a:off x="11410950" y="133350"/>
          <a:ext cx="413303" cy="385481"/>
          <a:chOff x="11434763" y="129787"/>
          <a:chExt cx="413303" cy="386672"/>
        </a:xfrm>
      </xdr:grpSpPr>
      <xdr:sp macro="" textlink="">
        <xdr:nvSpPr>
          <xdr:cNvPr id="679" name="Retângulo: Cantos Arredondados 678">
            <a:extLst>
              <a:ext uri="{FF2B5EF4-FFF2-40B4-BE49-F238E27FC236}">
                <a16:creationId xmlns:a16="http://schemas.microsoft.com/office/drawing/2014/main" id="{8D7C0E90-8707-8E65-AF1A-11B233A2AFA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80" name="Seta: para a Direita 679">
            <a:extLst>
              <a:ext uri="{FF2B5EF4-FFF2-40B4-BE49-F238E27FC236}">
                <a16:creationId xmlns:a16="http://schemas.microsoft.com/office/drawing/2014/main" id="{761C87B8-6360-D1CD-FED1-F25D1603782C}"/>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682" name="Retângulo: Cantos Arredondados 681">
          <a:hlinkClick xmlns:r="http://schemas.openxmlformats.org/officeDocument/2006/relationships" r:id="rId4"/>
          <a:extLst>
            <a:ext uri="{FF2B5EF4-FFF2-40B4-BE49-F238E27FC236}">
              <a16:creationId xmlns:a16="http://schemas.microsoft.com/office/drawing/2014/main" id="{6D0E5A85-E35A-4F9E-A082-DA38284213BE}"/>
            </a:ext>
          </a:extLst>
        </xdr:cNvPr>
        <xdr:cNvSpPr/>
      </xdr:nvSpPr>
      <xdr:spPr>
        <a:xfrm>
          <a:off x="161925" y="1304058"/>
          <a:ext cx="2076451"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4106378-F13D-4ABD-9086-8D2AB4E1B326}"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ABOUT ENEVA</a:t>
          </a:fld>
          <a:endParaRPr lang="en-US" sz="12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10</xdr:row>
      <xdr:rowOff>14719</xdr:rowOff>
    </xdr:from>
    <xdr:to>
      <xdr:col>0</xdr:col>
      <xdr:colOff>2238376</xdr:colOff>
      <xdr:row>11</xdr:row>
      <xdr:rowOff>89590</xdr:rowOff>
    </xdr:to>
    <xdr:sp macro="" textlink="Índice!B18">
      <xdr:nvSpPr>
        <xdr:cNvPr id="683" name="Retângulo: Cantos Arredondados 682">
          <a:hlinkClick xmlns:r="http://schemas.openxmlformats.org/officeDocument/2006/relationships" r:id="rId5"/>
          <a:extLst>
            <a:ext uri="{FF2B5EF4-FFF2-40B4-BE49-F238E27FC236}">
              <a16:creationId xmlns:a16="http://schemas.microsoft.com/office/drawing/2014/main" id="{D5DFF6AC-EA14-4E22-BD93-F4433FB52690}"/>
            </a:ext>
          </a:extLst>
        </xdr:cNvPr>
        <xdr:cNvSpPr/>
      </xdr:nvSpPr>
      <xdr:spPr>
        <a:xfrm>
          <a:off x="161925" y="315796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0A0228A-FC74-45D8-9261-055573520C4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11</xdr:row>
      <xdr:rowOff>192230</xdr:rowOff>
    </xdr:from>
    <xdr:to>
      <xdr:col>0</xdr:col>
      <xdr:colOff>2238376</xdr:colOff>
      <xdr:row>12</xdr:row>
      <xdr:rowOff>267101</xdr:rowOff>
    </xdr:to>
    <xdr:sp macro="" textlink="Índice!B42">
      <xdr:nvSpPr>
        <xdr:cNvPr id="684" name="Retângulo: Cantos Arredondados 683">
          <a:hlinkClick xmlns:r="http://schemas.openxmlformats.org/officeDocument/2006/relationships" r:id="rId6"/>
          <a:extLst>
            <a:ext uri="{FF2B5EF4-FFF2-40B4-BE49-F238E27FC236}">
              <a16:creationId xmlns:a16="http://schemas.microsoft.com/office/drawing/2014/main" id="{4EBFE996-315E-4C3E-9B5D-81A640B5D30E}"/>
            </a:ext>
          </a:extLst>
        </xdr:cNvPr>
        <xdr:cNvSpPr/>
      </xdr:nvSpPr>
      <xdr:spPr>
        <a:xfrm>
          <a:off x="161925" y="364980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BC500-5DF0-457A-A64F-798B554A9A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55416</xdr:rowOff>
    </xdr:from>
    <xdr:to>
      <xdr:col>0</xdr:col>
      <xdr:colOff>2238376</xdr:colOff>
      <xdr:row>14</xdr:row>
      <xdr:rowOff>130288</xdr:rowOff>
    </xdr:to>
    <xdr:sp macro="" textlink="Índice!B46">
      <xdr:nvSpPr>
        <xdr:cNvPr id="685" name="Retângulo: Cantos Arredondados 684">
          <a:hlinkClick xmlns:r="http://schemas.openxmlformats.org/officeDocument/2006/relationships" r:id="rId7"/>
          <a:extLst>
            <a:ext uri="{FF2B5EF4-FFF2-40B4-BE49-F238E27FC236}">
              <a16:creationId xmlns:a16="http://schemas.microsoft.com/office/drawing/2014/main" id="{E7A244F0-C953-4EE9-81A2-A57A3488CDEE}"/>
            </a:ext>
          </a:extLst>
        </xdr:cNvPr>
        <xdr:cNvSpPr/>
      </xdr:nvSpPr>
      <xdr:spPr>
        <a:xfrm>
          <a:off x="161925" y="414164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BE564C8-0EB2-4B6F-8B4F-A6F203C5889F}"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232927</xdr:rowOff>
    </xdr:from>
    <xdr:to>
      <xdr:col>0</xdr:col>
      <xdr:colOff>2238376</xdr:colOff>
      <xdr:row>16</xdr:row>
      <xdr:rowOff>1638</xdr:rowOff>
    </xdr:to>
    <xdr:sp macro="" textlink="Índice!B85">
      <xdr:nvSpPr>
        <xdr:cNvPr id="686" name="Retângulo: Cantos Arredondados 685">
          <a:hlinkClick xmlns:r="http://schemas.openxmlformats.org/officeDocument/2006/relationships" r:id="rId8"/>
          <a:extLst>
            <a:ext uri="{FF2B5EF4-FFF2-40B4-BE49-F238E27FC236}">
              <a16:creationId xmlns:a16="http://schemas.microsoft.com/office/drawing/2014/main" id="{114D63A4-1ED0-466D-BCD2-3398B94D1AA4}"/>
            </a:ext>
          </a:extLst>
        </xdr:cNvPr>
        <xdr:cNvSpPr/>
      </xdr:nvSpPr>
      <xdr:spPr>
        <a:xfrm>
          <a:off x="161925" y="463347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149CB8-9521-4049-974B-3B34D7B8D67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96113</xdr:rowOff>
    </xdr:from>
    <xdr:to>
      <xdr:col>0</xdr:col>
      <xdr:colOff>2238376</xdr:colOff>
      <xdr:row>17</xdr:row>
      <xdr:rowOff>179148</xdr:rowOff>
    </xdr:to>
    <xdr:sp macro="" textlink="Índice!B114">
      <xdr:nvSpPr>
        <xdr:cNvPr id="687" name="Retângulo: Cantos Arredondados 686">
          <a:hlinkClick xmlns:r="http://schemas.openxmlformats.org/officeDocument/2006/relationships" r:id="rId9"/>
          <a:extLst>
            <a:ext uri="{FF2B5EF4-FFF2-40B4-BE49-F238E27FC236}">
              <a16:creationId xmlns:a16="http://schemas.microsoft.com/office/drawing/2014/main" id="{71DC157B-9360-4DE1-A3E0-CC3AA5A497E2}"/>
            </a:ext>
          </a:extLst>
        </xdr:cNvPr>
        <xdr:cNvSpPr/>
      </xdr:nvSpPr>
      <xdr:spPr>
        <a:xfrm>
          <a:off x="161925" y="512531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9563640-DD58-4E83-A80A-E0AE1B6A618F}"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273624</xdr:rowOff>
    </xdr:from>
    <xdr:to>
      <xdr:col>0</xdr:col>
      <xdr:colOff>2238376</xdr:colOff>
      <xdr:row>19</xdr:row>
      <xdr:rowOff>42335</xdr:rowOff>
    </xdr:to>
    <xdr:sp macro="" textlink="Índice!B132">
      <xdr:nvSpPr>
        <xdr:cNvPr id="688" name="Retângulo: Cantos Arredondados 687">
          <a:hlinkClick xmlns:r="http://schemas.openxmlformats.org/officeDocument/2006/relationships" r:id="rId10"/>
          <a:extLst>
            <a:ext uri="{FF2B5EF4-FFF2-40B4-BE49-F238E27FC236}">
              <a16:creationId xmlns:a16="http://schemas.microsoft.com/office/drawing/2014/main" id="{030737F8-4B95-4E7D-AAF8-7220D033313A}"/>
            </a:ext>
          </a:extLst>
        </xdr:cNvPr>
        <xdr:cNvSpPr/>
      </xdr:nvSpPr>
      <xdr:spPr>
        <a:xfrm>
          <a:off x="161925" y="561714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421FF9E-DA6A-4528-9DEA-38AC416BF96A}"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136810</xdr:rowOff>
    </xdr:from>
    <xdr:to>
      <xdr:col>0</xdr:col>
      <xdr:colOff>2238376</xdr:colOff>
      <xdr:row>20</xdr:row>
      <xdr:rowOff>221206</xdr:rowOff>
    </xdr:to>
    <xdr:sp macro="" textlink="Índice!B134">
      <xdr:nvSpPr>
        <xdr:cNvPr id="689" name="Retângulo: Cantos Arredondados 688">
          <a:hlinkClick xmlns:r="http://schemas.openxmlformats.org/officeDocument/2006/relationships" r:id="rId11"/>
          <a:extLst>
            <a:ext uri="{FF2B5EF4-FFF2-40B4-BE49-F238E27FC236}">
              <a16:creationId xmlns:a16="http://schemas.microsoft.com/office/drawing/2014/main" id="{B3A885B5-BBC6-4216-A9AF-9958FBDF74DB}"/>
            </a:ext>
          </a:extLst>
        </xdr:cNvPr>
        <xdr:cNvSpPr/>
      </xdr:nvSpPr>
      <xdr:spPr>
        <a:xfrm>
          <a:off x="161925" y="610898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084FC411-4AEF-4339-9330-79D260E1E47C}"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21</xdr:row>
      <xdr:rowOff>0</xdr:rowOff>
    </xdr:from>
    <xdr:to>
      <xdr:col>0</xdr:col>
      <xdr:colOff>2238376</xdr:colOff>
      <xdr:row>22</xdr:row>
      <xdr:rowOff>83036</xdr:rowOff>
    </xdr:to>
    <xdr:sp macro="" textlink="Índice!B141">
      <xdr:nvSpPr>
        <xdr:cNvPr id="690" name="Retângulo: Cantos Arredondados 689">
          <a:hlinkClick xmlns:r="http://schemas.openxmlformats.org/officeDocument/2006/relationships" r:id="rId12"/>
          <a:extLst>
            <a:ext uri="{FF2B5EF4-FFF2-40B4-BE49-F238E27FC236}">
              <a16:creationId xmlns:a16="http://schemas.microsoft.com/office/drawing/2014/main" id="{A3DCCF37-2A13-4504-AFE0-C32E2FB5A43D}"/>
            </a:ext>
          </a:extLst>
        </xdr:cNvPr>
        <xdr:cNvSpPr/>
      </xdr:nvSpPr>
      <xdr:spPr>
        <a:xfrm>
          <a:off x="161925" y="660082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C8ABB79-5493-4BA5-9E10-84D7A6224D11}"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5</xdr:row>
      <xdr:rowOff>199158</xdr:rowOff>
    </xdr:from>
    <xdr:to>
      <xdr:col>0</xdr:col>
      <xdr:colOff>2241375</xdr:colOff>
      <xdr:row>6</xdr:row>
      <xdr:rowOff>274030</xdr:rowOff>
    </xdr:to>
    <xdr:sp macro="" textlink="Índice!C11">
      <xdr:nvSpPr>
        <xdr:cNvPr id="691" name="Retângulo: Cantos Arredondados 690">
          <a:hlinkClick xmlns:r="http://schemas.openxmlformats.org/officeDocument/2006/relationships" r:id="rId4"/>
          <a:extLst>
            <a:ext uri="{FF2B5EF4-FFF2-40B4-BE49-F238E27FC236}">
              <a16:creationId xmlns:a16="http://schemas.microsoft.com/office/drawing/2014/main" id="{1DE0EC06-D248-1E8B-2058-62C404021451}"/>
            </a:ext>
          </a:extLst>
        </xdr:cNvPr>
        <xdr:cNvSpPr/>
      </xdr:nvSpPr>
      <xdr:spPr>
        <a:xfrm>
          <a:off x="333375" y="1770783"/>
          <a:ext cx="1908000"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ACD7A74-0C92-47D0-9DCD-CF7683A20465}"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Profile</a:t>
          </a:fld>
          <a:endParaRPr lang="en-US" sz="12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3">
      <xdr:nvSpPr>
        <xdr:cNvPr id="692" name="Retângulo: Cantos Arredondados 691">
          <a:hlinkClick xmlns:r="http://schemas.openxmlformats.org/officeDocument/2006/relationships" r:id="rId2"/>
          <a:extLst>
            <a:ext uri="{FF2B5EF4-FFF2-40B4-BE49-F238E27FC236}">
              <a16:creationId xmlns:a16="http://schemas.microsoft.com/office/drawing/2014/main" id="{33E4DFC0-CA5D-0999-FCDD-2E5E252DB5FB}"/>
            </a:ext>
          </a:extLst>
        </xdr:cNvPr>
        <xdr:cNvSpPr/>
      </xdr:nvSpPr>
      <xdr:spPr>
        <a:xfrm>
          <a:off x="333375" y="22279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CA65A56-B5FA-412A-B76C-D31980B9B71D}"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Strategic planning</a:t>
          </a:fld>
          <a:endParaRPr lang="en-US" sz="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15">
      <xdr:nvSpPr>
        <xdr:cNvPr id="693" name="Retângulo: Cantos Arredondados 692">
          <a:hlinkClick xmlns:r="http://schemas.openxmlformats.org/officeDocument/2006/relationships" r:id="rId13"/>
          <a:extLst>
            <a:ext uri="{FF2B5EF4-FFF2-40B4-BE49-F238E27FC236}">
              <a16:creationId xmlns:a16="http://schemas.microsoft.com/office/drawing/2014/main" id="{30FE6B87-464E-6450-62E5-7F2E98F05F66}"/>
            </a:ext>
          </a:extLst>
        </xdr:cNvPr>
        <xdr:cNvSpPr/>
      </xdr:nvSpPr>
      <xdr:spPr>
        <a:xfrm>
          <a:off x="333375" y="26851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fld id="{906021A7-80D8-4208-9767-479B505772FC}" type="TxLink">
            <a:rPr lang="en-US" sz="1050" b="0" i="0" u="none" strike="noStrike">
              <a:solidFill>
                <a:schemeClr val="bg1"/>
              </a:solidFill>
              <a:effectLst/>
              <a:latin typeface="Calibri regular"/>
              <a:ea typeface="+mn-ea"/>
              <a:cs typeface="+mn-cs"/>
            </a:rPr>
            <a:pPr/>
            <a:t>Government relations and advocacy</a:t>
          </a:fld>
          <a:endParaRPr lang="en-US" sz="1200">
            <a:solidFill>
              <a:schemeClr val="bg1"/>
            </a:solidFill>
            <a:effectLst/>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2" name="Imagem 1">
          <a:extLst>
            <a:ext uri="{FF2B5EF4-FFF2-40B4-BE49-F238E27FC236}">
              <a16:creationId xmlns:a16="http://schemas.microsoft.com/office/drawing/2014/main" id="{F4772A9F-7BB6-4BE0-AFD4-9D90F6D2D83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 name="Agrupar 2">
          <a:hlinkClick xmlns:r="http://schemas.openxmlformats.org/officeDocument/2006/relationships" r:id="rId15"/>
          <a:extLst>
            <a:ext uri="{FF2B5EF4-FFF2-40B4-BE49-F238E27FC236}">
              <a16:creationId xmlns:a16="http://schemas.microsoft.com/office/drawing/2014/main" id="{308C3555-D4F2-4B5F-866D-DDE1C06C39F4}"/>
            </a:ext>
          </a:extLst>
        </xdr:cNvPr>
        <xdr:cNvGrpSpPr/>
      </xdr:nvGrpSpPr>
      <xdr:grpSpPr>
        <a:xfrm>
          <a:off x="2914650" y="138112"/>
          <a:ext cx="1333500" cy="385200"/>
          <a:chOff x="2914760" y="138112"/>
          <a:chExt cx="1325814" cy="385200"/>
        </a:xfrm>
      </xdr:grpSpPr>
      <xdr:sp macro="" textlink="">
        <xdr:nvSpPr>
          <xdr:cNvPr id="4" name="Retângulo 3">
            <a:extLst>
              <a:ext uri="{FF2B5EF4-FFF2-40B4-BE49-F238E27FC236}">
                <a16:creationId xmlns:a16="http://schemas.microsoft.com/office/drawing/2014/main" id="{8A3B4FDB-7EF4-FC32-B0F5-839376BE6661}"/>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 name="Imagem 4">
            <a:extLst>
              <a:ext uri="{FF2B5EF4-FFF2-40B4-BE49-F238E27FC236}">
                <a16:creationId xmlns:a16="http://schemas.microsoft.com/office/drawing/2014/main" id="{68532E02-D7A5-FE15-5466-2DDEF32DB8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6" name="Agrupar 5">
          <a:hlinkClick xmlns:r="http://schemas.openxmlformats.org/officeDocument/2006/relationships" r:id="rId17"/>
          <a:extLst>
            <a:ext uri="{FF2B5EF4-FFF2-40B4-BE49-F238E27FC236}">
              <a16:creationId xmlns:a16="http://schemas.microsoft.com/office/drawing/2014/main" id="{3084884E-EAC5-4220-835D-93760BD9B58C}"/>
            </a:ext>
          </a:extLst>
        </xdr:cNvPr>
        <xdr:cNvGrpSpPr/>
      </xdr:nvGrpSpPr>
      <xdr:grpSpPr>
        <a:xfrm>
          <a:off x="4330700" y="150018"/>
          <a:ext cx="1104900" cy="375675"/>
          <a:chOff x="4295775" y="140493"/>
          <a:chExt cx="1104900" cy="385200"/>
        </a:xfrm>
      </xdr:grpSpPr>
      <xdr:sp macro="" textlink="">
        <xdr:nvSpPr>
          <xdr:cNvPr id="7" name="Retângulo 6">
            <a:extLst>
              <a:ext uri="{FF2B5EF4-FFF2-40B4-BE49-F238E27FC236}">
                <a16:creationId xmlns:a16="http://schemas.microsoft.com/office/drawing/2014/main" id="{BADECD1F-0718-14D3-5623-106ABB966E68}"/>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8" name="Imagem 7">
            <a:extLst>
              <a:ext uri="{FF2B5EF4-FFF2-40B4-BE49-F238E27FC236}">
                <a16:creationId xmlns:a16="http://schemas.microsoft.com/office/drawing/2014/main" id="{5C33FEC7-DD28-6479-31AB-51FF1BA56DD4}"/>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8</xdr:col>
      <xdr:colOff>1073870</xdr:colOff>
      <xdr:row>0</xdr:row>
      <xdr:rowOff>133350</xdr:rowOff>
    </xdr:from>
    <xdr:to>
      <xdr:col>9</xdr:col>
      <xdr:colOff>100100</xdr:colOff>
      <xdr:row>1</xdr:row>
      <xdr:rowOff>204506</xdr:rowOff>
    </xdr:to>
    <xdr:grpSp>
      <xdr:nvGrpSpPr>
        <xdr:cNvPr id="172" name="Agrupar 171">
          <a:hlinkClick xmlns:r="http://schemas.openxmlformats.org/officeDocument/2006/relationships" r:id="rId1"/>
          <a:extLst>
            <a:ext uri="{FF2B5EF4-FFF2-40B4-BE49-F238E27FC236}">
              <a16:creationId xmlns:a16="http://schemas.microsoft.com/office/drawing/2014/main" id="{0FCF18F7-2A93-474C-96F4-124F7FB053DE}"/>
            </a:ext>
          </a:extLst>
        </xdr:cNvPr>
        <xdr:cNvGrpSpPr/>
      </xdr:nvGrpSpPr>
      <xdr:grpSpPr>
        <a:xfrm>
          <a:off x="11913320" y="133350"/>
          <a:ext cx="416880" cy="385481"/>
          <a:chOff x="11937133" y="129787"/>
          <a:chExt cx="416880" cy="386672"/>
        </a:xfrm>
      </xdr:grpSpPr>
      <xdr:sp macro="" textlink="">
        <xdr:nvSpPr>
          <xdr:cNvPr id="173" name="Retângulo: Cantos Arredondados 172">
            <a:extLst>
              <a:ext uri="{FF2B5EF4-FFF2-40B4-BE49-F238E27FC236}">
                <a16:creationId xmlns:a16="http://schemas.microsoft.com/office/drawing/2014/main" id="{B7A0A6A4-BE47-2B3D-445C-D934A56D1A8B}"/>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74" name="Seta: para a Direita 173">
            <a:extLst>
              <a:ext uri="{FF2B5EF4-FFF2-40B4-BE49-F238E27FC236}">
                <a16:creationId xmlns:a16="http://schemas.microsoft.com/office/drawing/2014/main" id="{6C60AC62-0F05-E7C3-A47B-E30CB85C62EC}"/>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571500</xdr:colOff>
      <xdr:row>0</xdr:row>
      <xdr:rowOff>133350</xdr:rowOff>
    </xdr:from>
    <xdr:to>
      <xdr:col>8</xdr:col>
      <xdr:colOff>984803</xdr:colOff>
      <xdr:row>1</xdr:row>
      <xdr:rowOff>204506</xdr:rowOff>
    </xdr:to>
    <xdr:grpSp>
      <xdr:nvGrpSpPr>
        <xdr:cNvPr id="175" name="Agrupar 174">
          <a:hlinkClick xmlns:r="http://schemas.openxmlformats.org/officeDocument/2006/relationships" r:id="rId2"/>
          <a:extLst>
            <a:ext uri="{FF2B5EF4-FFF2-40B4-BE49-F238E27FC236}">
              <a16:creationId xmlns:a16="http://schemas.microsoft.com/office/drawing/2014/main" id="{6F109A93-8256-4B19-B776-F6264C12FC3A}"/>
            </a:ext>
          </a:extLst>
        </xdr:cNvPr>
        <xdr:cNvGrpSpPr/>
      </xdr:nvGrpSpPr>
      <xdr:grpSpPr>
        <a:xfrm>
          <a:off x="11410950" y="133350"/>
          <a:ext cx="413303" cy="385481"/>
          <a:chOff x="11434763" y="129787"/>
          <a:chExt cx="413303" cy="386672"/>
        </a:xfrm>
      </xdr:grpSpPr>
      <xdr:sp macro="" textlink="">
        <xdr:nvSpPr>
          <xdr:cNvPr id="176" name="Retângulo: Cantos Arredondados 175">
            <a:extLst>
              <a:ext uri="{FF2B5EF4-FFF2-40B4-BE49-F238E27FC236}">
                <a16:creationId xmlns:a16="http://schemas.microsoft.com/office/drawing/2014/main" id="{822C5D61-D808-2BE6-8C18-12C5356CE975}"/>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77" name="Seta: para a Direita 176">
            <a:extLst>
              <a:ext uri="{FF2B5EF4-FFF2-40B4-BE49-F238E27FC236}">
                <a16:creationId xmlns:a16="http://schemas.microsoft.com/office/drawing/2014/main" id="{BEE2009A-976F-3F45-EA11-F2BF3180ACCF}"/>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3"/>
          <a:extLst>
            <a:ext uri="{FF2B5EF4-FFF2-40B4-BE49-F238E27FC236}">
              <a16:creationId xmlns:a16="http://schemas.microsoft.com/office/drawing/2014/main" id="{DA264CE2-7EEF-4347-8D9A-0E2FC9063DEA}"/>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F7AE01CD-1A35-4E51-9D66-23DF05E13F9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2"/>
          <a:extLst>
            <a:ext uri="{FF2B5EF4-FFF2-40B4-BE49-F238E27FC236}">
              <a16:creationId xmlns:a16="http://schemas.microsoft.com/office/drawing/2014/main" id="{6836D13A-010B-468F-ABB7-CF5401AE4E7F}"/>
            </a:ext>
          </a:extLst>
        </xdr:cNvPr>
        <xdr:cNvSpPr/>
      </xdr:nvSpPr>
      <xdr:spPr>
        <a:xfrm>
          <a:off x="161925" y="1304058"/>
          <a:ext cx="2076451"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4106378-F13D-4ABD-9086-8D2AB4E1B326}"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ABOUT ENEVA</a:t>
          </a:fld>
          <a:endParaRPr lang="en-US" sz="12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10</xdr:row>
      <xdr:rowOff>14719</xdr:rowOff>
    </xdr:from>
    <xdr:to>
      <xdr:col>0</xdr:col>
      <xdr:colOff>2238376</xdr:colOff>
      <xdr:row>11</xdr:row>
      <xdr:rowOff>89590</xdr:rowOff>
    </xdr:to>
    <xdr:sp macro="" textlink="Índice!B18">
      <xdr:nvSpPr>
        <xdr:cNvPr id="5" name="Retângulo: Cantos Arredondados 4">
          <a:hlinkClick xmlns:r="http://schemas.openxmlformats.org/officeDocument/2006/relationships" r:id="rId4"/>
          <a:extLst>
            <a:ext uri="{FF2B5EF4-FFF2-40B4-BE49-F238E27FC236}">
              <a16:creationId xmlns:a16="http://schemas.microsoft.com/office/drawing/2014/main" id="{F599149B-9EA0-4CD0-905F-32528D420F64}"/>
            </a:ext>
          </a:extLst>
        </xdr:cNvPr>
        <xdr:cNvSpPr/>
      </xdr:nvSpPr>
      <xdr:spPr>
        <a:xfrm>
          <a:off x="161925" y="315796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0A0228A-FC74-45D8-9261-055573520C4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11</xdr:row>
      <xdr:rowOff>192230</xdr:rowOff>
    </xdr:from>
    <xdr:to>
      <xdr:col>0</xdr:col>
      <xdr:colOff>2238376</xdr:colOff>
      <xdr:row>12</xdr:row>
      <xdr:rowOff>267101</xdr:rowOff>
    </xdr:to>
    <xdr:sp macro="" textlink="Índice!B42">
      <xdr:nvSpPr>
        <xdr:cNvPr id="6" name="Retângulo: Cantos Arredondados 5">
          <a:hlinkClick xmlns:r="http://schemas.openxmlformats.org/officeDocument/2006/relationships" r:id="rId5"/>
          <a:extLst>
            <a:ext uri="{FF2B5EF4-FFF2-40B4-BE49-F238E27FC236}">
              <a16:creationId xmlns:a16="http://schemas.microsoft.com/office/drawing/2014/main" id="{8E08F27C-E142-43DC-B92D-3CC4C25AB180}"/>
            </a:ext>
          </a:extLst>
        </xdr:cNvPr>
        <xdr:cNvSpPr/>
      </xdr:nvSpPr>
      <xdr:spPr>
        <a:xfrm>
          <a:off x="161925" y="364980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BC500-5DF0-457A-A64F-798B554A9A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55416</xdr:rowOff>
    </xdr:from>
    <xdr:to>
      <xdr:col>0</xdr:col>
      <xdr:colOff>2238376</xdr:colOff>
      <xdr:row>14</xdr:row>
      <xdr:rowOff>130288</xdr:rowOff>
    </xdr:to>
    <xdr:sp macro="" textlink="Índice!B46">
      <xdr:nvSpPr>
        <xdr:cNvPr id="7" name="Retângulo: Cantos Arredondados 6">
          <a:hlinkClick xmlns:r="http://schemas.openxmlformats.org/officeDocument/2006/relationships" r:id="rId6"/>
          <a:extLst>
            <a:ext uri="{FF2B5EF4-FFF2-40B4-BE49-F238E27FC236}">
              <a16:creationId xmlns:a16="http://schemas.microsoft.com/office/drawing/2014/main" id="{29F2AED4-5720-4858-9D22-1A065D02D8F5}"/>
            </a:ext>
          </a:extLst>
        </xdr:cNvPr>
        <xdr:cNvSpPr/>
      </xdr:nvSpPr>
      <xdr:spPr>
        <a:xfrm>
          <a:off x="161925" y="414164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BE564C8-0EB2-4B6F-8B4F-A6F203C5889F}"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232927</xdr:rowOff>
    </xdr:from>
    <xdr:to>
      <xdr:col>0</xdr:col>
      <xdr:colOff>2238376</xdr:colOff>
      <xdr:row>16</xdr:row>
      <xdr:rowOff>1638</xdr:rowOff>
    </xdr:to>
    <xdr:sp macro="" textlink="Índice!B85">
      <xdr:nvSpPr>
        <xdr:cNvPr id="8" name="Retângulo: Cantos Arredondados 7">
          <a:hlinkClick xmlns:r="http://schemas.openxmlformats.org/officeDocument/2006/relationships" r:id="rId7"/>
          <a:extLst>
            <a:ext uri="{FF2B5EF4-FFF2-40B4-BE49-F238E27FC236}">
              <a16:creationId xmlns:a16="http://schemas.microsoft.com/office/drawing/2014/main" id="{379A869B-C5FE-4FC4-AE61-9139740897D8}"/>
            </a:ext>
          </a:extLst>
        </xdr:cNvPr>
        <xdr:cNvSpPr/>
      </xdr:nvSpPr>
      <xdr:spPr>
        <a:xfrm>
          <a:off x="161925" y="463347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149CB8-9521-4049-974B-3B34D7B8D67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96113</xdr:rowOff>
    </xdr:from>
    <xdr:to>
      <xdr:col>0</xdr:col>
      <xdr:colOff>2238376</xdr:colOff>
      <xdr:row>17</xdr:row>
      <xdr:rowOff>179148</xdr:rowOff>
    </xdr:to>
    <xdr:sp macro="" textlink="Índice!B114">
      <xdr:nvSpPr>
        <xdr:cNvPr id="9" name="Retângulo: Cantos Arredondados 8">
          <a:hlinkClick xmlns:r="http://schemas.openxmlformats.org/officeDocument/2006/relationships" r:id="rId8"/>
          <a:extLst>
            <a:ext uri="{FF2B5EF4-FFF2-40B4-BE49-F238E27FC236}">
              <a16:creationId xmlns:a16="http://schemas.microsoft.com/office/drawing/2014/main" id="{D85F6410-885A-4D50-8A7C-8CFC07B26191}"/>
            </a:ext>
          </a:extLst>
        </xdr:cNvPr>
        <xdr:cNvSpPr/>
      </xdr:nvSpPr>
      <xdr:spPr>
        <a:xfrm>
          <a:off x="161925" y="512531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9563640-DD58-4E83-A80A-E0AE1B6A618F}"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273624</xdr:rowOff>
    </xdr:from>
    <xdr:to>
      <xdr:col>0</xdr:col>
      <xdr:colOff>2238376</xdr:colOff>
      <xdr:row>19</xdr:row>
      <xdr:rowOff>42335</xdr:rowOff>
    </xdr:to>
    <xdr:sp macro="" textlink="Índice!B132">
      <xdr:nvSpPr>
        <xdr:cNvPr id="10" name="Retângulo: Cantos Arredondados 9">
          <a:hlinkClick xmlns:r="http://schemas.openxmlformats.org/officeDocument/2006/relationships" r:id="rId9"/>
          <a:extLst>
            <a:ext uri="{FF2B5EF4-FFF2-40B4-BE49-F238E27FC236}">
              <a16:creationId xmlns:a16="http://schemas.microsoft.com/office/drawing/2014/main" id="{10BD66D4-7ABB-4284-8F18-FF840FC76DDB}"/>
            </a:ext>
          </a:extLst>
        </xdr:cNvPr>
        <xdr:cNvSpPr/>
      </xdr:nvSpPr>
      <xdr:spPr>
        <a:xfrm>
          <a:off x="161925" y="561714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421FF9E-DA6A-4528-9DEA-38AC416BF96A}"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136810</xdr:rowOff>
    </xdr:from>
    <xdr:to>
      <xdr:col>0</xdr:col>
      <xdr:colOff>2238376</xdr:colOff>
      <xdr:row>20</xdr:row>
      <xdr:rowOff>221206</xdr:rowOff>
    </xdr:to>
    <xdr:sp macro="" textlink="Índice!B134">
      <xdr:nvSpPr>
        <xdr:cNvPr id="11" name="Retângulo: Cantos Arredondados 10">
          <a:hlinkClick xmlns:r="http://schemas.openxmlformats.org/officeDocument/2006/relationships" r:id="rId10"/>
          <a:extLst>
            <a:ext uri="{FF2B5EF4-FFF2-40B4-BE49-F238E27FC236}">
              <a16:creationId xmlns:a16="http://schemas.microsoft.com/office/drawing/2014/main" id="{712B57A8-D92E-4DCE-AB40-D2E6901C30E0}"/>
            </a:ext>
          </a:extLst>
        </xdr:cNvPr>
        <xdr:cNvSpPr/>
      </xdr:nvSpPr>
      <xdr:spPr>
        <a:xfrm>
          <a:off x="161925" y="610898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084FC411-4AEF-4339-9330-79D260E1E47C}"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21</xdr:row>
      <xdr:rowOff>0</xdr:rowOff>
    </xdr:from>
    <xdr:to>
      <xdr:col>0</xdr:col>
      <xdr:colOff>2238376</xdr:colOff>
      <xdr:row>22</xdr:row>
      <xdr:rowOff>83036</xdr:rowOff>
    </xdr:to>
    <xdr:sp macro="" textlink="Índice!B141">
      <xdr:nvSpPr>
        <xdr:cNvPr id="12" name="Retângulo: Cantos Arredondados 11">
          <a:hlinkClick xmlns:r="http://schemas.openxmlformats.org/officeDocument/2006/relationships" r:id="rId11"/>
          <a:extLst>
            <a:ext uri="{FF2B5EF4-FFF2-40B4-BE49-F238E27FC236}">
              <a16:creationId xmlns:a16="http://schemas.microsoft.com/office/drawing/2014/main" id="{ECB9FD2C-4543-444B-ABAE-2C6747ECF52E}"/>
            </a:ext>
          </a:extLst>
        </xdr:cNvPr>
        <xdr:cNvSpPr/>
      </xdr:nvSpPr>
      <xdr:spPr>
        <a:xfrm>
          <a:off x="161925" y="660082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C8ABB79-5493-4BA5-9E10-84D7A6224D11}"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5</xdr:row>
      <xdr:rowOff>199158</xdr:rowOff>
    </xdr:from>
    <xdr:to>
      <xdr:col>0</xdr:col>
      <xdr:colOff>2241375</xdr:colOff>
      <xdr:row>6</xdr:row>
      <xdr:rowOff>274030</xdr:rowOff>
    </xdr:to>
    <xdr:sp macro="" textlink="Índice!C11">
      <xdr:nvSpPr>
        <xdr:cNvPr id="13" name="Retângulo: Cantos Arredondados 12">
          <a:hlinkClick xmlns:r="http://schemas.openxmlformats.org/officeDocument/2006/relationships" r:id="rId2"/>
          <a:extLst>
            <a:ext uri="{FF2B5EF4-FFF2-40B4-BE49-F238E27FC236}">
              <a16:creationId xmlns:a16="http://schemas.microsoft.com/office/drawing/2014/main" id="{A54D1ED7-EB66-4C05-BC95-B351F30B3C07}"/>
            </a:ext>
          </a:extLst>
        </xdr:cNvPr>
        <xdr:cNvSpPr/>
      </xdr:nvSpPr>
      <xdr:spPr>
        <a:xfrm>
          <a:off x="333375" y="1770783"/>
          <a:ext cx="1908000"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ACD7A74-0C92-47D0-9DCD-CF7683A2046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Profile</a:t>
          </a:fld>
          <a:endParaRPr lang="en-US" sz="12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3">
      <xdr:nvSpPr>
        <xdr:cNvPr id="14" name="Retângulo: Cantos Arredondados 13">
          <a:hlinkClick xmlns:r="http://schemas.openxmlformats.org/officeDocument/2006/relationships" r:id="rId12"/>
          <a:extLst>
            <a:ext uri="{FF2B5EF4-FFF2-40B4-BE49-F238E27FC236}">
              <a16:creationId xmlns:a16="http://schemas.microsoft.com/office/drawing/2014/main" id="{D1B45237-9743-4FE4-A708-BC45B2C571F4}"/>
            </a:ext>
          </a:extLst>
        </xdr:cNvPr>
        <xdr:cNvSpPr/>
      </xdr:nvSpPr>
      <xdr:spPr>
        <a:xfrm>
          <a:off x="333375" y="2227983"/>
          <a:ext cx="1908000"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CA65A56-B5FA-412A-B76C-D31980B9B71D}"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Strategic planning</a:t>
          </a:fld>
          <a:endParaRPr lang="en-US" sz="12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15">
      <xdr:nvSpPr>
        <xdr:cNvPr id="15" name="Retângulo: Cantos Arredondados 14">
          <a:hlinkClick xmlns:r="http://schemas.openxmlformats.org/officeDocument/2006/relationships" r:id="rId1"/>
          <a:extLst>
            <a:ext uri="{FF2B5EF4-FFF2-40B4-BE49-F238E27FC236}">
              <a16:creationId xmlns:a16="http://schemas.microsoft.com/office/drawing/2014/main" id="{9921EA6C-7183-4E21-9596-86D6CD659858}"/>
            </a:ext>
          </a:extLst>
        </xdr:cNvPr>
        <xdr:cNvSpPr/>
      </xdr:nvSpPr>
      <xdr:spPr>
        <a:xfrm>
          <a:off x="333375" y="26851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fld id="{906021A7-80D8-4208-9767-479B505772FC}" type="TxLink">
            <a:rPr lang="en-US" sz="1050" b="0" i="0" u="none" strike="noStrike">
              <a:solidFill>
                <a:schemeClr val="bg1"/>
              </a:solidFill>
              <a:effectLst/>
              <a:latin typeface="Calibri regular"/>
              <a:ea typeface="+mn-ea"/>
              <a:cs typeface="+mn-cs"/>
            </a:rPr>
            <a:pPr/>
            <a:t>Government relations and advocacy</a:t>
          </a:fld>
          <a:endParaRPr lang="en-US" sz="1200">
            <a:solidFill>
              <a:schemeClr val="bg1"/>
            </a:solidFill>
            <a:effectLst/>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16" name="Imagem 15">
          <a:extLst>
            <a:ext uri="{FF2B5EF4-FFF2-40B4-BE49-F238E27FC236}">
              <a16:creationId xmlns:a16="http://schemas.microsoft.com/office/drawing/2014/main" id="{C3D9EF9E-FFE5-44AD-81D9-81CA2F2E5D0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17" name="Agrupar 16">
          <a:hlinkClick xmlns:r="http://schemas.openxmlformats.org/officeDocument/2006/relationships" r:id="rId14"/>
          <a:extLst>
            <a:ext uri="{FF2B5EF4-FFF2-40B4-BE49-F238E27FC236}">
              <a16:creationId xmlns:a16="http://schemas.microsoft.com/office/drawing/2014/main" id="{3272C3B0-BE7B-40FD-A8A4-52DBF2CC2D63}"/>
            </a:ext>
          </a:extLst>
        </xdr:cNvPr>
        <xdr:cNvGrpSpPr/>
      </xdr:nvGrpSpPr>
      <xdr:grpSpPr>
        <a:xfrm>
          <a:off x="2914650" y="138112"/>
          <a:ext cx="1333500" cy="385200"/>
          <a:chOff x="2914760" y="138112"/>
          <a:chExt cx="1325814" cy="385200"/>
        </a:xfrm>
      </xdr:grpSpPr>
      <xdr:sp macro="" textlink="">
        <xdr:nvSpPr>
          <xdr:cNvPr id="18" name="Retângulo 17">
            <a:extLst>
              <a:ext uri="{FF2B5EF4-FFF2-40B4-BE49-F238E27FC236}">
                <a16:creationId xmlns:a16="http://schemas.microsoft.com/office/drawing/2014/main" id="{6FE2766E-CAF0-C1D3-23DF-E2470B06EC9B}"/>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19" name="Imagem 18">
            <a:extLst>
              <a:ext uri="{FF2B5EF4-FFF2-40B4-BE49-F238E27FC236}">
                <a16:creationId xmlns:a16="http://schemas.microsoft.com/office/drawing/2014/main" id="{C4433C1F-89F7-37DA-B73F-EE91D1B415A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20" name="Agrupar 19">
          <a:hlinkClick xmlns:r="http://schemas.openxmlformats.org/officeDocument/2006/relationships" r:id="rId16"/>
          <a:extLst>
            <a:ext uri="{FF2B5EF4-FFF2-40B4-BE49-F238E27FC236}">
              <a16:creationId xmlns:a16="http://schemas.microsoft.com/office/drawing/2014/main" id="{75D3473E-E256-4ECE-889F-07D0D9719145}"/>
            </a:ext>
          </a:extLst>
        </xdr:cNvPr>
        <xdr:cNvGrpSpPr/>
      </xdr:nvGrpSpPr>
      <xdr:grpSpPr>
        <a:xfrm>
          <a:off x="4330700" y="150018"/>
          <a:ext cx="1104900" cy="375675"/>
          <a:chOff x="4295775" y="140493"/>
          <a:chExt cx="1104900" cy="385200"/>
        </a:xfrm>
      </xdr:grpSpPr>
      <xdr:sp macro="" textlink="">
        <xdr:nvSpPr>
          <xdr:cNvPr id="21" name="Retângulo 20">
            <a:extLst>
              <a:ext uri="{FF2B5EF4-FFF2-40B4-BE49-F238E27FC236}">
                <a16:creationId xmlns:a16="http://schemas.microsoft.com/office/drawing/2014/main" id="{90A74701-D436-2474-C829-AD06817DE9AE}"/>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22" name="Imagem 21">
            <a:extLst>
              <a:ext uri="{FF2B5EF4-FFF2-40B4-BE49-F238E27FC236}">
                <a16:creationId xmlns:a16="http://schemas.microsoft.com/office/drawing/2014/main" id="{E03A699E-7A52-CCF7-A29E-0916C26F612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8</xdr:col>
      <xdr:colOff>1083398</xdr:colOff>
      <xdr:row>0</xdr:row>
      <xdr:rowOff>136925</xdr:rowOff>
    </xdr:from>
    <xdr:to>
      <xdr:col>9</xdr:col>
      <xdr:colOff>109628</xdr:colOff>
      <xdr:row>1</xdr:row>
      <xdr:rowOff>209271</xdr:rowOff>
    </xdr:to>
    <xdr:grpSp>
      <xdr:nvGrpSpPr>
        <xdr:cNvPr id="475" name="Agrupar 474">
          <a:hlinkClick xmlns:r="http://schemas.openxmlformats.org/officeDocument/2006/relationships" r:id="rId1"/>
          <a:extLst>
            <a:ext uri="{FF2B5EF4-FFF2-40B4-BE49-F238E27FC236}">
              <a16:creationId xmlns:a16="http://schemas.microsoft.com/office/drawing/2014/main" id="{FCC7B449-031C-4D85-A06D-07FB37A03136}"/>
            </a:ext>
          </a:extLst>
        </xdr:cNvPr>
        <xdr:cNvGrpSpPr/>
      </xdr:nvGrpSpPr>
      <xdr:grpSpPr>
        <a:xfrm>
          <a:off x="11922848" y="136925"/>
          <a:ext cx="416880" cy="386671"/>
          <a:chOff x="11937133" y="129787"/>
          <a:chExt cx="416880" cy="386672"/>
        </a:xfrm>
      </xdr:grpSpPr>
      <xdr:sp macro="" textlink="">
        <xdr:nvSpPr>
          <xdr:cNvPr id="476" name="Retângulo: Cantos Arredondados 475">
            <a:extLst>
              <a:ext uri="{FF2B5EF4-FFF2-40B4-BE49-F238E27FC236}">
                <a16:creationId xmlns:a16="http://schemas.microsoft.com/office/drawing/2014/main" id="{AEB92830-8FF3-199C-151A-CD21F025B039}"/>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77" name="Seta: para a Direita 476">
            <a:extLst>
              <a:ext uri="{FF2B5EF4-FFF2-40B4-BE49-F238E27FC236}">
                <a16:creationId xmlns:a16="http://schemas.microsoft.com/office/drawing/2014/main" id="{B71D34F9-DF30-247A-9DFD-2C4F51D4A3CE}"/>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581028</xdr:colOff>
      <xdr:row>0</xdr:row>
      <xdr:rowOff>136925</xdr:rowOff>
    </xdr:from>
    <xdr:to>
      <xdr:col>8</xdr:col>
      <xdr:colOff>994331</xdr:colOff>
      <xdr:row>1</xdr:row>
      <xdr:rowOff>209271</xdr:rowOff>
    </xdr:to>
    <xdr:grpSp>
      <xdr:nvGrpSpPr>
        <xdr:cNvPr id="478" name="Agrupar 477">
          <a:hlinkClick xmlns:r="http://schemas.openxmlformats.org/officeDocument/2006/relationships" r:id="rId2"/>
          <a:extLst>
            <a:ext uri="{FF2B5EF4-FFF2-40B4-BE49-F238E27FC236}">
              <a16:creationId xmlns:a16="http://schemas.microsoft.com/office/drawing/2014/main" id="{880C9D4F-DC92-40AF-8838-DE17A6FD5DC1}"/>
            </a:ext>
          </a:extLst>
        </xdr:cNvPr>
        <xdr:cNvGrpSpPr/>
      </xdr:nvGrpSpPr>
      <xdr:grpSpPr>
        <a:xfrm>
          <a:off x="11420478" y="136925"/>
          <a:ext cx="413303" cy="386671"/>
          <a:chOff x="11434763" y="129787"/>
          <a:chExt cx="413303" cy="386672"/>
        </a:xfrm>
      </xdr:grpSpPr>
      <xdr:sp macro="" textlink="">
        <xdr:nvSpPr>
          <xdr:cNvPr id="479" name="Retângulo: Cantos Arredondados 478">
            <a:extLst>
              <a:ext uri="{FF2B5EF4-FFF2-40B4-BE49-F238E27FC236}">
                <a16:creationId xmlns:a16="http://schemas.microsoft.com/office/drawing/2014/main" id="{32F628B0-DC1E-BCB6-B049-99038E99A1E1}"/>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80" name="Seta: para a Direita 479">
            <a:extLst>
              <a:ext uri="{FF2B5EF4-FFF2-40B4-BE49-F238E27FC236}">
                <a16:creationId xmlns:a16="http://schemas.microsoft.com/office/drawing/2014/main" id="{7B3E261E-2920-9F71-4AF6-EF5EDBF86795}"/>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3"/>
          <a:extLst>
            <a:ext uri="{FF2B5EF4-FFF2-40B4-BE49-F238E27FC236}">
              <a16:creationId xmlns:a16="http://schemas.microsoft.com/office/drawing/2014/main" id="{9D252974-DC99-4CA9-BD4F-931C00C4B268}"/>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F7AE01CD-1A35-4E51-9D66-23DF05E13F9B}"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4"/>
          <a:extLst>
            <a:ext uri="{FF2B5EF4-FFF2-40B4-BE49-F238E27FC236}">
              <a16:creationId xmlns:a16="http://schemas.microsoft.com/office/drawing/2014/main" id="{872A834D-854E-4EE9-A75C-BDADCAC87B69}"/>
            </a:ext>
          </a:extLst>
        </xdr:cNvPr>
        <xdr:cNvSpPr/>
      </xdr:nvSpPr>
      <xdr:spPr>
        <a:xfrm>
          <a:off x="161925" y="1304058"/>
          <a:ext cx="2076451"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E4106378-F13D-4ABD-9086-8D2AB4E1B326}"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ABOUT ENEVA</a:t>
          </a:fld>
          <a:endParaRPr lang="en-US" sz="12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10</xdr:row>
      <xdr:rowOff>14719</xdr:rowOff>
    </xdr:from>
    <xdr:to>
      <xdr:col>0</xdr:col>
      <xdr:colOff>2238376</xdr:colOff>
      <xdr:row>11</xdr:row>
      <xdr:rowOff>89590</xdr:rowOff>
    </xdr:to>
    <xdr:sp macro="" textlink="Índice!B18">
      <xdr:nvSpPr>
        <xdr:cNvPr id="5" name="Retângulo: Cantos Arredondados 4">
          <a:hlinkClick xmlns:r="http://schemas.openxmlformats.org/officeDocument/2006/relationships" r:id="rId1"/>
          <a:extLst>
            <a:ext uri="{FF2B5EF4-FFF2-40B4-BE49-F238E27FC236}">
              <a16:creationId xmlns:a16="http://schemas.microsoft.com/office/drawing/2014/main" id="{FFF8F04C-C166-4BFE-9AC2-CB22EAA5294A}"/>
            </a:ext>
          </a:extLst>
        </xdr:cNvPr>
        <xdr:cNvSpPr/>
      </xdr:nvSpPr>
      <xdr:spPr>
        <a:xfrm>
          <a:off x="161925" y="315796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0A0228A-FC74-45D8-9261-055573520C4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11</xdr:row>
      <xdr:rowOff>192230</xdr:rowOff>
    </xdr:from>
    <xdr:to>
      <xdr:col>0</xdr:col>
      <xdr:colOff>2238376</xdr:colOff>
      <xdr:row>12</xdr:row>
      <xdr:rowOff>267101</xdr:rowOff>
    </xdr:to>
    <xdr:sp macro="" textlink="Índice!B42">
      <xdr:nvSpPr>
        <xdr:cNvPr id="6" name="Retângulo: Cantos Arredondados 5">
          <a:hlinkClick xmlns:r="http://schemas.openxmlformats.org/officeDocument/2006/relationships" r:id="rId5"/>
          <a:extLst>
            <a:ext uri="{FF2B5EF4-FFF2-40B4-BE49-F238E27FC236}">
              <a16:creationId xmlns:a16="http://schemas.microsoft.com/office/drawing/2014/main" id="{2AE7B897-FDD7-4F25-8F4F-EA420D522E0C}"/>
            </a:ext>
          </a:extLst>
        </xdr:cNvPr>
        <xdr:cNvSpPr/>
      </xdr:nvSpPr>
      <xdr:spPr>
        <a:xfrm>
          <a:off x="161925" y="364980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BC500-5DF0-457A-A64F-798B554A9A83}"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55416</xdr:rowOff>
    </xdr:from>
    <xdr:to>
      <xdr:col>0</xdr:col>
      <xdr:colOff>2238376</xdr:colOff>
      <xdr:row>14</xdr:row>
      <xdr:rowOff>130288</xdr:rowOff>
    </xdr:to>
    <xdr:sp macro="" textlink="Índice!B46">
      <xdr:nvSpPr>
        <xdr:cNvPr id="7" name="Retângulo: Cantos Arredondados 6">
          <a:hlinkClick xmlns:r="http://schemas.openxmlformats.org/officeDocument/2006/relationships" r:id="rId6"/>
          <a:extLst>
            <a:ext uri="{FF2B5EF4-FFF2-40B4-BE49-F238E27FC236}">
              <a16:creationId xmlns:a16="http://schemas.microsoft.com/office/drawing/2014/main" id="{002FAC94-40A8-41BE-85C7-5FC53FDF334F}"/>
            </a:ext>
          </a:extLst>
        </xdr:cNvPr>
        <xdr:cNvSpPr/>
      </xdr:nvSpPr>
      <xdr:spPr>
        <a:xfrm>
          <a:off x="161925" y="414164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BE564C8-0EB2-4B6F-8B4F-A6F203C5889F}"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232927</xdr:rowOff>
    </xdr:from>
    <xdr:to>
      <xdr:col>0</xdr:col>
      <xdr:colOff>2238376</xdr:colOff>
      <xdr:row>16</xdr:row>
      <xdr:rowOff>1638</xdr:rowOff>
    </xdr:to>
    <xdr:sp macro="" textlink="Índice!B85">
      <xdr:nvSpPr>
        <xdr:cNvPr id="8" name="Retângulo: Cantos Arredondados 7">
          <a:hlinkClick xmlns:r="http://schemas.openxmlformats.org/officeDocument/2006/relationships" r:id="rId7"/>
          <a:extLst>
            <a:ext uri="{FF2B5EF4-FFF2-40B4-BE49-F238E27FC236}">
              <a16:creationId xmlns:a16="http://schemas.microsoft.com/office/drawing/2014/main" id="{72D3CC80-1454-4E4C-8F3A-83E5F846C275}"/>
            </a:ext>
          </a:extLst>
        </xdr:cNvPr>
        <xdr:cNvSpPr/>
      </xdr:nvSpPr>
      <xdr:spPr>
        <a:xfrm>
          <a:off x="161925" y="463347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7149CB8-9521-4049-974B-3B34D7B8D67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96113</xdr:rowOff>
    </xdr:from>
    <xdr:to>
      <xdr:col>0</xdr:col>
      <xdr:colOff>2238376</xdr:colOff>
      <xdr:row>17</xdr:row>
      <xdr:rowOff>179148</xdr:rowOff>
    </xdr:to>
    <xdr:sp macro="" textlink="Índice!B114">
      <xdr:nvSpPr>
        <xdr:cNvPr id="9" name="Retângulo: Cantos Arredondados 8">
          <a:hlinkClick xmlns:r="http://schemas.openxmlformats.org/officeDocument/2006/relationships" r:id="rId8"/>
          <a:extLst>
            <a:ext uri="{FF2B5EF4-FFF2-40B4-BE49-F238E27FC236}">
              <a16:creationId xmlns:a16="http://schemas.microsoft.com/office/drawing/2014/main" id="{F02E9E12-9E1B-4FED-B581-8EDFE64A5BEE}"/>
            </a:ext>
          </a:extLst>
        </xdr:cNvPr>
        <xdr:cNvSpPr/>
      </xdr:nvSpPr>
      <xdr:spPr>
        <a:xfrm>
          <a:off x="161925" y="512531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9563640-DD58-4E83-A80A-E0AE1B6A618F}"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273624</xdr:rowOff>
    </xdr:from>
    <xdr:to>
      <xdr:col>0</xdr:col>
      <xdr:colOff>2238376</xdr:colOff>
      <xdr:row>19</xdr:row>
      <xdr:rowOff>42335</xdr:rowOff>
    </xdr:to>
    <xdr:sp macro="" textlink="Índice!B132">
      <xdr:nvSpPr>
        <xdr:cNvPr id="10" name="Retângulo: Cantos Arredondados 9">
          <a:hlinkClick xmlns:r="http://schemas.openxmlformats.org/officeDocument/2006/relationships" r:id="rId9"/>
          <a:extLst>
            <a:ext uri="{FF2B5EF4-FFF2-40B4-BE49-F238E27FC236}">
              <a16:creationId xmlns:a16="http://schemas.microsoft.com/office/drawing/2014/main" id="{1A5DF258-B493-47F2-81D5-54D46C1A6BA1}"/>
            </a:ext>
          </a:extLst>
        </xdr:cNvPr>
        <xdr:cNvSpPr/>
      </xdr:nvSpPr>
      <xdr:spPr>
        <a:xfrm>
          <a:off x="161925" y="561714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421FF9E-DA6A-4528-9DEA-38AC416BF96A}"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136810</xdr:rowOff>
    </xdr:from>
    <xdr:to>
      <xdr:col>0</xdr:col>
      <xdr:colOff>2238376</xdr:colOff>
      <xdr:row>20</xdr:row>
      <xdr:rowOff>221206</xdr:rowOff>
    </xdr:to>
    <xdr:sp macro="" textlink="Índice!B134">
      <xdr:nvSpPr>
        <xdr:cNvPr id="11" name="Retângulo: Cantos Arredondados 10">
          <a:hlinkClick xmlns:r="http://schemas.openxmlformats.org/officeDocument/2006/relationships" r:id="rId10"/>
          <a:extLst>
            <a:ext uri="{FF2B5EF4-FFF2-40B4-BE49-F238E27FC236}">
              <a16:creationId xmlns:a16="http://schemas.microsoft.com/office/drawing/2014/main" id="{6E56AA30-596D-4B4A-863F-4E57810EC709}"/>
            </a:ext>
          </a:extLst>
        </xdr:cNvPr>
        <xdr:cNvSpPr/>
      </xdr:nvSpPr>
      <xdr:spPr>
        <a:xfrm>
          <a:off x="161925" y="610898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084FC411-4AEF-4339-9330-79D260E1E47C}"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21</xdr:row>
      <xdr:rowOff>0</xdr:rowOff>
    </xdr:from>
    <xdr:to>
      <xdr:col>0</xdr:col>
      <xdr:colOff>2238376</xdr:colOff>
      <xdr:row>22</xdr:row>
      <xdr:rowOff>83036</xdr:rowOff>
    </xdr:to>
    <xdr:sp macro="" textlink="Índice!B141">
      <xdr:nvSpPr>
        <xdr:cNvPr id="12" name="Retângulo: Cantos Arredondados 11">
          <a:hlinkClick xmlns:r="http://schemas.openxmlformats.org/officeDocument/2006/relationships" r:id="rId11"/>
          <a:extLst>
            <a:ext uri="{FF2B5EF4-FFF2-40B4-BE49-F238E27FC236}">
              <a16:creationId xmlns:a16="http://schemas.microsoft.com/office/drawing/2014/main" id="{D0DA4DE0-FDCD-41E2-BF5D-0094329F0936}"/>
            </a:ext>
          </a:extLst>
        </xdr:cNvPr>
        <xdr:cNvSpPr/>
      </xdr:nvSpPr>
      <xdr:spPr>
        <a:xfrm>
          <a:off x="161925" y="660082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C8ABB79-5493-4BA5-9E10-84D7A6224D11}"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5</xdr:row>
      <xdr:rowOff>199158</xdr:rowOff>
    </xdr:from>
    <xdr:to>
      <xdr:col>0</xdr:col>
      <xdr:colOff>2241375</xdr:colOff>
      <xdr:row>6</xdr:row>
      <xdr:rowOff>274030</xdr:rowOff>
    </xdr:to>
    <xdr:sp macro="" textlink="Índice!C11">
      <xdr:nvSpPr>
        <xdr:cNvPr id="13" name="Retângulo: Cantos Arredondados 12">
          <a:hlinkClick xmlns:r="http://schemas.openxmlformats.org/officeDocument/2006/relationships" r:id="rId4"/>
          <a:extLst>
            <a:ext uri="{FF2B5EF4-FFF2-40B4-BE49-F238E27FC236}">
              <a16:creationId xmlns:a16="http://schemas.microsoft.com/office/drawing/2014/main" id="{81953A18-35E9-4E18-A4FF-7A945ABA4118}"/>
            </a:ext>
          </a:extLst>
        </xdr:cNvPr>
        <xdr:cNvSpPr/>
      </xdr:nvSpPr>
      <xdr:spPr>
        <a:xfrm>
          <a:off x="333375" y="1770783"/>
          <a:ext cx="1908000"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ACD7A74-0C92-47D0-9DCD-CF7683A2046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Profile</a:t>
          </a:fld>
          <a:endParaRPr lang="en-US" sz="12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3">
      <xdr:nvSpPr>
        <xdr:cNvPr id="14" name="Retângulo: Cantos Arredondados 13">
          <a:hlinkClick xmlns:r="http://schemas.openxmlformats.org/officeDocument/2006/relationships" r:id="rId2"/>
          <a:extLst>
            <a:ext uri="{FF2B5EF4-FFF2-40B4-BE49-F238E27FC236}">
              <a16:creationId xmlns:a16="http://schemas.microsoft.com/office/drawing/2014/main" id="{DF1B8935-D1AC-49DF-A51C-405DB0B69E6A}"/>
            </a:ext>
          </a:extLst>
        </xdr:cNvPr>
        <xdr:cNvSpPr/>
      </xdr:nvSpPr>
      <xdr:spPr>
        <a:xfrm>
          <a:off x="333375" y="2227983"/>
          <a:ext cx="1908000" cy="38919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CA65A56-B5FA-412A-B76C-D31980B9B71D}"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Strategic planning</a:t>
          </a:fld>
          <a:endParaRPr lang="en-US" sz="1200">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15">
      <xdr:nvSpPr>
        <xdr:cNvPr id="15" name="Retângulo: Cantos Arredondados 14">
          <a:hlinkClick xmlns:r="http://schemas.openxmlformats.org/officeDocument/2006/relationships" r:id="rId12"/>
          <a:extLst>
            <a:ext uri="{FF2B5EF4-FFF2-40B4-BE49-F238E27FC236}">
              <a16:creationId xmlns:a16="http://schemas.microsoft.com/office/drawing/2014/main" id="{57E39179-BCEF-4288-8F24-9DC8E7700A4E}"/>
            </a:ext>
          </a:extLst>
        </xdr:cNvPr>
        <xdr:cNvSpPr/>
      </xdr:nvSpPr>
      <xdr:spPr>
        <a:xfrm>
          <a:off x="333375" y="2685183"/>
          <a:ext cx="1908000"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fld id="{906021A7-80D8-4208-9767-479B505772FC}" type="TxLink">
            <a:rPr lang="en-US" sz="1050" b="1" i="0" u="sng" strike="noStrike">
              <a:solidFill>
                <a:schemeClr val="bg1"/>
              </a:solidFill>
              <a:effectLst/>
              <a:latin typeface="Calibri regular"/>
              <a:ea typeface="+mn-ea"/>
              <a:cs typeface="+mn-cs"/>
            </a:rPr>
            <a:pPr/>
            <a:t>Government relations and advocacy</a:t>
          </a:fld>
          <a:endParaRPr lang="en-US" sz="1200" b="1" u="sng">
            <a:solidFill>
              <a:schemeClr val="bg1"/>
            </a:solidFill>
            <a:effectLst/>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16" name="Imagem 15">
          <a:extLst>
            <a:ext uri="{FF2B5EF4-FFF2-40B4-BE49-F238E27FC236}">
              <a16:creationId xmlns:a16="http://schemas.microsoft.com/office/drawing/2014/main" id="{D7152B6C-2B04-4DFC-B51D-BBA6039D895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17" name="Agrupar 16">
          <a:hlinkClick xmlns:r="http://schemas.openxmlformats.org/officeDocument/2006/relationships" r:id="rId14"/>
          <a:extLst>
            <a:ext uri="{FF2B5EF4-FFF2-40B4-BE49-F238E27FC236}">
              <a16:creationId xmlns:a16="http://schemas.microsoft.com/office/drawing/2014/main" id="{9E9FBA04-B11E-412C-B866-541C5D16F730}"/>
            </a:ext>
          </a:extLst>
        </xdr:cNvPr>
        <xdr:cNvGrpSpPr/>
      </xdr:nvGrpSpPr>
      <xdr:grpSpPr>
        <a:xfrm>
          <a:off x="2914650" y="138112"/>
          <a:ext cx="1333500" cy="385200"/>
          <a:chOff x="2914760" y="138112"/>
          <a:chExt cx="1325814" cy="385200"/>
        </a:xfrm>
      </xdr:grpSpPr>
      <xdr:sp macro="" textlink="">
        <xdr:nvSpPr>
          <xdr:cNvPr id="18" name="Retângulo 17">
            <a:extLst>
              <a:ext uri="{FF2B5EF4-FFF2-40B4-BE49-F238E27FC236}">
                <a16:creationId xmlns:a16="http://schemas.microsoft.com/office/drawing/2014/main" id="{14B67DB2-8684-EE55-F1F3-3D3D5AE35276}"/>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19" name="Imagem 18">
            <a:extLst>
              <a:ext uri="{FF2B5EF4-FFF2-40B4-BE49-F238E27FC236}">
                <a16:creationId xmlns:a16="http://schemas.microsoft.com/office/drawing/2014/main" id="{C9814617-C6FF-9470-BE5A-FF19D3F7000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20" name="Agrupar 19">
          <a:hlinkClick xmlns:r="http://schemas.openxmlformats.org/officeDocument/2006/relationships" r:id="rId16"/>
          <a:extLst>
            <a:ext uri="{FF2B5EF4-FFF2-40B4-BE49-F238E27FC236}">
              <a16:creationId xmlns:a16="http://schemas.microsoft.com/office/drawing/2014/main" id="{475C7112-00E7-4DED-AAAC-3B4D77139F68}"/>
            </a:ext>
          </a:extLst>
        </xdr:cNvPr>
        <xdr:cNvGrpSpPr/>
      </xdr:nvGrpSpPr>
      <xdr:grpSpPr>
        <a:xfrm>
          <a:off x="4330700" y="150018"/>
          <a:ext cx="1104900" cy="375675"/>
          <a:chOff x="4295775" y="140493"/>
          <a:chExt cx="1104900" cy="385200"/>
        </a:xfrm>
      </xdr:grpSpPr>
      <xdr:sp macro="" textlink="">
        <xdr:nvSpPr>
          <xdr:cNvPr id="21" name="Retângulo 20">
            <a:extLst>
              <a:ext uri="{FF2B5EF4-FFF2-40B4-BE49-F238E27FC236}">
                <a16:creationId xmlns:a16="http://schemas.microsoft.com/office/drawing/2014/main" id="{A369D991-4544-02B7-FA29-634D2950DAF0}"/>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22" name="Imagem 21">
            <a:extLst>
              <a:ext uri="{FF2B5EF4-FFF2-40B4-BE49-F238E27FC236}">
                <a16:creationId xmlns:a16="http://schemas.microsoft.com/office/drawing/2014/main" id="{6C0F9E98-B8A9-1C0D-EE70-97C12624C78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161925</xdr:colOff>
      <xdr:row>2</xdr:row>
      <xdr:rowOff>209550</xdr:rowOff>
    </xdr:from>
    <xdr:to>
      <xdr:col>0</xdr:col>
      <xdr:colOff>2238376</xdr:colOff>
      <xdr:row>3</xdr:row>
      <xdr:rowOff>292586</xdr:rowOff>
    </xdr:to>
    <xdr:sp macro="" textlink="Índice!B6">
      <xdr:nvSpPr>
        <xdr:cNvPr id="467" name="Retângulo: Cantos Arredondados 466">
          <a:hlinkClick xmlns:r="http://schemas.openxmlformats.org/officeDocument/2006/relationships" r:id="rId1"/>
          <a:extLst>
            <a:ext uri="{FF2B5EF4-FFF2-40B4-BE49-F238E27FC236}">
              <a16:creationId xmlns:a16="http://schemas.microsoft.com/office/drawing/2014/main" id="{1D48D9E5-B080-4279-BA7A-A0A3FF34A2AD}"/>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8</xdr:col>
      <xdr:colOff>1083394</xdr:colOff>
      <xdr:row>0</xdr:row>
      <xdr:rowOff>136921</xdr:rowOff>
    </xdr:from>
    <xdr:to>
      <xdr:col>9</xdr:col>
      <xdr:colOff>109624</xdr:colOff>
      <xdr:row>1</xdr:row>
      <xdr:rowOff>210627</xdr:rowOff>
    </xdr:to>
    <xdr:grpSp>
      <xdr:nvGrpSpPr>
        <xdr:cNvPr id="475" name="Agrupar 474">
          <a:hlinkClick xmlns:r="http://schemas.openxmlformats.org/officeDocument/2006/relationships" r:id="rId2"/>
          <a:extLst>
            <a:ext uri="{FF2B5EF4-FFF2-40B4-BE49-F238E27FC236}">
              <a16:creationId xmlns:a16="http://schemas.microsoft.com/office/drawing/2014/main" id="{0642C53D-41BD-4592-A81B-5263F7AAAA1A}"/>
            </a:ext>
          </a:extLst>
        </xdr:cNvPr>
        <xdr:cNvGrpSpPr/>
      </xdr:nvGrpSpPr>
      <xdr:grpSpPr>
        <a:xfrm>
          <a:off x="11922844" y="136921"/>
          <a:ext cx="416880" cy="388031"/>
          <a:chOff x="11937133" y="129787"/>
          <a:chExt cx="416880" cy="386672"/>
        </a:xfrm>
      </xdr:grpSpPr>
      <xdr:sp macro="" textlink="">
        <xdr:nvSpPr>
          <xdr:cNvPr id="476" name="Retângulo: Cantos Arredondados 475">
            <a:extLst>
              <a:ext uri="{FF2B5EF4-FFF2-40B4-BE49-F238E27FC236}">
                <a16:creationId xmlns:a16="http://schemas.microsoft.com/office/drawing/2014/main" id="{D96583A5-960B-BAE9-F62F-73A17E04D0F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77" name="Seta: para a Direita 476">
            <a:extLst>
              <a:ext uri="{FF2B5EF4-FFF2-40B4-BE49-F238E27FC236}">
                <a16:creationId xmlns:a16="http://schemas.microsoft.com/office/drawing/2014/main" id="{C02BFF9F-0F9D-5108-72D1-27F08087FB39}"/>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581024</xdr:colOff>
      <xdr:row>0</xdr:row>
      <xdr:rowOff>136921</xdr:rowOff>
    </xdr:from>
    <xdr:to>
      <xdr:col>8</xdr:col>
      <xdr:colOff>994327</xdr:colOff>
      <xdr:row>1</xdr:row>
      <xdr:rowOff>210627</xdr:rowOff>
    </xdr:to>
    <xdr:grpSp>
      <xdr:nvGrpSpPr>
        <xdr:cNvPr id="478" name="Agrupar 477">
          <a:hlinkClick xmlns:r="http://schemas.openxmlformats.org/officeDocument/2006/relationships" r:id="rId3"/>
          <a:extLst>
            <a:ext uri="{FF2B5EF4-FFF2-40B4-BE49-F238E27FC236}">
              <a16:creationId xmlns:a16="http://schemas.microsoft.com/office/drawing/2014/main" id="{F37259FB-5094-446A-AF75-FEE288F40A37}"/>
            </a:ext>
          </a:extLst>
        </xdr:cNvPr>
        <xdr:cNvGrpSpPr/>
      </xdr:nvGrpSpPr>
      <xdr:grpSpPr>
        <a:xfrm>
          <a:off x="11420474" y="136921"/>
          <a:ext cx="413303" cy="388031"/>
          <a:chOff x="11434763" y="129787"/>
          <a:chExt cx="413303" cy="386672"/>
        </a:xfrm>
      </xdr:grpSpPr>
      <xdr:sp macro="" textlink="">
        <xdr:nvSpPr>
          <xdr:cNvPr id="479" name="Retângulo: Cantos Arredondados 478">
            <a:extLst>
              <a:ext uri="{FF2B5EF4-FFF2-40B4-BE49-F238E27FC236}">
                <a16:creationId xmlns:a16="http://schemas.microsoft.com/office/drawing/2014/main" id="{706CA051-2653-21EC-3774-D0625848BFD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480" name="Seta: para a Direita 479">
            <a:extLst>
              <a:ext uri="{FF2B5EF4-FFF2-40B4-BE49-F238E27FC236}">
                <a16:creationId xmlns:a16="http://schemas.microsoft.com/office/drawing/2014/main" id="{F541A718-B89D-912D-EA07-0312224FD82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81" name="Retângulo: Cantos Arredondados 480">
          <a:hlinkClick xmlns:r="http://schemas.openxmlformats.org/officeDocument/2006/relationships" r:id="rId3"/>
          <a:extLst>
            <a:ext uri="{FF2B5EF4-FFF2-40B4-BE49-F238E27FC236}">
              <a16:creationId xmlns:a16="http://schemas.microsoft.com/office/drawing/2014/main" id="{46E33A57-F702-48FA-87FD-4F7CA37DD29A}"/>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482" name="Retângulo: Cantos Arredondados 481">
          <a:hlinkClick xmlns:r="http://schemas.openxmlformats.org/officeDocument/2006/relationships" r:id="rId4"/>
          <a:extLst>
            <a:ext uri="{FF2B5EF4-FFF2-40B4-BE49-F238E27FC236}">
              <a16:creationId xmlns:a16="http://schemas.microsoft.com/office/drawing/2014/main" id="{8EABAF30-5545-46B0-BAED-9300B374EDDD}"/>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CORPORATE GOVERNANCE</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483" name="Retângulo: Cantos Arredondados 482">
          <a:hlinkClick xmlns:r="http://schemas.openxmlformats.org/officeDocument/2006/relationships" r:id="rId5"/>
          <a:extLst>
            <a:ext uri="{FF2B5EF4-FFF2-40B4-BE49-F238E27FC236}">
              <a16:creationId xmlns:a16="http://schemas.microsoft.com/office/drawing/2014/main" id="{479DBE42-09CB-4788-8D8F-08E8AF8B1CBB}"/>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484" name="Retângulo: Cantos Arredondados 483">
          <a:hlinkClick xmlns:r="http://schemas.openxmlformats.org/officeDocument/2006/relationships" r:id="rId6"/>
          <a:extLst>
            <a:ext uri="{FF2B5EF4-FFF2-40B4-BE49-F238E27FC236}">
              <a16:creationId xmlns:a16="http://schemas.microsoft.com/office/drawing/2014/main" id="{CAAB23DE-C674-46B8-8DF8-D45C99E19DFC}"/>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485" name="Retângulo: Cantos Arredondados 484">
          <a:hlinkClick xmlns:r="http://schemas.openxmlformats.org/officeDocument/2006/relationships" r:id="rId7"/>
          <a:extLst>
            <a:ext uri="{FF2B5EF4-FFF2-40B4-BE49-F238E27FC236}">
              <a16:creationId xmlns:a16="http://schemas.microsoft.com/office/drawing/2014/main" id="{D0E2F614-ACC3-4F03-870D-4B506EDEF581}"/>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486" name="Retângulo: Cantos Arredondados 485">
          <a:hlinkClick xmlns:r="http://schemas.openxmlformats.org/officeDocument/2006/relationships" r:id="rId8"/>
          <a:extLst>
            <a:ext uri="{FF2B5EF4-FFF2-40B4-BE49-F238E27FC236}">
              <a16:creationId xmlns:a16="http://schemas.microsoft.com/office/drawing/2014/main" id="{F6E6EC32-DF85-418E-A825-EDACF0343B3C}"/>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166160</xdr:rowOff>
    </xdr:to>
    <xdr:sp macro="" textlink="Índice!B132">
      <xdr:nvSpPr>
        <xdr:cNvPr id="487" name="Retângulo: Cantos Arredondados 486">
          <a:hlinkClick xmlns:r="http://schemas.openxmlformats.org/officeDocument/2006/relationships" r:id="rId9"/>
          <a:extLst>
            <a:ext uri="{FF2B5EF4-FFF2-40B4-BE49-F238E27FC236}">
              <a16:creationId xmlns:a16="http://schemas.microsoft.com/office/drawing/2014/main" id="{7BA25516-BBA5-42E7-8209-58BB17FD0F9E}"/>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260635</xdr:rowOff>
    </xdr:from>
    <xdr:to>
      <xdr:col>0</xdr:col>
      <xdr:colOff>2238376</xdr:colOff>
      <xdr:row>22</xdr:row>
      <xdr:rowOff>30706</xdr:rowOff>
    </xdr:to>
    <xdr:sp macro="" textlink="Índice!B134">
      <xdr:nvSpPr>
        <xdr:cNvPr id="488" name="Retângulo: Cantos Arredondados 487">
          <a:hlinkClick xmlns:r="http://schemas.openxmlformats.org/officeDocument/2006/relationships" r:id="rId10"/>
          <a:extLst>
            <a:ext uri="{FF2B5EF4-FFF2-40B4-BE49-F238E27FC236}">
              <a16:creationId xmlns:a16="http://schemas.microsoft.com/office/drawing/2014/main" id="{BAFFF92B-D4FE-45B7-92F3-6B2076693B5E}"/>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123825</xdr:rowOff>
    </xdr:from>
    <xdr:to>
      <xdr:col>0</xdr:col>
      <xdr:colOff>2238376</xdr:colOff>
      <xdr:row>23</xdr:row>
      <xdr:rowOff>206861</xdr:rowOff>
    </xdr:to>
    <xdr:sp macro="" textlink="Índice!B141">
      <xdr:nvSpPr>
        <xdr:cNvPr id="489" name="Retângulo: Cantos Arredondados 488">
          <a:hlinkClick xmlns:r="http://schemas.openxmlformats.org/officeDocument/2006/relationships" r:id="rId11"/>
          <a:extLst>
            <a:ext uri="{FF2B5EF4-FFF2-40B4-BE49-F238E27FC236}">
              <a16:creationId xmlns:a16="http://schemas.microsoft.com/office/drawing/2014/main" id="{460E1BBC-4D86-4A2B-B43F-D6BEF0D72D70}"/>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490" name="Retângulo: Cantos Arredondados 489">
          <a:hlinkClick xmlns:r="http://schemas.openxmlformats.org/officeDocument/2006/relationships" r:id="rId4"/>
          <a:extLst>
            <a:ext uri="{FF2B5EF4-FFF2-40B4-BE49-F238E27FC236}">
              <a16:creationId xmlns:a16="http://schemas.microsoft.com/office/drawing/2014/main" id="{0CADDB54-D5EB-4794-B88F-BDE8B75E2CA2}"/>
            </a:ext>
          </a:extLst>
        </xdr:cNvPr>
        <xdr:cNvSpPr/>
      </xdr:nvSpPr>
      <xdr:spPr>
        <a:xfrm>
          <a:off x="333375" y="2227983"/>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Corporate structure</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491" name="Retângulo: Cantos Arredondados 490">
          <a:hlinkClick xmlns:r="http://schemas.openxmlformats.org/officeDocument/2006/relationships" r:id="rId2"/>
          <a:extLst>
            <a:ext uri="{FF2B5EF4-FFF2-40B4-BE49-F238E27FC236}">
              <a16:creationId xmlns:a16="http://schemas.microsoft.com/office/drawing/2014/main" id="{8DD67AD8-51C4-4A8E-8923-CF34918BFBA8}"/>
            </a:ext>
          </a:extLst>
        </xdr:cNvPr>
        <xdr:cNvSpPr/>
      </xdr:nvSpPr>
      <xdr:spPr>
        <a:xfrm>
          <a:off x="333375" y="26851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Ethics, integrity and compliance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492" name="Retângulo: Cantos Arredondados 491">
          <a:hlinkClick xmlns:r="http://schemas.openxmlformats.org/officeDocument/2006/relationships" r:id="rId12"/>
          <a:extLst>
            <a:ext uri="{FF2B5EF4-FFF2-40B4-BE49-F238E27FC236}">
              <a16:creationId xmlns:a16="http://schemas.microsoft.com/office/drawing/2014/main" id="{D89BD105-119F-4F7C-8720-0F65A508473C}"/>
            </a:ext>
          </a:extLst>
        </xdr:cNvPr>
        <xdr:cNvSpPr/>
      </xdr:nvSpPr>
      <xdr:spPr>
        <a:xfrm>
          <a:off x="333375" y="31423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Regulations, risk management and opportunities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493" name="Retângulo: Cantos Arredondados 492">
          <a:hlinkClick xmlns:r="http://schemas.openxmlformats.org/officeDocument/2006/relationships" r:id="rId13"/>
          <a:extLst>
            <a:ext uri="{FF2B5EF4-FFF2-40B4-BE49-F238E27FC236}">
              <a16:creationId xmlns:a16="http://schemas.microsoft.com/office/drawing/2014/main" id="{06743ADB-E724-663F-2D59-7CB62C17FC40}"/>
            </a:ext>
          </a:extLst>
        </xdr:cNvPr>
        <xdr:cNvSpPr/>
      </xdr:nvSpPr>
      <xdr:spPr>
        <a:xfrm>
          <a:off x="333375" y="3609108"/>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Compensation policies and processes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2" name="Imagem 1">
          <a:extLst>
            <a:ext uri="{FF2B5EF4-FFF2-40B4-BE49-F238E27FC236}">
              <a16:creationId xmlns:a16="http://schemas.microsoft.com/office/drawing/2014/main" id="{878150A0-0794-4E56-B163-D39511B3214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 name="Agrupar 2">
          <a:hlinkClick xmlns:r="http://schemas.openxmlformats.org/officeDocument/2006/relationships" r:id="rId15"/>
          <a:extLst>
            <a:ext uri="{FF2B5EF4-FFF2-40B4-BE49-F238E27FC236}">
              <a16:creationId xmlns:a16="http://schemas.microsoft.com/office/drawing/2014/main" id="{472591F6-10DE-416D-88AD-2297EC24DB04}"/>
            </a:ext>
          </a:extLst>
        </xdr:cNvPr>
        <xdr:cNvGrpSpPr/>
      </xdr:nvGrpSpPr>
      <xdr:grpSpPr>
        <a:xfrm>
          <a:off x="2914650" y="138112"/>
          <a:ext cx="1333500" cy="385200"/>
          <a:chOff x="2914760" y="138112"/>
          <a:chExt cx="1325814" cy="385200"/>
        </a:xfrm>
      </xdr:grpSpPr>
      <xdr:sp macro="" textlink="">
        <xdr:nvSpPr>
          <xdr:cNvPr id="4" name="Retângulo 3">
            <a:extLst>
              <a:ext uri="{FF2B5EF4-FFF2-40B4-BE49-F238E27FC236}">
                <a16:creationId xmlns:a16="http://schemas.microsoft.com/office/drawing/2014/main" id="{84FBE326-AF76-C2D0-5865-6A2D89F1CB63}"/>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 name="Imagem 4">
            <a:extLst>
              <a:ext uri="{FF2B5EF4-FFF2-40B4-BE49-F238E27FC236}">
                <a16:creationId xmlns:a16="http://schemas.microsoft.com/office/drawing/2014/main" id="{11C101A6-A000-150C-DB2A-AC048F0A8E2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6" name="Agrupar 5">
          <a:hlinkClick xmlns:r="http://schemas.openxmlformats.org/officeDocument/2006/relationships" r:id="rId17"/>
          <a:extLst>
            <a:ext uri="{FF2B5EF4-FFF2-40B4-BE49-F238E27FC236}">
              <a16:creationId xmlns:a16="http://schemas.microsoft.com/office/drawing/2014/main" id="{5FA151A2-667C-400A-B928-E044947A3F08}"/>
            </a:ext>
          </a:extLst>
        </xdr:cNvPr>
        <xdr:cNvGrpSpPr/>
      </xdr:nvGrpSpPr>
      <xdr:grpSpPr>
        <a:xfrm>
          <a:off x="4330700" y="150018"/>
          <a:ext cx="1104900" cy="375675"/>
          <a:chOff x="4295775" y="140493"/>
          <a:chExt cx="1104900" cy="385200"/>
        </a:xfrm>
      </xdr:grpSpPr>
      <xdr:sp macro="" textlink="">
        <xdr:nvSpPr>
          <xdr:cNvPr id="7" name="Retângulo 6">
            <a:extLst>
              <a:ext uri="{FF2B5EF4-FFF2-40B4-BE49-F238E27FC236}">
                <a16:creationId xmlns:a16="http://schemas.microsoft.com/office/drawing/2014/main" id="{B1F0CC2B-E8E8-DD94-AF5A-CE69240D0020}"/>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8" name="Imagem 7">
            <a:extLst>
              <a:ext uri="{FF2B5EF4-FFF2-40B4-BE49-F238E27FC236}">
                <a16:creationId xmlns:a16="http://schemas.microsoft.com/office/drawing/2014/main" id="{D772AF87-9B8F-292E-9FA3-338FA3BA868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1084191</xdr:colOff>
      <xdr:row>0</xdr:row>
      <xdr:rowOff>134543</xdr:rowOff>
    </xdr:from>
    <xdr:to>
      <xdr:col>9</xdr:col>
      <xdr:colOff>110421</xdr:colOff>
      <xdr:row>1</xdr:row>
      <xdr:rowOff>209439</xdr:rowOff>
    </xdr:to>
    <xdr:grpSp>
      <xdr:nvGrpSpPr>
        <xdr:cNvPr id="604" name="Agrupar 603">
          <a:hlinkClick xmlns:r="http://schemas.openxmlformats.org/officeDocument/2006/relationships" r:id="rId1"/>
          <a:extLst>
            <a:ext uri="{FF2B5EF4-FFF2-40B4-BE49-F238E27FC236}">
              <a16:creationId xmlns:a16="http://schemas.microsoft.com/office/drawing/2014/main" id="{9C049CCE-FBF3-41E6-8736-64CDE3A32BF9}"/>
            </a:ext>
          </a:extLst>
        </xdr:cNvPr>
        <xdr:cNvGrpSpPr/>
      </xdr:nvGrpSpPr>
      <xdr:grpSpPr>
        <a:xfrm>
          <a:off x="11923641" y="134543"/>
          <a:ext cx="416880" cy="389221"/>
          <a:chOff x="11937133" y="129787"/>
          <a:chExt cx="416880" cy="386672"/>
        </a:xfrm>
      </xdr:grpSpPr>
      <xdr:sp macro="" textlink="">
        <xdr:nvSpPr>
          <xdr:cNvPr id="605" name="Retângulo: Cantos Arredondados 604">
            <a:extLst>
              <a:ext uri="{FF2B5EF4-FFF2-40B4-BE49-F238E27FC236}">
                <a16:creationId xmlns:a16="http://schemas.microsoft.com/office/drawing/2014/main" id="{186625EB-5756-E5CA-16C9-8240F747B74B}"/>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06" name="Seta: para a Direita 605">
            <a:extLst>
              <a:ext uri="{FF2B5EF4-FFF2-40B4-BE49-F238E27FC236}">
                <a16:creationId xmlns:a16="http://schemas.microsoft.com/office/drawing/2014/main" id="{1A266EDD-279D-36CF-E657-1CA94E42537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588171</xdr:colOff>
      <xdr:row>0</xdr:row>
      <xdr:rowOff>134543</xdr:rowOff>
    </xdr:from>
    <xdr:to>
      <xdr:col>8</xdr:col>
      <xdr:colOff>991949</xdr:colOff>
      <xdr:row>1</xdr:row>
      <xdr:rowOff>209439</xdr:rowOff>
    </xdr:to>
    <xdr:grpSp>
      <xdr:nvGrpSpPr>
        <xdr:cNvPr id="607" name="Agrupar 606">
          <a:hlinkClick xmlns:r="http://schemas.openxmlformats.org/officeDocument/2006/relationships" r:id="rId2"/>
          <a:extLst>
            <a:ext uri="{FF2B5EF4-FFF2-40B4-BE49-F238E27FC236}">
              <a16:creationId xmlns:a16="http://schemas.microsoft.com/office/drawing/2014/main" id="{D35E7CDE-9EC5-43F1-9A20-F1B75B61344B}"/>
            </a:ext>
          </a:extLst>
        </xdr:cNvPr>
        <xdr:cNvGrpSpPr/>
      </xdr:nvGrpSpPr>
      <xdr:grpSpPr>
        <a:xfrm>
          <a:off x="11427621" y="134543"/>
          <a:ext cx="403778" cy="389221"/>
          <a:chOff x="11434763" y="129787"/>
          <a:chExt cx="413303" cy="386672"/>
        </a:xfrm>
      </xdr:grpSpPr>
      <xdr:sp macro="" textlink="">
        <xdr:nvSpPr>
          <xdr:cNvPr id="608" name="Retângulo: Cantos Arredondados 607">
            <a:extLst>
              <a:ext uri="{FF2B5EF4-FFF2-40B4-BE49-F238E27FC236}">
                <a16:creationId xmlns:a16="http://schemas.microsoft.com/office/drawing/2014/main" id="{C6791532-673F-207A-D7CD-6A81F926D79D}"/>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609" name="Seta: para a Direita 608">
            <a:extLst>
              <a:ext uri="{FF2B5EF4-FFF2-40B4-BE49-F238E27FC236}">
                <a16:creationId xmlns:a16="http://schemas.microsoft.com/office/drawing/2014/main" id="{1DAC927A-83E0-0881-20E2-93778FDF33E9}"/>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3"/>
          <a:extLst>
            <a:ext uri="{FF2B5EF4-FFF2-40B4-BE49-F238E27FC236}">
              <a16:creationId xmlns:a16="http://schemas.microsoft.com/office/drawing/2014/main" id="{B1845466-FD7F-454D-9999-A4B00E16831E}"/>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4"/>
          <a:extLst>
            <a:ext uri="{FF2B5EF4-FFF2-40B4-BE49-F238E27FC236}">
              <a16:creationId xmlns:a16="http://schemas.microsoft.com/office/drawing/2014/main" id="{FBFDD157-C0D8-40A6-AAA4-540D053E2288}"/>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5" name="Retângulo: Cantos Arredondados 4">
          <a:hlinkClick xmlns:r="http://schemas.openxmlformats.org/officeDocument/2006/relationships" r:id="rId2"/>
          <a:extLst>
            <a:ext uri="{FF2B5EF4-FFF2-40B4-BE49-F238E27FC236}">
              <a16:creationId xmlns:a16="http://schemas.microsoft.com/office/drawing/2014/main" id="{3C641E18-9727-41F9-A6C2-8202F2A85C10}"/>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CORPORATE GOVERNANCE</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6" name="Retângulo: Cantos Arredondados 5">
          <a:hlinkClick xmlns:r="http://schemas.openxmlformats.org/officeDocument/2006/relationships" r:id="rId5"/>
          <a:extLst>
            <a:ext uri="{FF2B5EF4-FFF2-40B4-BE49-F238E27FC236}">
              <a16:creationId xmlns:a16="http://schemas.microsoft.com/office/drawing/2014/main" id="{AD837776-4B0F-44A6-A0EC-4938A746C900}"/>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7" name="Retângulo: Cantos Arredondados 6">
          <a:hlinkClick xmlns:r="http://schemas.openxmlformats.org/officeDocument/2006/relationships" r:id="rId6"/>
          <a:extLst>
            <a:ext uri="{FF2B5EF4-FFF2-40B4-BE49-F238E27FC236}">
              <a16:creationId xmlns:a16="http://schemas.microsoft.com/office/drawing/2014/main" id="{21B2B7CD-EFBA-4C3F-9B2D-CD2F2A8F5EBF}"/>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8" name="Retângulo: Cantos Arredondados 7">
          <a:hlinkClick xmlns:r="http://schemas.openxmlformats.org/officeDocument/2006/relationships" r:id="rId7"/>
          <a:extLst>
            <a:ext uri="{FF2B5EF4-FFF2-40B4-BE49-F238E27FC236}">
              <a16:creationId xmlns:a16="http://schemas.microsoft.com/office/drawing/2014/main" id="{870C71AE-EAEA-437E-A3CE-51197DBC9112}"/>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9" name="Retângulo: Cantos Arredondados 8">
          <a:hlinkClick xmlns:r="http://schemas.openxmlformats.org/officeDocument/2006/relationships" r:id="rId8"/>
          <a:extLst>
            <a:ext uri="{FF2B5EF4-FFF2-40B4-BE49-F238E27FC236}">
              <a16:creationId xmlns:a16="http://schemas.microsoft.com/office/drawing/2014/main" id="{4845CCDB-49B8-4E7E-BCF9-18B73AEE3BCA}"/>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166160</xdr:rowOff>
    </xdr:to>
    <xdr:sp macro="" textlink="Índice!B132">
      <xdr:nvSpPr>
        <xdr:cNvPr id="10" name="Retângulo: Cantos Arredondados 9">
          <a:hlinkClick xmlns:r="http://schemas.openxmlformats.org/officeDocument/2006/relationships" r:id="rId9"/>
          <a:extLst>
            <a:ext uri="{FF2B5EF4-FFF2-40B4-BE49-F238E27FC236}">
              <a16:creationId xmlns:a16="http://schemas.microsoft.com/office/drawing/2014/main" id="{960E5E1E-83D4-4542-848B-7FC5819C02D7}"/>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260635</xdr:rowOff>
    </xdr:from>
    <xdr:to>
      <xdr:col>0</xdr:col>
      <xdr:colOff>2238376</xdr:colOff>
      <xdr:row>22</xdr:row>
      <xdr:rowOff>30706</xdr:rowOff>
    </xdr:to>
    <xdr:sp macro="" textlink="Índice!B134">
      <xdr:nvSpPr>
        <xdr:cNvPr id="11" name="Retângulo: Cantos Arredondados 10">
          <a:hlinkClick xmlns:r="http://schemas.openxmlformats.org/officeDocument/2006/relationships" r:id="rId10"/>
          <a:extLst>
            <a:ext uri="{FF2B5EF4-FFF2-40B4-BE49-F238E27FC236}">
              <a16:creationId xmlns:a16="http://schemas.microsoft.com/office/drawing/2014/main" id="{5314385F-0121-40E8-8D89-8D2C04DEBD79}"/>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123825</xdr:rowOff>
    </xdr:from>
    <xdr:to>
      <xdr:col>0</xdr:col>
      <xdr:colOff>2238376</xdr:colOff>
      <xdr:row>23</xdr:row>
      <xdr:rowOff>206861</xdr:rowOff>
    </xdr:to>
    <xdr:sp macro="" textlink="Índice!B141">
      <xdr:nvSpPr>
        <xdr:cNvPr id="12" name="Retângulo: Cantos Arredondados 11">
          <a:hlinkClick xmlns:r="http://schemas.openxmlformats.org/officeDocument/2006/relationships" r:id="rId11"/>
          <a:extLst>
            <a:ext uri="{FF2B5EF4-FFF2-40B4-BE49-F238E27FC236}">
              <a16:creationId xmlns:a16="http://schemas.microsoft.com/office/drawing/2014/main" id="{F5BD493A-681A-4B4A-BF4B-C520BFDA94A6}"/>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13" name="Retângulo: Cantos Arredondados 12">
          <a:hlinkClick xmlns:r="http://schemas.openxmlformats.org/officeDocument/2006/relationships" r:id="rId2"/>
          <a:extLst>
            <a:ext uri="{FF2B5EF4-FFF2-40B4-BE49-F238E27FC236}">
              <a16:creationId xmlns:a16="http://schemas.microsoft.com/office/drawing/2014/main" id="{D7ABDDD6-1E76-44A2-BC46-491D54F7E3A9}"/>
            </a:ext>
          </a:extLst>
        </xdr:cNvPr>
        <xdr:cNvSpPr/>
      </xdr:nvSpPr>
      <xdr:spPr>
        <a:xfrm>
          <a:off x="333375" y="22279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Corporate structure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14" name="Retângulo: Cantos Arredondados 13">
          <a:hlinkClick xmlns:r="http://schemas.openxmlformats.org/officeDocument/2006/relationships" r:id="rId12"/>
          <a:extLst>
            <a:ext uri="{FF2B5EF4-FFF2-40B4-BE49-F238E27FC236}">
              <a16:creationId xmlns:a16="http://schemas.microsoft.com/office/drawing/2014/main" id="{6A6DDD82-B6A8-487C-A707-A51BF6C3F0C2}"/>
            </a:ext>
          </a:extLst>
        </xdr:cNvPr>
        <xdr:cNvSpPr/>
      </xdr:nvSpPr>
      <xdr:spPr>
        <a:xfrm>
          <a:off x="333375" y="2685183"/>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Ethics, integrity and compliance</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15" name="Retângulo: Cantos Arredondados 14">
          <a:hlinkClick xmlns:r="http://schemas.openxmlformats.org/officeDocument/2006/relationships" r:id="rId1"/>
          <a:extLst>
            <a:ext uri="{FF2B5EF4-FFF2-40B4-BE49-F238E27FC236}">
              <a16:creationId xmlns:a16="http://schemas.microsoft.com/office/drawing/2014/main" id="{B21D8F63-3652-4E76-89CB-B1D80383F9A6}"/>
            </a:ext>
          </a:extLst>
        </xdr:cNvPr>
        <xdr:cNvSpPr/>
      </xdr:nvSpPr>
      <xdr:spPr>
        <a:xfrm>
          <a:off x="333375" y="31423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Regulations, risk management and opportunities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16" name="Retângulo: Cantos Arredondados 15">
          <a:hlinkClick xmlns:r="http://schemas.openxmlformats.org/officeDocument/2006/relationships" r:id="rId13"/>
          <a:extLst>
            <a:ext uri="{FF2B5EF4-FFF2-40B4-BE49-F238E27FC236}">
              <a16:creationId xmlns:a16="http://schemas.microsoft.com/office/drawing/2014/main" id="{FD34CBA3-E6CF-41A3-A1D3-5341BF907E0A}"/>
            </a:ext>
          </a:extLst>
        </xdr:cNvPr>
        <xdr:cNvSpPr/>
      </xdr:nvSpPr>
      <xdr:spPr>
        <a:xfrm>
          <a:off x="333375" y="3609108"/>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Compensation policies and processes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17" name="Imagem 16">
          <a:extLst>
            <a:ext uri="{FF2B5EF4-FFF2-40B4-BE49-F238E27FC236}">
              <a16:creationId xmlns:a16="http://schemas.microsoft.com/office/drawing/2014/main" id="{D9566B43-6F56-4A83-A1A4-2C4976E295C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18" name="Agrupar 17">
          <a:hlinkClick xmlns:r="http://schemas.openxmlformats.org/officeDocument/2006/relationships" r:id="rId15"/>
          <a:extLst>
            <a:ext uri="{FF2B5EF4-FFF2-40B4-BE49-F238E27FC236}">
              <a16:creationId xmlns:a16="http://schemas.microsoft.com/office/drawing/2014/main" id="{03B13C44-FCD7-4788-8FD5-848235DEE16C}"/>
            </a:ext>
          </a:extLst>
        </xdr:cNvPr>
        <xdr:cNvGrpSpPr/>
      </xdr:nvGrpSpPr>
      <xdr:grpSpPr>
        <a:xfrm>
          <a:off x="2914650" y="138112"/>
          <a:ext cx="1333500" cy="385200"/>
          <a:chOff x="2914760" y="138112"/>
          <a:chExt cx="1325814" cy="385200"/>
        </a:xfrm>
      </xdr:grpSpPr>
      <xdr:sp macro="" textlink="">
        <xdr:nvSpPr>
          <xdr:cNvPr id="19" name="Retângulo 18">
            <a:extLst>
              <a:ext uri="{FF2B5EF4-FFF2-40B4-BE49-F238E27FC236}">
                <a16:creationId xmlns:a16="http://schemas.microsoft.com/office/drawing/2014/main" id="{CCCDB67E-42FB-EAE3-4621-C65C5D56F92E}"/>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20" name="Imagem 19">
            <a:extLst>
              <a:ext uri="{FF2B5EF4-FFF2-40B4-BE49-F238E27FC236}">
                <a16:creationId xmlns:a16="http://schemas.microsoft.com/office/drawing/2014/main" id="{24A994B9-958E-DE06-10D7-F521E7234EE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21" name="Agrupar 20">
          <a:hlinkClick xmlns:r="http://schemas.openxmlformats.org/officeDocument/2006/relationships" r:id="rId17"/>
          <a:extLst>
            <a:ext uri="{FF2B5EF4-FFF2-40B4-BE49-F238E27FC236}">
              <a16:creationId xmlns:a16="http://schemas.microsoft.com/office/drawing/2014/main" id="{5782915D-11E0-473F-AE35-73EE069DEFAF}"/>
            </a:ext>
          </a:extLst>
        </xdr:cNvPr>
        <xdr:cNvGrpSpPr/>
      </xdr:nvGrpSpPr>
      <xdr:grpSpPr>
        <a:xfrm>
          <a:off x="4330700" y="150018"/>
          <a:ext cx="1104900" cy="375675"/>
          <a:chOff x="4295775" y="140493"/>
          <a:chExt cx="1104900" cy="385200"/>
        </a:xfrm>
      </xdr:grpSpPr>
      <xdr:sp macro="" textlink="">
        <xdr:nvSpPr>
          <xdr:cNvPr id="22" name="Retângulo 21">
            <a:extLst>
              <a:ext uri="{FF2B5EF4-FFF2-40B4-BE49-F238E27FC236}">
                <a16:creationId xmlns:a16="http://schemas.microsoft.com/office/drawing/2014/main" id="{E29CD4F5-16A1-6C71-268C-8F7F3AC81262}"/>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23" name="Imagem 22">
            <a:extLst>
              <a:ext uri="{FF2B5EF4-FFF2-40B4-BE49-F238E27FC236}">
                <a16:creationId xmlns:a16="http://schemas.microsoft.com/office/drawing/2014/main" id="{B3014C99-6428-B027-0BD6-98BE8D8CCE4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8</xdr:col>
      <xdr:colOff>1082724</xdr:colOff>
      <xdr:row>0</xdr:row>
      <xdr:rowOff>149928</xdr:rowOff>
    </xdr:from>
    <xdr:to>
      <xdr:col>9</xdr:col>
      <xdr:colOff>112129</xdr:colOff>
      <xdr:row>1</xdr:row>
      <xdr:rowOff>225556</xdr:rowOff>
    </xdr:to>
    <xdr:grpSp>
      <xdr:nvGrpSpPr>
        <xdr:cNvPr id="374" name="Agrupar 373">
          <a:hlinkClick xmlns:r="http://schemas.openxmlformats.org/officeDocument/2006/relationships" r:id="rId1"/>
          <a:extLst>
            <a:ext uri="{FF2B5EF4-FFF2-40B4-BE49-F238E27FC236}">
              <a16:creationId xmlns:a16="http://schemas.microsoft.com/office/drawing/2014/main" id="{1592D8AC-D4FC-4B22-AAC5-9562C2E0930F}"/>
            </a:ext>
          </a:extLst>
        </xdr:cNvPr>
        <xdr:cNvGrpSpPr/>
      </xdr:nvGrpSpPr>
      <xdr:grpSpPr>
        <a:xfrm>
          <a:off x="11922174" y="149928"/>
          <a:ext cx="420055" cy="389953"/>
          <a:chOff x="11937133" y="129787"/>
          <a:chExt cx="416880" cy="386672"/>
        </a:xfrm>
      </xdr:grpSpPr>
      <xdr:sp macro="" textlink="">
        <xdr:nvSpPr>
          <xdr:cNvPr id="512" name="Retângulo: Cantos Arredondados 511">
            <a:extLst>
              <a:ext uri="{FF2B5EF4-FFF2-40B4-BE49-F238E27FC236}">
                <a16:creationId xmlns:a16="http://schemas.microsoft.com/office/drawing/2014/main" id="{2C107BB0-F982-2DEA-8BFC-52E4853F6A88}"/>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513" name="Seta: para a Direita 512">
            <a:extLst>
              <a:ext uri="{FF2B5EF4-FFF2-40B4-BE49-F238E27FC236}">
                <a16:creationId xmlns:a16="http://schemas.microsoft.com/office/drawing/2014/main" id="{274467C7-9380-AAFB-9015-C397D10928AB}"/>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586704</xdr:colOff>
      <xdr:row>0</xdr:row>
      <xdr:rowOff>149928</xdr:rowOff>
    </xdr:from>
    <xdr:to>
      <xdr:col>8</xdr:col>
      <xdr:colOff>990482</xdr:colOff>
      <xdr:row>1</xdr:row>
      <xdr:rowOff>225556</xdr:rowOff>
    </xdr:to>
    <xdr:grpSp>
      <xdr:nvGrpSpPr>
        <xdr:cNvPr id="514" name="Agrupar 513">
          <a:hlinkClick xmlns:r="http://schemas.openxmlformats.org/officeDocument/2006/relationships" r:id="rId2"/>
          <a:extLst>
            <a:ext uri="{FF2B5EF4-FFF2-40B4-BE49-F238E27FC236}">
              <a16:creationId xmlns:a16="http://schemas.microsoft.com/office/drawing/2014/main" id="{E7F0A485-4067-49EC-9907-B67949D14857}"/>
            </a:ext>
          </a:extLst>
        </xdr:cNvPr>
        <xdr:cNvGrpSpPr/>
      </xdr:nvGrpSpPr>
      <xdr:grpSpPr>
        <a:xfrm>
          <a:off x="11426154" y="149928"/>
          <a:ext cx="403778" cy="389953"/>
          <a:chOff x="11434763" y="129787"/>
          <a:chExt cx="413303" cy="386672"/>
        </a:xfrm>
      </xdr:grpSpPr>
      <xdr:sp macro="" textlink="">
        <xdr:nvSpPr>
          <xdr:cNvPr id="515" name="Retângulo: Cantos Arredondados 514">
            <a:extLst>
              <a:ext uri="{FF2B5EF4-FFF2-40B4-BE49-F238E27FC236}">
                <a16:creationId xmlns:a16="http://schemas.microsoft.com/office/drawing/2014/main" id="{A98C67B2-0A8B-7486-BCE0-93168FD7AAEE}"/>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516" name="Seta: para a Direita 515">
            <a:extLst>
              <a:ext uri="{FF2B5EF4-FFF2-40B4-BE49-F238E27FC236}">
                <a16:creationId xmlns:a16="http://schemas.microsoft.com/office/drawing/2014/main" id="{33F788EA-B957-FCE8-FE3B-227044D2A9A3}"/>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2" name="Retângulo: Cantos Arredondados 1">
          <a:hlinkClick xmlns:r="http://schemas.openxmlformats.org/officeDocument/2006/relationships" r:id="rId3"/>
          <a:extLst>
            <a:ext uri="{FF2B5EF4-FFF2-40B4-BE49-F238E27FC236}">
              <a16:creationId xmlns:a16="http://schemas.microsoft.com/office/drawing/2014/main" id="{D84A2512-5B4E-4889-80D2-E224DB0B03B0}"/>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 name="Retângulo: Cantos Arredondados 3">
          <a:hlinkClick xmlns:r="http://schemas.openxmlformats.org/officeDocument/2006/relationships" r:id="rId4"/>
          <a:extLst>
            <a:ext uri="{FF2B5EF4-FFF2-40B4-BE49-F238E27FC236}">
              <a16:creationId xmlns:a16="http://schemas.microsoft.com/office/drawing/2014/main" id="{A35B1FAB-B98B-41A1-B3C0-8F522D765564}"/>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5" name="Retângulo: Cantos Arredondados 4">
          <a:hlinkClick xmlns:r="http://schemas.openxmlformats.org/officeDocument/2006/relationships" r:id="rId5"/>
          <a:extLst>
            <a:ext uri="{FF2B5EF4-FFF2-40B4-BE49-F238E27FC236}">
              <a16:creationId xmlns:a16="http://schemas.microsoft.com/office/drawing/2014/main" id="{012CD9C2-7BB2-4517-9797-6BC261962831}"/>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CORPORATE GOVERNANCE</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6" name="Retângulo: Cantos Arredondados 5">
          <a:hlinkClick xmlns:r="http://schemas.openxmlformats.org/officeDocument/2006/relationships" r:id="rId6"/>
          <a:extLst>
            <a:ext uri="{FF2B5EF4-FFF2-40B4-BE49-F238E27FC236}">
              <a16:creationId xmlns:a16="http://schemas.microsoft.com/office/drawing/2014/main" id="{157ED4F7-1AC5-4ADC-A61C-D7F734B94ADE}"/>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7" name="Retângulo: Cantos Arredondados 6">
          <a:hlinkClick xmlns:r="http://schemas.openxmlformats.org/officeDocument/2006/relationships" r:id="rId7"/>
          <a:extLst>
            <a:ext uri="{FF2B5EF4-FFF2-40B4-BE49-F238E27FC236}">
              <a16:creationId xmlns:a16="http://schemas.microsoft.com/office/drawing/2014/main" id="{F12AEB05-7D78-4B9B-A79F-9E4231B31985}"/>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8" name="Retângulo: Cantos Arredondados 7">
          <a:hlinkClick xmlns:r="http://schemas.openxmlformats.org/officeDocument/2006/relationships" r:id="rId8"/>
          <a:extLst>
            <a:ext uri="{FF2B5EF4-FFF2-40B4-BE49-F238E27FC236}">
              <a16:creationId xmlns:a16="http://schemas.microsoft.com/office/drawing/2014/main" id="{C55F1525-D82B-4E7E-A97A-73754F99A51F}"/>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9" name="Retângulo: Cantos Arredondados 8">
          <a:hlinkClick xmlns:r="http://schemas.openxmlformats.org/officeDocument/2006/relationships" r:id="rId9"/>
          <a:extLst>
            <a:ext uri="{FF2B5EF4-FFF2-40B4-BE49-F238E27FC236}">
              <a16:creationId xmlns:a16="http://schemas.microsoft.com/office/drawing/2014/main" id="{70D3DD83-11B2-4C71-B6E8-A72422669FE5}"/>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42335</xdr:rowOff>
    </xdr:to>
    <xdr:sp macro="" textlink="Índice!B132">
      <xdr:nvSpPr>
        <xdr:cNvPr id="10" name="Retângulo: Cantos Arredondados 9">
          <a:hlinkClick xmlns:r="http://schemas.openxmlformats.org/officeDocument/2006/relationships" r:id="rId10"/>
          <a:extLst>
            <a:ext uri="{FF2B5EF4-FFF2-40B4-BE49-F238E27FC236}">
              <a16:creationId xmlns:a16="http://schemas.microsoft.com/office/drawing/2014/main" id="{129DADDA-2B5C-41CF-9E22-F1916C95EC0C}"/>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136810</xdr:rowOff>
    </xdr:from>
    <xdr:to>
      <xdr:col>0</xdr:col>
      <xdr:colOff>2238376</xdr:colOff>
      <xdr:row>21</xdr:row>
      <xdr:rowOff>221206</xdr:rowOff>
    </xdr:to>
    <xdr:sp macro="" textlink="Índice!B134">
      <xdr:nvSpPr>
        <xdr:cNvPr id="11" name="Retângulo: Cantos Arredondados 10">
          <a:hlinkClick xmlns:r="http://schemas.openxmlformats.org/officeDocument/2006/relationships" r:id="rId11"/>
          <a:extLst>
            <a:ext uri="{FF2B5EF4-FFF2-40B4-BE49-F238E27FC236}">
              <a16:creationId xmlns:a16="http://schemas.microsoft.com/office/drawing/2014/main" id="{86D29CCA-A43F-4A19-A2D7-A1380DEA58B9}"/>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0</xdr:rowOff>
    </xdr:from>
    <xdr:to>
      <xdr:col>0</xdr:col>
      <xdr:colOff>2238376</xdr:colOff>
      <xdr:row>23</xdr:row>
      <xdr:rowOff>83036</xdr:rowOff>
    </xdr:to>
    <xdr:sp macro="" textlink="Índice!B141">
      <xdr:nvSpPr>
        <xdr:cNvPr id="12" name="Retângulo: Cantos Arredondados 11">
          <a:hlinkClick xmlns:r="http://schemas.openxmlformats.org/officeDocument/2006/relationships" r:id="rId12"/>
          <a:extLst>
            <a:ext uri="{FF2B5EF4-FFF2-40B4-BE49-F238E27FC236}">
              <a16:creationId xmlns:a16="http://schemas.microsoft.com/office/drawing/2014/main" id="{EC81986A-24B4-4115-8BFD-0B23D8D18861}"/>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13" name="Retângulo: Cantos Arredondados 12">
          <a:hlinkClick xmlns:r="http://schemas.openxmlformats.org/officeDocument/2006/relationships" r:id="rId5"/>
          <a:extLst>
            <a:ext uri="{FF2B5EF4-FFF2-40B4-BE49-F238E27FC236}">
              <a16:creationId xmlns:a16="http://schemas.microsoft.com/office/drawing/2014/main" id="{F0B65E0D-0722-486C-816E-9C907946F6CF}"/>
            </a:ext>
          </a:extLst>
        </xdr:cNvPr>
        <xdr:cNvSpPr/>
      </xdr:nvSpPr>
      <xdr:spPr>
        <a:xfrm>
          <a:off x="333375" y="22279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Corporate structure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14" name="Retângulo: Cantos Arredondados 13">
          <a:hlinkClick xmlns:r="http://schemas.openxmlformats.org/officeDocument/2006/relationships" r:id="rId2"/>
          <a:extLst>
            <a:ext uri="{FF2B5EF4-FFF2-40B4-BE49-F238E27FC236}">
              <a16:creationId xmlns:a16="http://schemas.microsoft.com/office/drawing/2014/main" id="{39BD5AF1-C3EC-4C0B-9277-ADD5F08E5A22}"/>
            </a:ext>
          </a:extLst>
        </xdr:cNvPr>
        <xdr:cNvSpPr/>
      </xdr:nvSpPr>
      <xdr:spPr>
        <a:xfrm>
          <a:off x="333375" y="26851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Ethics, integrity and compliance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15" name="Retângulo: Cantos Arredondados 14">
          <a:hlinkClick xmlns:r="http://schemas.openxmlformats.org/officeDocument/2006/relationships" r:id="rId13"/>
          <a:extLst>
            <a:ext uri="{FF2B5EF4-FFF2-40B4-BE49-F238E27FC236}">
              <a16:creationId xmlns:a16="http://schemas.microsoft.com/office/drawing/2014/main" id="{12BC5BD5-3335-4BB2-88C0-B0202C47C1D3}"/>
            </a:ext>
          </a:extLst>
        </xdr:cNvPr>
        <xdr:cNvSpPr/>
      </xdr:nvSpPr>
      <xdr:spPr>
        <a:xfrm>
          <a:off x="333375" y="3142383"/>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Regulations, risk management and opportunities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16" name="Retângulo: Cantos Arredondados 15">
          <a:hlinkClick xmlns:r="http://schemas.openxmlformats.org/officeDocument/2006/relationships" r:id="rId1"/>
          <a:extLst>
            <a:ext uri="{FF2B5EF4-FFF2-40B4-BE49-F238E27FC236}">
              <a16:creationId xmlns:a16="http://schemas.microsoft.com/office/drawing/2014/main" id="{6F3DDE82-8802-471A-9C8C-AF5816ACDD27}"/>
            </a:ext>
          </a:extLst>
        </xdr:cNvPr>
        <xdr:cNvSpPr/>
      </xdr:nvSpPr>
      <xdr:spPr>
        <a:xfrm>
          <a:off x="333375" y="3609108"/>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Compensation policies and processes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17" name="Imagem 16">
          <a:extLst>
            <a:ext uri="{FF2B5EF4-FFF2-40B4-BE49-F238E27FC236}">
              <a16:creationId xmlns:a16="http://schemas.microsoft.com/office/drawing/2014/main" id="{BD230784-5056-4576-86CF-7438F2DDEFE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18" name="Agrupar 17">
          <a:hlinkClick xmlns:r="http://schemas.openxmlformats.org/officeDocument/2006/relationships" r:id="rId15"/>
          <a:extLst>
            <a:ext uri="{FF2B5EF4-FFF2-40B4-BE49-F238E27FC236}">
              <a16:creationId xmlns:a16="http://schemas.microsoft.com/office/drawing/2014/main" id="{082C4440-171C-4EA7-AD74-E02A82235E83}"/>
            </a:ext>
          </a:extLst>
        </xdr:cNvPr>
        <xdr:cNvGrpSpPr/>
      </xdr:nvGrpSpPr>
      <xdr:grpSpPr>
        <a:xfrm>
          <a:off x="2914650" y="138112"/>
          <a:ext cx="1333500" cy="385200"/>
          <a:chOff x="2914760" y="138112"/>
          <a:chExt cx="1325814" cy="385200"/>
        </a:xfrm>
      </xdr:grpSpPr>
      <xdr:sp macro="" textlink="">
        <xdr:nvSpPr>
          <xdr:cNvPr id="19" name="Retângulo 18">
            <a:extLst>
              <a:ext uri="{FF2B5EF4-FFF2-40B4-BE49-F238E27FC236}">
                <a16:creationId xmlns:a16="http://schemas.microsoft.com/office/drawing/2014/main" id="{2BD3F635-8783-5318-6519-4E3965A96F07}"/>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20" name="Imagem 19">
            <a:extLst>
              <a:ext uri="{FF2B5EF4-FFF2-40B4-BE49-F238E27FC236}">
                <a16:creationId xmlns:a16="http://schemas.microsoft.com/office/drawing/2014/main" id="{D2F8C5B3-0879-E296-8D01-B2933A45DA4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21" name="Agrupar 20">
          <a:hlinkClick xmlns:r="http://schemas.openxmlformats.org/officeDocument/2006/relationships" r:id="rId17"/>
          <a:extLst>
            <a:ext uri="{FF2B5EF4-FFF2-40B4-BE49-F238E27FC236}">
              <a16:creationId xmlns:a16="http://schemas.microsoft.com/office/drawing/2014/main" id="{23B1915A-7E5F-4B0F-B710-4D43DC7D87DA}"/>
            </a:ext>
          </a:extLst>
        </xdr:cNvPr>
        <xdr:cNvGrpSpPr/>
      </xdr:nvGrpSpPr>
      <xdr:grpSpPr>
        <a:xfrm>
          <a:off x="4330700" y="150018"/>
          <a:ext cx="1104900" cy="375675"/>
          <a:chOff x="4295775" y="140493"/>
          <a:chExt cx="1104900" cy="385200"/>
        </a:xfrm>
      </xdr:grpSpPr>
      <xdr:sp macro="" textlink="">
        <xdr:nvSpPr>
          <xdr:cNvPr id="22" name="Retângulo 21">
            <a:extLst>
              <a:ext uri="{FF2B5EF4-FFF2-40B4-BE49-F238E27FC236}">
                <a16:creationId xmlns:a16="http://schemas.microsoft.com/office/drawing/2014/main" id="{2B950B7E-D041-D3A2-76B5-D0AEE256B6BE}"/>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23" name="Imagem 22">
            <a:extLst>
              <a:ext uri="{FF2B5EF4-FFF2-40B4-BE49-F238E27FC236}">
                <a16:creationId xmlns:a16="http://schemas.microsoft.com/office/drawing/2014/main" id="{F57438A3-533E-0CA0-4D93-6108699FDEC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8</xdr:col>
      <xdr:colOff>1082720</xdr:colOff>
      <xdr:row>0</xdr:row>
      <xdr:rowOff>149924</xdr:rowOff>
    </xdr:from>
    <xdr:to>
      <xdr:col>9</xdr:col>
      <xdr:colOff>112125</xdr:colOff>
      <xdr:row>1</xdr:row>
      <xdr:rowOff>226912</xdr:rowOff>
    </xdr:to>
    <xdr:grpSp>
      <xdr:nvGrpSpPr>
        <xdr:cNvPr id="10" name="Agrupar 9">
          <a:hlinkClick xmlns:r="http://schemas.openxmlformats.org/officeDocument/2006/relationships" r:id="rId1"/>
          <a:extLst>
            <a:ext uri="{FF2B5EF4-FFF2-40B4-BE49-F238E27FC236}">
              <a16:creationId xmlns:a16="http://schemas.microsoft.com/office/drawing/2014/main" id="{3C69A5A9-11CB-43F0-97F9-93B6F561536F}"/>
            </a:ext>
          </a:extLst>
        </xdr:cNvPr>
        <xdr:cNvGrpSpPr/>
      </xdr:nvGrpSpPr>
      <xdr:grpSpPr>
        <a:xfrm>
          <a:off x="11922170" y="149924"/>
          <a:ext cx="420055" cy="391313"/>
          <a:chOff x="11937133" y="129787"/>
          <a:chExt cx="416880" cy="386672"/>
        </a:xfrm>
      </xdr:grpSpPr>
      <xdr:sp macro="" textlink="">
        <xdr:nvSpPr>
          <xdr:cNvPr id="11" name="Retângulo: Cantos Arredondados 10">
            <a:extLst>
              <a:ext uri="{FF2B5EF4-FFF2-40B4-BE49-F238E27FC236}">
                <a16:creationId xmlns:a16="http://schemas.microsoft.com/office/drawing/2014/main" id="{B601C3DA-33B0-10FA-6157-FD72AE709F7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358BC615-B41D-D5AA-8105-3F52A6ACE14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586700</xdr:colOff>
      <xdr:row>0</xdr:row>
      <xdr:rowOff>149924</xdr:rowOff>
    </xdr:from>
    <xdr:to>
      <xdr:col>8</xdr:col>
      <xdr:colOff>990478</xdr:colOff>
      <xdr:row>1</xdr:row>
      <xdr:rowOff>226912</xdr:rowOff>
    </xdr:to>
    <xdr:grpSp>
      <xdr:nvGrpSpPr>
        <xdr:cNvPr id="13" name="Agrupar 12">
          <a:hlinkClick xmlns:r="http://schemas.openxmlformats.org/officeDocument/2006/relationships" r:id="rId2"/>
          <a:extLst>
            <a:ext uri="{FF2B5EF4-FFF2-40B4-BE49-F238E27FC236}">
              <a16:creationId xmlns:a16="http://schemas.microsoft.com/office/drawing/2014/main" id="{319442CC-2E8D-4065-A71B-9C33D0569AAD}"/>
            </a:ext>
          </a:extLst>
        </xdr:cNvPr>
        <xdr:cNvGrpSpPr/>
      </xdr:nvGrpSpPr>
      <xdr:grpSpPr>
        <a:xfrm>
          <a:off x="11426150" y="149924"/>
          <a:ext cx="403778" cy="391313"/>
          <a:chOff x="11434763" y="129787"/>
          <a:chExt cx="413303" cy="386672"/>
        </a:xfrm>
      </xdr:grpSpPr>
      <xdr:sp macro="" textlink="">
        <xdr:nvSpPr>
          <xdr:cNvPr id="14" name="Retângulo: Cantos Arredondados 13">
            <a:extLst>
              <a:ext uri="{FF2B5EF4-FFF2-40B4-BE49-F238E27FC236}">
                <a16:creationId xmlns:a16="http://schemas.microsoft.com/office/drawing/2014/main" id="{FBB526D2-3734-6D34-E065-23514E7236F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5FAD7D82-3574-F5B0-1EF6-26B74717BEC3}"/>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161925</xdr:colOff>
      <xdr:row>2</xdr:row>
      <xdr:rowOff>209550</xdr:rowOff>
    </xdr:from>
    <xdr:to>
      <xdr:col>0</xdr:col>
      <xdr:colOff>2238376</xdr:colOff>
      <xdr:row>3</xdr:row>
      <xdr:rowOff>292586</xdr:rowOff>
    </xdr:to>
    <xdr:sp macro="" textlink="Índice!B6">
      <xdr:nvSpPr>
        <xdr:cNvPr id="43" name="Retângulo: Cantos Arredondados 42">
          <a:hlinkClick xmlns:r="http://schemas.openxmlformats.org/officeDocument/2006/relationships" r:id="rId3"/>
          <a:extLst>
            <a:ext uri="{FF2B5EF4-FFF2-40B4-BE49-F238E27FC236}">
              <a16:creationId xmlns:a16="http://schemas.microsoft.com/office/drawing/2014/main" id="{496F99C7-8929-4776-B253-23130B89DC2E}"/>
            </a:ext>
          </a:extLst>
        </xdr:cNvPr>
        <xdr:cNvSpPr/>
      </xdr:nvSpPr>
      <xdr:spPr>
        <a:xfrm>
          <a:off x="161925" y="838200"/>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B806104A-2929-478A-BD44-3B9290BA2BA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4</xdr:row>
      <xdr:rowOff>46758</xdr:rowOff>
    </xdr:from>
    <xdr:to>
      <xdr:col>0</xdr:col>
      <xdr:colOff>2238376</xdr:colOff>
      <xdr:row>5</xdr:row>
      <xdr:rowOff>121630</xdr:rowOff>
    </xdr:to>
    <xdr:sp macro="" textlink="Índice!B11">
      <xdr:nvSpPr>
        <xdr:cNvPr id="45" name="Retângulo: Cantos Arredondados 44">
          <a:hlinkClick xmlns:r="http://schemas.openxmlformats.org/officeDocument/2006/relationships" r:id="rId4"/>
          <a:extLst>
            <a:ext uri="{FF2B5EF4-FFF2-40B4-BE49-F238E27FC236}">
              <a16:creationId xmlns:a16="http://schemas.microsoft.com/office/drawing/2014/main" id="{BA1BF7A6-4DEE-4327-99CA-2694B99F4091}"/>
            </a:ext>
          </a:extLst>
        </xdr:cNvPr>
        <xdr:cNvSpPr/>
      </xdr:nvSpPr>
      <xdr:spPr>
        <a:xfrm>
          <a:off x="161925" y="1304058"/>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398261-4DEC-49A2-8BA0-2B1853B2E870}"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5</xdr:row>
      <xdr:rowOff>195694</xdr:rowOff>
    </xdr:from>
    <xdr:to>
      <xdr:col>0</xdr:col>
      <xdr:colOff>2238376</xdr:colOff>
      <xdr:row>6</xdr:row>
      <xdr:rowOff>270565</xdr:rowOff>
    </xdr:to>
    <xdr:sp macro="" textlink="Índice!B18">
      <xdr:nvSpPr>
        <xdr:cNvPr id="46" name="Retângulo: Cantos Arredondados 45">
          <a:hlinkClick xmlns:r="http://schemas.openxmlformats.org/officeDocument/2006/relationships" r:id="rId5"/>
          <a:extLst>
            <a:ext uri="{FF2B5EF4-FFF2-40B4-BE49-F238E27FC236}">
              <a16:creationId xmlns:a16="http://schemas.microsoft.com/office/drawing/2014/main" id="{EB66E42B-A2C6-4410-ACE1-5D884D42EFB0}"/>
            </a:ext>
          </a:extLst>
        </xdr:cNvPr>
        <xdr:cNvSpPr/>
      </xdr:nvSpPr>
      <xdr:spPr>
        <a:xfrm>
          <a:off x="161925" y="1767319"/>
          <a:ext cx="2076451" cy="389196"/>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A834FF45-D756-4828-8A27-463C4CD578B9}"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CORPORATE GOVERNANCE</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13</xdr:row>
      <xdr:rowOff>1730</xdr:rowOff>
    </xdr:from>
    <xdr:to>
      <xdr:col>0</xdr:col>
      <xdr:colOff>2238376</xdr:colOff>
      <xdr:row>14</xdr:row>
      <xdr:rowOff>76601</xdr:rowOff>
    </xdr:to>
    <xdr:sp macro="" textlink="Índice!B42">
      <xdr:nvSpPr>
        <xdr:cNvPr id="47" name="Retângulo: Cantos Arredondados 46">
          <a:hlinkClick xmlns:r="http://schemas.openxmlformats.org/officeDocument/2006/relationships" r:id="rId1"/>
          <a:extLst>
            <a:ext uri="{FF2B5EF4-FFF2-40B4-BE49-F238E27FC236}">
              <a16:creationId xmlns:a16="http://schemas.microsoft.com/office/drawing/2014/main" id="{5C70C497-4DA2-4D0A-AF6A-97B380BD7DE7}"/>
            </a:ext>
          </a:extLst>
        </xdr:cNvPr>
        <xdr:cNvSpPr/>
      </xdr:nvSpPr>
      <xdr:spPr>
        <a:xfrm>
          <a:off x="161925" y="40879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3919EFC-5CD5-4D4C-92C2-7B6F4A243EE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14</xdr:row>
      <xdr:rowOff>179241</xdr:rowOff>
    </xdr:from>
    <xdr:to>
      <xdr:col>0</xdr:col>
      <xdr:colOff>2238376</xdr:colOff>
      <xdr:row>15</xdr:row>
      <xdr:rowOff>254113</xdr:rowOff>
    </xdr:to>
    <xdr:sp macro="" textlink="Índice!B46">
      <xdr:nvSpPr>
        <xdr:cNvPr id="48" name="Retângulo: Cantos Arredondados 47">
          <a:hlinkClick xmlns:r="http://schemas.openxmlformats.org/officeDocument/2006/relationships" r:id="rId6"/>
          <a:extLst>
            <a:ext uri="{FF2B5EF4-FFF2-40B4-BE49-F238E27FC236}">
              <a16:creationId xmlns:a16="http://schemas.microsoft.com/office/drawing/2014/main" id="{75C0B6E3-7E40-4A9F-8B3A-2D5ACEFDC07E}"/>
            </a:ext>
          </a:extLst>
        </xdr:cNvPr>
        <xdr:cNvSpPr/>
      </xdr:nvSpPr>
      <xdr:spPr>
        <a:xfrm>
          <a:off x="161925" y="4579791"/>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0A2A968-3118-4972-80A0-E9187C724430}"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16</xdr:row>
      <xdr:rowOff>42427</xdr:rowOff>
    </xdr:from>
    <xdr:to>
      <xdr:col>0</xdr:col>
      <xdr:colOff>2238376</xdr:colOff>
      <xdr:row>17</xdr:row>
      <xdr:rowOff>125463</xdr:rowOff>
    </xdr:to>
    <xdr:sp macro="" textlink="Índice!B85">
      <xdr:nvSpPr>
        <xdr:cNvPr id="49" name="Retângulo: Cantos Arredondados 48">
          <a:hlinkClick xmlns:r="http://schemas.openxmlformats.org/officeDocument/2006/relationships" r:id="rId7"/>
          <a:extLst>
            <a:ext uri="{FF2B5EF4-FFF2-40B4-BE49-F238E27FC236}">
              <a16:creationId xmlns:a16="http://schemas.microsoft.com/office/drawing/2014/main" id="{7EAA58F3-91BA-41F3-8A82-E683B80FD3E3}"/>
            </a:ext>
          </a:extLst>
        </xdr:cNvPr>
        <xdr:cNvSpPr/>
      </xdr:nvSpPr>
      <xdr:spPr>
        <a:xfrm>
          <a:off x="161925" y="5071627"/>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1622222-048A-4CBE-AF11-D113326E99B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17</xdr:row>
      <xdr:rowOff>219938</xdr:rowOff>
    </xdr:from>
    <xdr:to>
      <xdr:col>0</xdr:col>
      <xdr:colOff>2238376</xdr:colOff>
      <xdr:row>18</xdr:row>
      <xdr:rowOff>302973</xdr:rowOff>
    </xdr:to>
    <xdr:sp macro="" textlink="Índice!B114">
      <xdr:nvSpPr>
        <xdr:cNvPr id="50" name="Retângulo: Cantos Arredondados 49">
          <a:hlinkClick xmlns:r="http://schemas.openxmlformats.org/officeDocument/2006/relationships" r:id="rId8"/>
          <a:extLst>
            <a:ext uri="{FF2B5EF4-FFF2-40B4-BE49-F238E27FC236}">
              <a16:creationId xmlns:a16="http://schemas.microsoft.com/office/drawing/2014/main" id="{A6F5F0D8-2037-4E0A-A6F1-258D0DCB9383}"/>
            </a:ext>
          </a:extLst>
        </xdr:cNvPr>
        <xdr:cNvSpPr/>
      </xdr:nvSpPr>
      <xdr:spPr>
        <a:xfrm>
          <a:off x="161925" y="5563463"/>
          <a:ext cx="2076451" cy="39736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FAE40E0-4A75-405E-BF88-93068799AC7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19</xdr:row>
      <xdr:rowOff>83124</xdr:rowOff>
    </xdr:from>
    <xdr:to>
      <xdr:col>0</xdr:col>
      <xdr:colOff>2238376</xdr:colOff>
      <xdr:row>20</xdr:row>
      <xdr:rowOff>166160</xdr:rowOff>
    </xdr:to>
    <xdr:sp macro="" textlink="Índice!B132">
      <xdr:nvSpPr>
        <xdr:cNvPr id="51" name="Retângulo: Cantos Arredondados 50">
          <a:hlinkClick xmlns:r="http://schemas.openxmlformats.org/officeDocument/2006/relationships" r:id="rId9"/>
          <a:extLst>
            <a:ext uri="{FF2B5EF4-FFF2-40B4-BE49-F238E27FC236}">
              <a16:creationId xmlns:a16="http://schemas.microsoft.com/office/drawing/2014/main" id="{D8CFAA55-F485-488A-87C6-0600082EF0BC}"/>
            </a:ext>
          </a:extLst>
        </xdr:cNvPr>
        <xdr:cNvSpPr/>
      </xdr:nvSpPr>
      <xdr:spPr>
        <a:xfrm>
          <a:off x="161925" y="6055299"/>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F95A4F1-9526-4C9B-BBE4-7E3FED210463}"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20</xdr:row>
      <xdr:rowOff>260635</xdr:rowOff>
    </xdr:from>
    <xdr:to>
      <xdr:col>0</xdr:col>
      <xdr:colOff>2238376</xdr:colOff>
      <xdr:row>22</xdr:row>
      <xdr:rowOff>30706</xdr:rowOff>
    </xdr:to>
    <xdr:sp macro="" textlink="Índice!B134">
      <xdr:nvSpPr>
        <xdr:cNvPr id="52" name="Retângulo: Cantos Arredondados 51">
          <a:hlinkClick xmlns:r="http://schemas.openxmlformats.org/officeDocument/2006/relationships" r:id="rId10"/>
          <a:extLst>
            <a:ext uri="{FF2B5EF4-FFF2-40B4-BE49-F238E27FC236}">
              <a16:creationId xmlns:a16="http://schemas.microsoft.com/office/drawing/2014/main" id="{172CBC01-BBC5-4D61-8C1D-9E24A21E363F}"/>
            </a:ext>
          </a:extLst>
        </xdr:cNvPr>
        <xdr:cNvSpPr/>
      </xdr:nvSpPr>
      <xdr:spPr>
        <a:xfrm>
          <a:off x="161925" y="6547135"/>
          <a:ext cx="2076451" cy="39872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209F7A0-77C9-4C25-822C-5D06B8392758}"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161925</xdr:colOff>
      <xdr:row>22</xdr:row>
      <xdr:rowOff>123825</xdr:rowOff>
    </xdr:from>
    <xdr:to>
      <xdr:col>0</xdr:col>
      <xdr:colOff>2238376</xdr:colOff>
      <xdr:row>23</xdr:row>
      <xdr:rowOff>206861</xdr:rowOff>
    </xdr:to>
    <xdr:sp macro="" textlink="Índice!B141">
      <xdr:nvSpPr>
        <xdr:cNvPr id="53" name="Retângulo: Cantos Arredondados 52">
          <a:hlinkClick xmlns:r="http://schemas.openxmlformats.org/officeDocument/2006/relationships" r:id="rId11"/>
          <a:extLst>
            <a:ext uri="{FF2B5EF4-FFF2-40B4-BE49-F238E27FC236}">
              <a16:creationId xmlns:a16="http://schemas.microsoft.com/office/drawing/2014/main" id="{FA9F9114-09A3-429B-B073-3DF9D52CF39C}"/>
            </a:ext>
          </a:extLst>
        </xdr:cNvPr>
        <xdr:cNvSpPr/>
      </xdr:nvSpPr>
      <xdr:spPr>
        <a:xfrm>
          <a:off x="161925" y="7038975"/>
          <a:ext cx="2076451" cy="39736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53A3F0D-D709-47F4-9265-FDAE64F509E5}"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7</xdr:row>
      <xdr:rowOff>27708</xdr:rowOff>
    </xdr:from>
    <xdr:to>
      <xdr:col>0</xdr:col>
      <xdr:colOff>2241375</xdr:colOff>
      <xdr:row>8</xdr:row>
      <xdr:rowOff>102580</xdr:rowOff>
    </xdr:to>
    <xdr:sp macro="" textlink="Índice!C18">
      <xdr:nvSpPr>
        <xdr:cNvPr id="54" name="Retângulo: Cantos Arredondados 53">
          <a:hlinkClick xmlns:r="http://schemas.openxmlformats.org/officeDocument/2006/relationships" r:id="rId5"/>
          <a:extLst>
            <a:ext uri="{FF2B5EF4-FFF2-40B4-BE49-F238E27FC236}">
              <a16:creationId xmlns:a16="http://schemas.microsoft.com/office/drawing/2014/main" id="{DE73B79C-BDEE-4EFB-BAF0-862D6D4D3B07}"/>
            </a:ext>
          </a:extLst>
        </xdr:cNvPr>
        <xdr:cNvSpPr/>
      </xdr:nvSpPr>
      <xdr:spPr>
        <a:xfrm>
          <a:off x="333375" y="22279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D3D8BF0-8A4D-49DE-8556-5811FA842CC4}"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Corporate structure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8</xdr:row>
      <xdr:rowOff>170583</xdr:rowOff>
    </xdr:from>
    <xdr:to>
      <xdr:col>0</xdr:col>
      <xdr:colOff>2241375</xdr:colOff>
      <xdr:row>9</xdr:row>
      <xdr:rowOff>245455</xdr:rowOff>
    </xdr:to>
    <xdr:sp macro="" textlink="Índice!C27">
      <xdr:nvSpPr>
        <xdr:cNvPr id="55" name="Retângulo: Cantos Arredondados 54">
          <a:hlinkClick xmlns:r="http://schemas.openxmlformats.org/officeDocument/2006/relationships" r:id="rId12"/>
          <a:extLst>
            <a:ext uri="{FF2B5EF4-FFF2-40B4-BE49-F238E27FC236}">
              <a16:creationId xmlns:a16="http://schemas.microsoft.com/office/drawing/2014/main" id="{4EB915F5-A520-475D-BD76-45891FF79EF2}"/>
            </a:ext>
          </a:extLst>
        </xdr:cNvPr>
        <xdr:cNvSpPr/>
      </xdr:nvSpPr>
      <xdr:spPr>
        <a:xfrm>
          <a:off x="333375" y="26851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E4669BF0-3711-45C8-9F06-63A6E84C56AB}"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Ethics, integrity and compliance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9</xdr:row>
      <xdr:rowOff>313458</xdr:rowOff>
    </xdr:from>
    <xdr:to>
      <xdr:col>0</xdr:col>
      <xdr:colOff>2241375</xdr:colOff>
      <xdr:row>11</xdr:row>
      <xdr:rowOff>74005</xdr:rowOff>
    </xdr:to>
    <xdr:sp macro="" textlink="Índice!C32">
      <xdr:nvSpPr>
        <xdr:cNvPr id="56" name="Retângulo: Cantos Arredondados 55">
          <a:hlinkClick xmlns:r="http://schemas.openxmlformats.org/officeDocument/2006/relationships" r:id="rId2"/>
          <a:extLst>
            <a:ext uri="{FF2B5EF4-FFF2-40B4-BE49-F238E27FC236}">
              <a16:creationId xmlns:a16="http://schemas.microsoft.com/office/drawing/2014/main" id="{FE4B8160-727B-44FA-B856-9E3C8A7BA506}"/>
            </a:ext>
          </a:extLst>
        </xdr:cNvPr>
        <xdr:cNvSpPr/>
      </xdr:nvSpPr>
      <xdr:spPr>
        <a:xfrm>
          <a:off x="333375" y="3142383"/>
          <a:ext cx="1908000"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05F95A3E-FE2D-47CB-A07D-74D8C23F39C5}"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Regulations, risk management and opportunities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333375</xdr:colOff>
      <xdr:row>11</xdr:row>
      <xdr:rowOff>151533</xdr:rowOff>
    </xdr:from>
    <xdr:to>
      <xdr:col>0</xdr:col>
      <xdr:colOff>2241375</xdr:colOff>
      <xdr:row>12</xdr:row>
      <xdr:rowOff>226405</xdr:rowOff>
    </xdr:to>
    <xdr:sp macro="" textlink="Índice!C37">
      <xdr:nvSpPr>
        <xdr:cNvPr id="57" name="Retângulo: Cantos Arredondados 56">
          <a:hlinkClick xmlns:r="http://schemas.openxmlformats.org/officeDocument/2006/relationships" r:id="rId13"/>
          <a:extLst>
            <a:ext uri="{FF2B5EF4-FFF2-40B4-BE49-F238E27FC236}">
              <a16:creationId xmlns:a16="http://schemas.microsoft.com/office/drawing/2014/main" id="{4A4AFD0B-3FDF-4BE3-8E97-9315C554EF17}"/>
            </a:ext>
          </a:extLst>
        </xdr:cNvPr>
        <xdr:cNvSpPr/>
      </xdr:nvSpPr>
      <xdr:spPr>
        <a:xfrm>
          <a:off x="333375" y="3609108"/>
          <a:ext cx="1908000"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FAA639B-63AB-41B0-843E-AC24A868ADEB}"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Compensation policies and processes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58" name="Imagem 57">
          <a:extLst>
            <a:ext uri="{FF2B5EF4-FFF2-40B4-BE49-F238E27FC236}">
              <a16:creationId xmlns:a16="http://schemas.microsoft.com/office/drawing/2014/main" id="{A3823638-8E90-4F86-A0FC-FBD91183C7B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59" name="Agrupar 58">
          <a:hlinkClick xmlns:r="http://schemas.openxmlformats.org/officeDocument/2006/relationships" r:id="rId15"/>
          <a:extLst>
            <a:ext uri="{FF2B5EF4-FFF2-40B4-BE49-F238E27FC236}">
              <a16:creationId xmlns:a16="http://schemas.microsoft.com/office/drawing/2014/main" id="{32A51558-42D5-4B84-9F8D-3140317D2C9C}"/>
            </a:ext>
          </a:extLst>
        </xdr:cNvPr>
        <xdr:cNvGrpSpPr/>
      </xdr:nvGrpSpPr>
      <xdr:grpSpPr>
        <a:xfrm>
          <a:off x="2914650" y="138112"/>
          <a:ext cx="1333500" cy="385200"/>
          <a:chOff x="2914760" y="138112"/>
          <a:chExt cx="1325814" cy="385200"/>
        </a:xfrm>
      </xdr:grpSpPr>
      <xdr:sp macro="" textlink="">
        <xdr:nvSpPr>
          <xdr:cNvPr id="60" name="Retângulo 59">
            <a:extLst>
              <a:ext uri="{FF2B5EF4-FFF2-40B4-BE49-F238E27FC236}">
                <a16:creationId xmlns:a16="http://schemas.microsoft.com/office/drawing/2014/main" id="{C72038CE-996E-3BF7-FB91-8EFA6374334B}"/>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61" name="Imagem 60">
            <a:extLst>
              <a:ext uri="{FF2B5EF4-FFF2-40B4-BE49-F238E27FC236}">
                <a16:creationId xmlns:a16="http://schemas.microsoft.com/office/drawing/2014/main" id="{3A09D45D-3525-30A5-7CCA-2E2D8465374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62" name="Agrupar 61">
          <a:hlinkClick xmlns:r="http://schemas.openxmlformats.org/officeDocument/2006/relationships" r:id="rId17"/>
          <a:extLst>
            <a:ext uri="{FF2B5EF4-FFF2-40B4-BE49-F238E27FC236}">
              <a16:creationId xmlns:a16="http://schemas.microsoft.com/office/drawing/2014/main" id="{951B1874-F8C7-43F8-8700-CDECD873A205}"/>
            </a:ext>
          </a:extLst>
        </xdr:cNvPr>
        <xdr:cNvGrpSpPr/>
      </xdr:nvGrpSpPr>
      <xdr:grpSpPr>
        <a:xfrm>
          <a:off x="4330700" y="150018"/>
          <a:ext cx="1104900" cy="375675"/>
          <a:chOff x="4295775" y="140493"/>
          <a:chExt cx="1104900" cy="385200"/>
        </a:xfrm>
      </xdr:grpSpPr>
      <xdr:sp macro="" textlink="">
        <xdr:nvSpPr>
          <xdr:cNvPr id="63" name="Retângulo 62">
            <a:extLst>
              <a:ext uri="{FF2B5EF4-FFF2-40B4-BE49-F238E27FC236}">
                <a16:creationId xmlns:a16="http://schemas.microsoft.com/office/drawing/2014/main" id="{0C9BDAEC-31D9-F5F1-F967-CFD8304BCD24}"/>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64" name="Imagem 63">
            <a:extLst>
              <a:ext uri="{FF2B5EF4-FFF2-40B4-BE49-F238E27FC236}">
                <a16:creationId xmlns:a16="http://schemas.microsoft.com/office/drawing/2014/main" id="{E1E07E4F-FE58-3B6E-8466-60C4C2DD036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168275</xdr:colOff>
      <xdr:row>2</xdr:row>
      <xdr:rowOff>209550</xdr:rowOff>
    </xdr:from>
    <xdr:to>
      <xdr:col>0</xdr:col>
      <xdr:colOff>2244726</xdr:colOff>
      <xdr:row>3</xdr:row>
      <xdr:rowOff>302111</xdr:rowOff>
    </xdr:to>
    <xdr:sp macro="" textlink="Índice!B6">
      <xdr:nvSpPr>
        <xdr:cNvPr id="2" name="Retângulo: Cantos Arredondados 1">
          <a:hlinkClick xmlns:r="http://schemas.openxmlformats.org/officeDocument/2006/relationships" r:id="rId1"/>
          <a:extLst>
            <a:ext uri="{FF2B5EF4-FFF2-40B4-BE49-F238E27FC236}">
              <a16:creationId xmlns:a16="http://schemas.microsoft.com/office/drawing/2014/main" id="{B73BD4A0-8C32-4EB7-8F4B-0EC28CEFD6B0}"/>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E5B4AA67-B32F-4D54-8EB4-0DC777CCF157}"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8</xdr:col>
      <xdr:colOff>1082716</xdr:colOff>
      <xdr:row>0</xdr:row>
      <xdr:rowOff>149920</xdr:rowOff>
    </xdr:from>
    <xdr:to>
      <xdr:col>9</xdr:col>
      <xdr:colOff>112121</xdr:colOff>
      <xdr:row>1</xdr:row>
      <xdr:rowOff>228268</xdr:rowOff>
    </xdr:to>
    <xdr:grpSp>
      <xdr:nvGrpSpPr>
        <xdr:cNvPr id="10" name="Agrupar 9">
          <a:hlinkClick xmlns:r="http://schemas.openxmlformats.org/officeDocument/2006/relationships" r:id="rId2"/>
          <a:extLst>
            <a:ext uri="{FF2B5EF4-FFF2-40B4-BE49-F238E27FC236}">
              <a16:creationId xmlns:a16="http://schemas.microsoft.com/office/drawing/2014/main" id="{91D2A297-5A28-4218-A6EB-56853DC58EEF}"/>
            </a:ext>
          </a:extLst>
        </xdr:cNvPr>
        <xdr:cNvGrpSpPr/>
      </xdr:nvGrpSpPr>
      <xdr:grpSpPr>
        <a:xfrm>
          <a:off x="11922166" y="149920"/>
          <a:ext cx="420055" cy="392673"/>
          <a:chOff x="11937133" y="129787"/>
          <a:chExt cx="416880" cy="386672"/>
        </a:xfrm>
      </xdr:grpSpPr>
      <xdr:sp macro="" textlink="">
        <xdr:nvSpPr>
          <xdr:cNvPr id="11" name="Retângulo: Cantos Arredondados 10">
            <a:extLst>
              <a:ext uri="{FF2B5EF4-FFF2-40B4-BE49-F238E27FC236}">
                <a16:creationId xmlns:a16="http://schemas.microsoft.com/office/drawing/2014/main" id="{7BFB813F-8400-F9A6-4227-1FC58E3F9A6C}"/>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5E27D3B5-89E3-749C-A73E-50AE6400BE35}"/>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586696</xdr:colOff>
      <xdr:row>0</xdr:row>
      <xdr:rowOff>149920</xdr:rowOff>
    </xdr:from>
    <xdr:to>
      <xdr:col>8</xdr:col>
      <xdr:colOff>990474</xdr:colOff>
      <xdr:row>1</xdr:row>
      <xdr:rowOff>228268</xdr:rowOff>
    </xdr:to>
    <xdr:grpSp>
      <xdr:nvGrpSpPr>
        <xdr:cNvPr id="13" name="Agrupar 12">
          <a:hlinkClick xmlns:r="http://schemas.openxmlformats.org/officeDocument/2006/relationships" r:id="rId3"/>
          <a:extLst>
            <a:ext uri="{FF2B5EF4-FFF2-40B4-BE49-F238E27FC236}">
              <a16:creationId xmlns:a16="http://schemas.microsoft.com/office/drawing/2014/main" id="{2504AC3C-9044-400E-9EE2-9D95A9BCA70D}"/>
            </a:ext>
          </a:extLst>
        </xdr:cNvPr>
        <xdr:cNvGrpSpPr/>
      </xdr:nvGrpSpPr>
      <xdr:grpSpPr>
        <a:xfrm>
          <a:off x="11426146" y="149920"/>
          <a:ext cx="403778" cy="392673"/>
          <a:chOff x="11434763" y="129787"/>
          <a:chExt cx="413303" cy="386672"/>
        </a:xfrm>
      </xdr:grpSpPr>
      <xdr:sp macro="" textlink="">
        <xdr:nvSpPr>
          <xdr:cNvPr id="14" name="Retângulo: Cantos Arredondados 13">
            <a:extLst>
              <a:ext uri="{FF2B5EF4-FFF2-40B4-BE49-F238E27FC236}">
                <a16:creationId xmlns:a16="http://schemas.microsoft.com/office/drawing/2014/main" id="{3FFD5D10-111A-94F2-1BE0-CA067CA4D3F1}"/>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8E8480C5-C83F-EED1-A342-2C89CC4AF90B}"/>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6" name="Retângulo: Cantos Arredondados 15">
          <a:hlinkClick xmlns:r="http://schemas.openxmlformats.org/officeDocument/2006/relationships" r:id="rId4"/>
          <a:extLst>
            <a:ext uri="{FF2B5EF4-FFF2-40B4-BE49-F238E27FC236}">
              <a16:creationId xmlns:a16="http://schemas.microsoft.com/office/drawing/2014/main" id="{9FA37DAC-5E4B-418E-8ECD-C2653293333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6E054AF-A398-475D-AD5A-654899B665E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7" name="Retângulo: Cantos Arredondados 16">
          <a:hlinkClick xmlns:r="http://schemas.openxmlformats.org/officeDocument/2006/relationships" r:id="rId5"/>
          <a:extLst>
            <a:ext uri="{FF2B5EF4-FFF2-40B4-BE49-F238E27FC236}">
              <a16:creationId xmlns:a16="http://schemas.microsoft.com/office/drawing/2014/main" id="{38116023-6279-48CF-872F-142B0832F86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C569B45-2F30-4005-8839-88E5FC73D6B5}"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7</xdr:row>
      <xdr:rowOff>409976</xdr:rowOff>
    </xdr:to>
    <xdr:sp macro="" textlink="Índice!B42">
      <xdr:nvSpPr>
        <xdr:cNvPr id="18" name="Retângulo: Cantos Arredondados 17">
          <a:hlinkClick xmlns:r="http://schemas.openxmlformats.org/officeDocument/2006/relationships" r:id="rId6"/>
          <a:extLst>
            <a:ext uri="{FF2B5EF4-FFF2-40B4-BE49-F238E27FC236}">
              <a16:creationId xmlns:a16="http://schemas.microsoft.com/office/drawing/2014/main" id="{A37343B2-A13D-46BE-B0F5-38DE455FA5E1}"/>
            </a:ext>
          </a:extLst>
        </xdr:cNvPr>
        <xdr:cNvSpPr/>
      </xdr:nvSpPr>
      <xdr:spPr>
        <a:xfrm>
          <a:off x="168275" y="2221055"/>
          <a:ext cx="2076451" cy="389196"/>
        </a:xfrm>
        <a:prstGeom prst="roundRect">
          <a:avLst/>
        </a:prstGeom>
        <a:solidFill>
          <a:srgbClr val="FCB3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8713B4B8-EE96-4966-A33E-FDC8D6998DEA}" type="TxLink">
            <a:rPr lang="en-US" sz="1050" b="1" i="0" u="none" strike="noStrike">
              <a:solidFill>
                <a:schemeClr val="bg1"/>
              </a:solidFill>
              <a:latin typeface="Calibri regular"/>
              <a:ea typeface="Calibri" panose="020F0502020204030204" pitchFamily="34" charset="0"/>
              <a:cs typeface="Calibri" panose="020F0502020204030204" pitchFamily="34" charset="0"/>
            </a:rPr>
            <a:pPr algn="l"/>
            <a:t>FINANCIAL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208376</xdr:rowOff>
    </xdr:from>
    <xdr:to>
      <xdr:col>0</xdr:col>
      <xdr:colOff>2244726</xdr:colOff>
      <xdr:row>10</xdr:row>
      <xdr:rowOff>282688</xdr:rowOff>
    </xdr:to>
    <xdr:sp macro="" textlink="Índice!B46">
      <xdr:nvSpPr>
        <xdr:cNvPr id="19" name="Retângulo: Cantos Arredondados 18">
          <a:hlinkClick xmlns:r="http://schemas.openxmlformats.org/officeDocument/2006/relationships" r:id="rId2"/>
          <a:extLst>
            <a:ext uri="{FF2B5EF4-FFF2-40B4-BE49-F238E27FC236}">
              <a16:creationId xmlns:a16="http://schemas.microsoft.com/office/drawing/2014/main" id="{8629988A-7309-4EAC-8AD1-5A719518E663}"/>
            </a:ext>
          </a:extLst>
        </xdr:cNvPr>
        <xdr:cNvSpPr/>
      </xdr:nvSpPr>
      <xdr:spPr>
        <a:xfrm>
          <a:off x="168275" y="3160566"/>
          <a:ext cx="2076451" cy="38919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EBB635E-9343-4A87-B4A6-9EC5AC0F8635}" type="TxLink">
            <a:rPr lang="en-US" sz="1050" b="0" i="0" u="none" strike="noStrike">
              <a:solidFill>
                <a:srgbClr val="695E4A"/>
              </a:solidFill>
              <a:effectLst/>
              <a:latin typeface="Calibri regular"/>
              <a:ea typeface="+mn-ea"/>
              <a:cs typeface="+mn-cs"/>
            </a:rPr>
            <a:pPr algn="l"/>
            <a:t>NATURAL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61477</xdr:rowOff>
    </xdr:from>
    <xdr:to>
      <xdr:col>0</xdr:col>
      <xdr:colOff>2244726</xdr:colOff>
      <xdr:row>12</xdr:row>
      <xdr:rowOff>147128</xdr:rowOff>
    </xdr:to>
    <xdr:sp macro="" textlink="Índice!B85">
      <xdr:nvSpPr>
        <xdr:cNvPr id="20" name="Retângulo: Cantos Arredondados 19">
          <a:hlinkClick xmlns:r="http://schemas.openxmlformats.org/officeDocument/2006/relationships" r:id="rId7"/>
          <a:extLst>
            <a:ext uri="{FF2B5EF4-FFF2-40B4-BE49-F238E27FC236}">
              <a16:creationId xmlns:a16="http://schemas.microsoft.com/office/drawing/2014/main" id="{9DBB5613-8601-4B22-B2A8-986DF4C058F5}"/>
            </a:ext>
          </a:extLst>
        </xdr:cNvPr>
        <xdr:cNvSpPr/>
      </xdr:nvSpPr>
      <xdr:spPr>
        <a:xfrm>
          <a:off x="168275" y="3642877"/>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4A3DF4C-F4CA-43FE-8DC8-8A41B105ED80}"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245338</xdr:rowOff>
    </xdr:from>
    <xdr:to>
      <xdr:col>0</xdr:col>
      <xdr:colOff>2244726</xdr:colOff>
      <xdr:row>14</xdr:row>
      <xdr:rowOff>7138</xdr:rowOff>
    </xdr:to>
    <xdr:sp macro="" textlink="Índice!B114">
      <xdr:nvSpPr>
        <xdr:cNvPr id="21" name="Retângulo: Cantos Arredondados 20">
          <a:hlinkClick xmlns:r="http://schemas.openxmlformats.org/officeDocument/2006/relationships" r:id="rId8"/>
          <a:extLst>
            <a:ext uri="{FF2B5EF4-FFF2-40B4-BE49-F238E27FC236}">
              <a16:creationId xmlns:a16="http://schemas.microsoft.com/office/drawing/2014/main" id="{DBD25612-E53F-423F-9D00-0C2C96E2A8E0}"/>
            </a:ext>
          </a:extLst>
        </xdr:cNvPr>
        <xdr:cNvSpPr/>
      </xdr:nvSpPr>
      <xdr:spPr>
        <a:xfrm>
          <a:off x="168275" y="4141063"/>
          <a:ext cx="2076451" cy="39101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67024E3-DBBF-4216-AFA4-E0B5CAD70B28}"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110018</xdr:rowOff>
    </xdr:from>
    <xdr:to>
      <xdr:col>0</xdr:col>
      <xdr:colOff>2244726</xdr:colOff>
      <xdr:row>15</xdr:row>
      <xdr:rowOff>196229</xdr:rowOff>
    </xdr:to>
    <xdr:sp macro="" textlink="Índice!B132">
      <xdr:nvSpPr>
        <xdr:cNvPr id="22" name="Retângulo: Cantos Arredondados 21">
          <a:hlinkClick xmlns:r="http://schemas.openxmlformats.org/officeDocument/2006/relationships" r:id="rId9"/>
          <a:extLst>
            <a:ext uri="{FF2B5EF4-FFF2-40B4-BE49-F238E27FC236}">
              <a16:creationId xmlns:a16="http://schemas.microsoft.com/office/drawing/2014/main" id="{18E24BEF-DF1B-4985-A0ED-BA6602327BCC}"/>
            </a:ext>
          </a:extLst>
        </xdr:cNvPr>
        <xdr:cNvSpPr/>
      </xdr:nvSpPr>
      <xdr:spPr>
        <a:xfrm>
          <a:off x="168275" y="4636074"/>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57FE6CA-B376-4625-80AF-E21AF94642C2}"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290704</xdr:rowOff>
    </xdr:from>
    <xdr:to>
      <xdr:col>0</xdr:col>
      <xdr:colOff>2244726</xdr:colOff>
      <xdr:row>16</xdr:row>
      <xdr:rowOff>365575</xdr:rowOff>
    </xdr:to>
    <xdr:sp macro="" textlink="Índice!B134">
      <xdr:nvSpPr>
        <xdr:cNvPr id="23" name="Retângulo: Cantos Arredondados 22">
          <a:hlinkClick xmlns:r="http://schemas.openxmlformats.org/officeDocument/2006/relationships" r:id="rId10"/>
          <a:extLst>
            <a:ext uri="{FF2B5EF4-FFF2-40B4-BE49-F238E27FC236}">
              <a16:creationId xmlns:a16="http://schemas.microsoft.com/office/drawing/2014/main" id="{3A750DA0-4315-4BCD-81DF-E5A614FA532A}"/>
            </a:ext>
          </a:extLst>
        </xdr:cNvPr>
        <xdr:cNvSpPr/>
      </xdr:nvSpPr>
      <xdr:spPr>
        <a:xfrm>
          <a:off x="168275" y="513108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D29CD8A-867C-4920-B429-DBD895468D84}"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33244</xdr:rowOff>
    </xdr:from>
    <xdr:to>
      <xdr:col>0</xdr:col>
      <xdr:colOff>2244726</xdr:colOff>
      <xdr:row>18</xdr:row>
      <xdr:rowOff>109931</xdr:rowOff>
    </xdr:to>
    <xdr:sp macro="" textlink="Índice!B141">
      <xdr:nvSpPr>
        <xdr:cNvPr id="24" name="Retângulo: Cantos Arredondados 23">
          <a:hlinkClick xmlns:r="http://schemas.openxmlformats.org/officeDocument/2006/relationships" r:id="rId11"/>
          <a:extLst>
            <a:ext uri="{FF2B5EF4-FFF2-40B4-BE49-F238E27FC236}">
              <a16:creationId xmlns:a16="http://schemas.microsoft.com/office/drawing/2014/main" id="{F07E3521-2EA7-4D26-9BCC-3794784E64E8}"/>
            </a:ext>
          </a:extLst>
        </xdr:cNvPr>
        <xdr:cNvSpPr/>
      </xdr:nvSpPr>
      <xdr:spPr>
        <a:xfrm>
          <a:off x="168275" y="5626100"/>
          <a:ext cx="2076451" cy="39101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4AB56B45-905A-444B-B451-F304BBF8C368}"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8</xdr:row>
      <xdr:rowOff>37233</xdr:rowOff>
    </xdr:from>
    <xdr:to>
      <xdr:col>0</xdr:col>
      <xdr:colOff>2244550</xdr:colOff>
      <xdr:row>9</xdr:row>
      <xdr:rowOff>112105</xdr:rowOff>
    </xdr:to>
    <xdr:sp macro="" textlink="Índice!C42">
      <xdr:nvSpPr>
        <xdr:cNvPr id="28" name="Retângulo: Cantos Arredondados 27">
          <a:hlinkClick xmlns:r="http://schemas.openxmlformats.org/officeDocument/2006/relationships" r:id="rId6"/>
          <a:extLst>
            <a:ext uri="{FF2B5EF4-FFF2-40B4-BE49-F238E27FC236}">
              <a16:creationId xmlns:a16="http://schemas.microsoft.com/office/drawing/2014/main" id="{B810903B-5AE9-444A-B312-6069F01358D6}"/>
            </a:ext>
          </a:extLst>
        </xdr:cNvPr>
        <xdr:cNvSpPr/>
      </xdr:nvSpPr>
      <xdr:spPr>
        <a:xfrm>
          <a:off x="339725" y="2675658"/>
          <a:ext cx="1904825" cy="389197"/>
        </a:xfrm>
        <a:prstGeom prst="roundRect">
          <a:avLst/>
        </a:prstGeom>
        <a:solidFill>
          <a:srgbClr val="FCB316"/>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4BEA6A2E-F40B-4EB0-905F-D1A4A9B99B84}"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Economic and financial performance</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83" name="Imagem 82">
          <a:extLst>
            <a:ext uri="{FF2B5EF4-FFF2-40B4-BE49-F238E27FC236}">
              <a16:creationId xmlns:a16="http://schemas.microsoft.com/office/drawing/2014/main" id="{74D780D6-6C5B-4624-B888-7025977C90A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84" name="Agrupar 83">
          <a:hlinkClick xmlns:r="http://schemas.openxmlformats.org/officeDocument/2006/relationships" r:id="rId13"/>
          <a:extLst>
            <a:ext uri="{FF2B5EF4-FFF2-40B4-BE49-F238E27FC236}">
              <a16:creationId xmlns:a16="http://schemas.microsoft.com/office/drawing/2014/main" id="{C02448A9-B56B-41F5-90FA-4D91C93FC5D5}"/>
            </a:ext>
          </a:extLst>
        </xdr:cNvPr>
        <xdr:cNvGrpSpPr/>
      </xdr:nvGrpSpPr>
      <xdr:grpSpPr>
        <a:xfrm>
          <a:off x="2914650" y="138112"/>
          <a:ext cx="1333500" cy="385200"/>
          <a:chOff x="2914760" y="138112"/>
          <a:chExt cx="1325814" cy="385200"/>
        </a:xfrm>
      </xdr:grpSpPr>
      <xdr:sp macro="" textlink="">
        <xdr:nvSpPr>
          <xdr:cNvPr id="85" name="Retângulo 84">
            <a:extLst>
              <a:ext uri="{FF2B5EF4-FFF2-40B4-BE49-F238E27FC236}">
                <a16:creationId xmlns:a16="http://schemas.microsoft.com/office/drawing/2014/main" id="{14AF6E77-6F6E-29E9-0249-7E4D791A9EA3}"/>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86" name="Imagem 85">
            <a:extLst>
              <a:ext uri="{FF2B5EF4-FFF2-40B4-BE49-F238E27FC236}">
                <a16:creationId xmlns:a16="http://schemas.microsoft.com/office/drawing/2014/main" id="{A2E82DB9-ECB2-6571-FA05-4DD667161EE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87" name="Agrupar 86">
          <a:hlinkClick xmlns:r="http://schemas.openxmlformats.org/officeDocument/2006/relationships" r:id="rId15"/>
          <a:extLst>
            <a:ext uri="{FF2B5EF4-FFF2-40B4-BE49-F238E27FC236}">
              <a16:creationId xmlns:a16="http://schemas.microsoft.com/office/drawing/2014/main" id="{99D7C878-CB35-4ACE-B9F2-2FEC886CF5DF}"/>
            </a:ext>
          </a:extLst>
        </xdr:cNvPr>
        <xdr:cNvGrpSpPr/>
      </xdr:nvGrpSpPr>
      <xdr:grpSpPr>
        <a:xfrm>
          <a:off x="4330700" y="150018"/>
          <a:ext cx="1104900" cy="375675"/>
          <a:chOff x="4295775" y="140493"/>
          <a:chExt cx="1104900" cy="385200"/>
        </a:xfrm>
      </xdr:grpSpPr>
      <xdr:sp macro="" textlink="">
        <xdr:nvSpPr>
          <xdr:cNvPr id="88" name="Retângulo 87">
            <a:extLst>
              <a:ext uri="{FF2B5EF4-FFF2-40B4-BE49-F238E27FC236}">
                <a16:creationId xmlns:a16="http://schemas.microsoft.com/office/drawing/2014/main" id="{C0511973-5FB8-5587-E075-2C15D5F1E4D0}"/>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89" name="Imagem 88">
            <a:extLst>
              <a:ext uri="{FF2B5EF4-FFF2-40B4-BE49-F238E27FC236}">
                <a16:creationId xmlns:a16="http://schemas.microsoft.com/office/drawing/2014/main" id="{CEFA4865-47E2-14C8-60BE-06C920AAC4C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168275</xdr:colOff>
      <xdr:row>2</xdr:row>
      <xdr:rowOff>209550</xdr:rowOff>
    </xdr:from>
    <xdr:to>
      <xdr:col>0</xdr:col>
      <xdr:colOff>2244726</xdr:colOff>
      <xdr:row>3</xdr:row>
      <xdr:rowOff>302111</xdr:rowOff>
    </xdr:to>
    <xdr:sp macro="" textlink="Índice!B6">
      <xdr:nvSpPr>
        <xdr:cNvPr id="2" name="Retângulo: Cantos Arredondados 1">
          <a:hlinkClick xmlns:r="http://schemas.openxmlformats.org/officeDocument/2006/relationships" r:id="rId1"/>
          <a:extLst>
            <a:ext uri="{FF2B5EF4-FFF2-40B4-BE49-F238E27FC236}">
              <a16:creationId xmlns:a16="http://schemas.microsoft.com/office/drawing/2014/main" id="{A0B05643-7534-4E00-8F3C-3BFA43145171}"/>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8</xdr:col>
      <xdr:colOff>1085149</xdr:colOff>
      <xdr:row>0</xdr:row>
      <xdr:rowOff>154636</xdr:rowOff>
    </xdr:from>
    <xdr:to>
      <xdr:col>9</xdr:col>
      <xdr:colOff>114554</xdr:colOff>
      <xdr:row>1</xdr:row>
      <xdr:rowOff>234174</xdr:rowOff>
    </xdr:to>
    <xdr:grpSp>
      <xdr:nvGrpSpPr>
        <xdr:cNvPr id="10" name="Agrupar 9">
          <a:hlinkClick xmlns:r="http://schemas.openxmlformats.org/officeDocument/2006/relationships" r:id="rId2"/>
          <a:extLst>
            <a:ext uri="{FF2B5EF4-FFF2-40B4-BE49-F238E27FC236}">
              <a16:creationId xmlns:a16="http://schemas.microsoft.com/office/drawing/2014/main" id="{3D97B829-09EE-4282-8EA8-9C1C56BE4540}"/>
            </a:ext>
          </a:extLst>
        </xdr:cNvPr>
        <xdr:cNvGrpSpPr/>
      </xdr:nvGrpSpPr>
      <xdr:grpSpPr>
        <a:xfrm>
          <a:off x="11924599" y="154636"/>
          <a:ext cx="420055" cy="393863"/>
          <a:chOff x="11937133" y="129787"/>
          <a:chExt cx="416880" cy="386672"/>
        </a:xfrm>
      </xdr:grpSpPr>
      <xdr:sp macro="" textlink="">
        <xdr:nvSpPr>
          <xdr:cNvPr id="11" name="Retângulo: Cantos Arredondados 10">
            <a:extLst>
              <a:ext uri="{FF2B5EF4-FFF2-40B4-BE49-F238E27FC236}">
                <a16:creationId xmlns:a16="http://schemas.microsoft.com/office/drawing/2014/main" id="{315E58EF-BD44-9EFC-AB80-1D93CE91C133}"/>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EB3AD09-8B9C-E2FB-6BA3-DB10D1D2095F}"/>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589129</xdr:colOff>
      <xdr:row>0</xdr:row>
      <xdr:rowOff>154636</xdr:rowOff>
    </xdr:from>
    <xdr:to>
      <xdr:col>8</xdr:col>
      <xdr:colOff>992907</xdr:colOff>
      <xdr:row>1</xdr:row>
      <xdr:rowOff>234174</xdr:rowOff>
    </xdr:to>
    <xdr:grpSp>
      <xdr:nvGrpSpPr>
        <xdr:cNvPr id="13" name="Agrupar 12">
          <a:hlinkClick xmlns:r="http://schemas.openxmlformats.org/officeDocument/2006/relationships" r:id="rId3"/>
          <a:extLst>
            <a:ext uri="{FF2B5EF4-FFF2-40B4-BE49-F238E27FC236}">
              <a16:creationId xmlns:a16="http://schemas.microsoft.com/office/drawing/2014/main" id="{2F38D7EF-78AA-44C1-836C-5321CE5FA992}"/>
            </a:ext>
          </a:extLst>
        </xdr:cNvPr>
        <xdr:cNvGrpSpPr/>
      </xdr:nvGrpSpPr>
      <xdr:grpSpPr>
        <a:xfrm>
          <a:off x="11428579" y="154636"/>
          <a:ext cx="403778" cy="393863"/>
          <a:chOff x="11434763" y="129787"/>
          <a:chExt cx="413303" cy="386672"/>
        </a:xfrm>
      </xdr:grpSpPr>
      <xdr:sp macro="" textlink="">
        <xdr:nvSpPr>
          <xdr:cNvPr id="14" name="Retângulo: Cantos Arredondados 13">
            <a:extLst>
              <a:ext uri="{FF2B5EF4-FFF2-40B4-BE49-F238E27FC236}">
                <a16:creationId xmlns:a16="http://schemas.microsoft.com/office/drawing/2014/main" id="{0AC336C5-3B71-4CD4-F805-EA555FB94D52}"/>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F5D0A383-B65D-FF0E-8D8F-FCAFACB6311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6" name="Retângulo: Cantos Arredondados 15">
          <a:hlinkClick xmlns:r="http://schemas.openxmlformats.org/officeDocument/2006/relationships" r:id="rId4"/>
          <a:extLst>
            <a:ext uri="{FF2B5EF4-FFF2-40B4-BE49-F238E27FC236}">
              <a16:creationId xmlns:a16="http://schemas.microsoft.com/office/drawing/2014/main" id="{FCC491CE-73C1-4AA8-A643-B25B67825347}"/>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7" name="Retângulo: Cantos Arredondados 16">
          <a:hlinkClick xmlns:r="http://schemas.openxmlformats.org/officeDocument/2006/relationships" r:id="rId5"/>
          <a:extLst>
            <a:ext uri="{FF2B5EF4-FFF2-40B4-BE49-F238E27FC236}">
              <a16:creationId xmlns:a16="http://schemas.microsoft.com/office/drawing/2014/main" id="{B0D10CCF-964D-4D76-8A04-7A7A3629ADB1}"/>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18" name="Retângulo: Cantos Arredondados 17">
          <a:hlinkClick xmlns:r="http://schemas.openxmlformats.org/officeDocument/2006/relationships" r:id="rId3"/>
          <a:extLst>
            <a:ext uri="{FF2B5EF4-FFF2-40B4-BE49-F238E27FC236}">
              <a16:creationId xmlns:a16="http://schemas.microsoft.com/office/drawing/2014/main" id="{CE7D731E-28E5-472C-A051-0627037C4E46}"/>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19" name="Retângulo: Cantos Arredondados 18">
          <a:hlinkClick xmlns:r="http://schemas.openxmlformats.org/officeDocument/2006/relationships" r:id="rId6"/>
          <a:extLst>
            <a:ext uri="{FF2B5EF4-FFF2-40B4-BE49-F238E27FC236}">
              <a16:creationId xmlns:a16="http://schemas.microsoft.com/office/drawing/2014/main" id="{9B7F5F89-FB11-4B28-A017-709E226649A1}"/>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NATURAL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20" name="Retângulo: Cantos Arredondados 19">
          <a:hlinkClick xmlns:r="http://schemas.openxmlformats.org/officeDocument/2006/relationships" r:id="rId7"/>
          <a:extLst>
            <a:ext uri="{FF2B5EF4-FFF2-40B4-BE49-F238E27FC236}">
              <a16:creationId xmlns:a16="http://schemas.microsoft.com/office/drawing/2014/main" id="{6BC27F54-8DD0-4EAD-958F-247A4ECE8252}"/>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21" name="Retângulo: Cantos Arredondados 20">
          <a:hlinkClick xmlns:r="http://schemas.openxmlformats.org/officeDocument/2006/relationships" r:id="rId8"/>
          <a:extLst>
            <a:ext uri="{FF2B5EF4-FFF2-40B4-BE49-F238E27FC236}">
              <a16:creationId xmlns:a16="http://schemas.microsoft.com/office/drawing/2014/main" id="{D3F0EF1D-A53D-4D1B-87A5-991A069BD444}"/>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22" name="Retângulo: Cantos Arredondados 21">
          <a:hlinkClick xmlns:r="http://schemas.openxmlformats.org/officeDocument/2006/relationships" r:id="rId9"/>
          <a:extLst>
            <a:ext uri="{FF2B5EF4-FFF2-40B4-BE49-F238E27FC236}">
              <a16:creationId xmlns:a16="http://schemas.microsoft.com/office/drawing/2014/main" id="{23A79543-0CD8-4237-B123-488D166229CD}"/>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23" name="Retângulo: Cantos Arredondados 22">
          <a:hlinkClick xmlns:r="http://schemas.openxmlformats.org/officeDocument/2006/relationships" r:id="rId10"/>
          <a:extLst>
            <a:ext uri="{FF2B5EF4-FFF2-40B4-BE49-F238E27FC236}">
              <a16:creationId xmlns:a16="http://schemas.microsoft.com/office/drawing/2014/main" id="{A7B4DF34-A901-4774-A359-746400E93DD1}"/>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24" name="Retângulo: Cantos Arredondados 23">
          <a:hlinkClick xmlns:r="http://schemas.openxmlformats.org/officeDocument/2006/relationships" r:id="rId11"/>
          <a:extLst>
            <a:ext uri="{FF2B5EF4-FFF2-40B4-BE49-F238E27FC236}">
              <a16:creationId xmlns:a16="http://schemas.microsoft.com/office/drawing/2014/main" id="{09FBE00C-024D-415F-921C-44CDF5F1DD01}"/>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25" name="Retângulo: Cantos Arredondados 24">
          <a:hlinkClick xmlns:r="http://schemas.openxmlformats.org/officeDocument/2006/relationships" r:id="rId6"/>
          <a:extLst>
            <a:ext uri="{FF2B5EF4-FFF2-40B4-BE49-F238E27FC236}">
              <a16:creationId xmlns:a16="http://schemas.microsoft.com/office/drawing/2014/main" id="{BB0CD8B2-87A3-40BF-8343-830F69F675B7}"/>
            </a:ext>
          </a:extLst>
        </xdr:cNvPr>
        <xdr:cNvSpPr/>
      </xdr:nvSpPr>
      <xdr:spPr>
        <a:xfrm>
          <a:off x="339725" y="3099458"/>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1" i="0" u="sng" strike="noStrike">
              <a:solidFill>
                <a:schemeClr val="bg1"/>
              </a:solidFill>
              <a:latin typeface="Calibri regular"/>
              <a:ea typeface="Calibri" panose="020F0502020204030204" pitchFamily="34" charset="0"/>
              <a:cs typeface="Calibri" panose="020F0502020204030204" pitchFamily="34" charset="0"/>
            </a:rPr>
            <a:pPr algn="l"/>
            <a:t>Responsible stewardship of natural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27" name="Retângulo: Cantos Arredondados 26">
          <a:hlinkClick xmlns:r="http://schemas.openxmlformats.org/officeDocument/2006/relationships" r:id="rId2"/>
          <a:extLst>
            <a:ext uri="{FF2B5EF4-FFF2-40B4-BE49-F238E27FC236}">
              <a16:creationId xmlns:a16="http://schemas.microsoft.com/office/drawing/2014/main" id="{8BB09A0F-B398-FB33-18CF-B77101B51654}"/>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Climate change and the energy transition</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28" name="Retângulo: Cantos Arredondados 27">
          <a:hlinkClick xmlns:r="http://schemas.openxmlformats.org/officeDocument/2006/relationships" r:id="rId12"/>
          <a:extLst>
            <a:ext uri="{FF2B5EF4-FFF2-40B4-BE49-F238E27FC236}">
              <a16:creationId xmlns:a16="http://schemas.microsoft.com/office/drawing/2014/main" id="{36734E35-1684-E99F-B08D-E2E6C153DDAE}"/>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Energy</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29" name="Retângulo: Cantos Arredondados 28">
          <a:hlinkClick xmlns:r="http://schemas.openxmlformats.org/officeDocument/2006/relationships" r:id="rId13"/>
          <a:extLst>
            <a:ext uri="{FF2B5EF4-FFF2-40B4-BE49-F238E27FC236}">
              <a16:creationId xmlns:a16="http://schemas.microsoft.com/office/drawing/2014/main" id="{9DB812BD-37EC-AB52-7E61-6E3E6E569638}"/>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Biodiversity and ecosystems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30" name="Retângulo: Cantos Arredondados 29">
          <a:hlinkClick xmlns:r="http://schemas.openxmlformats.org/officeDocument/2006/relationships" r:id="rId14"/>
          <a:extLst>
            <a:ext uri="{FF2B5EF4-FFF2-40B4-BE49-F238E27FC236}">
              <a16:creationId xmlns:a16="http://schemas.microsoft.com/office/drawing/2014/main" id="{E0D8ABC6-DA55-FCD2-B221-FB0D651B28AB}"/>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Water resources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31" name="Retângulo: Cantos Arredondados 30">
          <a:hlinkClick xmlns:r="http://schemas.openxmlformats.org/officeDocument/2006/relationships" r:id="rId15"/>
          <a:extLst>
            <a:ext uri="{FF2B5EF4-FFF2-40B4-BE49-F238E27FC236}">
              <a16:creationId xmlns:a16="http://schemas.microsoft.com/office/drawing/2014/main" id="{B7B7D1BB-2132-754A-FF70-CEE9823E9BE2}"/>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Air emissions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32" name="Retângulo: Cantos Arredondados 31">
          <a:hlinkClick xmlns:r="http://schemas.openxmlformats.org/officeDocument/2006/relationships" r:id="rId16"/>
          <a:extLst>
            <a:ext uri="{FF2B5EF4-FFF2-40B4-BE49-F238E27FC236}">
              <a16:creationId xmlns:a16="http://schemas.microsoft.com/office/drawing/2014/main" id="{AD5A4A02-CD55-828E-3168-5F69F1D193B6}"/>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Waste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4" name="Imagem 33">
          <a:extLst>
            <a:ext uri="{FF2B5EF4-FFF2-40B4-BE49-F238E27FC236}">
              <a16:creationId xmlns:a16="http://schemas.microsoft.com/office/drawing/2014/main" id="{6951AD80-1F19-42F3-97E7-83FA92A6482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5" name="Agrupar 34">
          <a:hlinkClick xmlns:r="http://schemas.openxmlformats.org/officeDocument/2006/relationships" r:id="rId18"/>
          <a:extLst>
            <a:ext uri="{FF2B5EF4-FFF2-40B4-BE49-F238E27FC236}">
              <a16:creationId xmlns:a16="http://schemas.microsoft.com/office/drawing/2014/main" id="{88979442-A47C-4C5A-A1BF-D069AF2B1DD1}"/>
            </a:ext>
          </a:extLst>
        </xdr:cNvPr>
        <xdr:cNvGrpSpPr/>
      </xdr:nvGrpSpPr>
      <xdr:grpSpPr>
        <a:xfrm>
          <a:off x="2914650" y="138112"/>
          <a:ext cx="1333500" cy="385200"/>
          <a:chOff x="2914760" y="138112"/>
          <a:chExt cx="1325814" cy="385200"/>
        </a:xfrm>
      </xdr:grpSpPr>
      <xdr:sp macro="" textlink="">
        <xdr:nvSpPr>
          <xdr:cNvPr id="36" name="Retângulo 35">
            <a:extLst>
              <a:ext uri="{FF2B5EF4-FFF2-40B4-BE49-F238E27FC236}">
                <a16:creationId xmlns:a16="http://schemas.microsoft.com/office/drawing/2014/main" id="{AF20128B-78F2-9406-1C12-47F0050AF7C6}"/>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7" name="Imagem 36">
            <a:extLst>
              <a:ext uri="{FF2B5EF4-FFF2-40B4-BE49-F238E27FC236}">
                <a16:creationId xmlns:a16="http://schemas.microsoft.com/office/drawing/2014/main" id="{46876768-26CB-1DA5-7707-75BF916319C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8" name="Agrupar 37">
          <a:hlinkClick xmlns:r="http://schemas.openxmlformats.org/officeDocument/2006/relationships" r:id="rId20"/>
          <a:extLst>
            <a:ext uri="{FF2B5EF4-FFF2-40B4-BE49-F238E27FC236}">
              <a16:creationId xmlns:a16="http://schemas.microsoft.com/office/drawing/2014/main" id="{19203194-C26C-4DBF-9BBF-3ECB7536A1C8}"/>
            </a:ext>
          </a:extLst>
        </xdr:cNvPr>
        <xdr:cNvGrpSpPr/>
      </xdr:nvGrpSpPr>
      <xdr:grpSpPr>
        <a:xfrm>
          <a:off x="4330700" y="150018"/>
          <a:ext cx="1104900" cy="375675"/>
          <a:chOff x="4295775" y="140493"/>
          <a:chExt cx="1104900" cy="385200"/>
        </a:xfrm>
      </xdr:grpSpPr>
      <xdr:sp macro="" textlink="">
        <xdr:nvSpPr>
          <xdr:cNvPr id="39" name="Retângulo 38">
            <a:extLst>
              <a:ext uri="{FF2B5EF4-FFF2-40B4-BE49-F238E27FC236}">
                <a16:creationId xmlns:a16="http://schemas.microsoft.com/office/drawing/2014/main" id="{D2ADF659-8136-34D9-006E-84D7129CB91B}"/>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40" name="Imagem 39">
            <a:extLst>
              <a:ext uri="{FF2B5EF4-FFF2-40B4-BE49-F238E27FC236}">
                <a16:creationId xmlns:a16="http://schemas.microsoft.com/office/drawing/2014/main" id="{4E0EADBC-F8BB-1B20-629E-5781737D000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8</xdr:col>
      <xdr:colOff>1085145</xdr:colOff>
      <xdr:row>0</xdr:row>
      <xdr:rowOff>154632</xdr:rowOff>
    </xdr:from>
    <xdr:to>
      <xdr:col>9</xdr:col>
      <xdr:colOff>114550</xdr:colOff>
      <xdr:row>1</xdr:row>
      <xdr:rowOff>245055</xdr:rowOff>
    </xdr:to>
    <xdr:grpSp>
      <xdr:nvGrpSpPr>
        <xdr:cNvPr id="10" name="Agrupar 9">
          <a:hlinkClick xmlns:r="http://schemas.openxmlformats.org/officeDocument/2006/relationships" r:id="rId1"/>
          <a:extLst>
            <a:ext uri="{FF2B5EF4-FFF2-40B4-BE49-F238E27FC236}">
              <a16:creationId xmlns:a16="http://schemas.microsoft.com/office/drawing/2014/main" id="{A1240781-CDCA-4B9C-853D-A673533CC57B}"/>
            </a:ext>
          </a:extLst>
        </xdr:cNvPr>
        <xdr:cNvGrpSpPr/>
      </xdr:nvGrpSpPr>
      <xdr:grpSpPr>
        <a:xfrm>
          <a:off x="11924595" y="154632"/>
          <a:ext cx="420055" cy="404748"/>
          <a:chOff x="11937133" y="129787"/>
          <a:chExt cx="416880" cy="386672"/>
        </a:xfrm>
      </xdr:grpSpPr>
      <xdr:sp macro="" textlink="">
        <xdr:nvSpPr>
          <xdr:cNvPr id="11" name="Retângulo: Cantos Arredondados 10">
            <a:extLst>
              <a:ext uri="{FF2B5EF4-FFF2-40B4-BE49-F238E27FC236}">
                <a16:creationId xmlns:a16="http://schemas.microsoft.com/office/drawing/2014/main" id="{B28DC31A-35D2-6393-1507-E345A836A351}"/>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C81EB3F5-B5BF-8D6B-E4B1-CD7759E93613}"/>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589125</xdr:colOff>
      <xdr:row>0</xdr:row>
      <xdr:rowOff>154632</xdr:rowOff>
    </xdr:from>
    <xdr:to>
      <xdr:col>8</xdr:col>
      <xdr:colOff>992903</xdr:colOff>
      <xdr:row>1</xdr:row>
      <xdr:rowOff>245055</xdr:rowOff>
    </xdr:to>
    <xdr:grpSp>
      <xdr:nvGrpSpPr>
        <xdr:cNvPr id="13" name="Agrupar 12">
          <a:hlinkClick xmlns:r="http://schemas.openxmlformats.org/officeDocument/2006/relationships" r:id="rId2"/>
          <a:extLst>
            <a:ext uri="{FF2B5EF4-FFF2-40B4-BE49-F238E27FC236}">
              <a16:creationId xmlns:a16="http://schemas.microsoft.com/office/drawing/2014/main" id="{D38AA2BD-C0C1-48FA-AEA7-942A38F1E41B}"/>
            </a:ext>
          </a:extLst>
        </xdr:cNvPr>
        <xdr:cNvGrpSpPr/>
      </xdr:nvGrpSpPr>
      <xdr:grpSpPr>
        <a:xfrm>
          <a:off x="11428575" y="154632"/>
          <a:ext cx="403778" cy="404748"/>
          <a:chOff x="11434763" y="129787"/>
          <a:chExt cx="413303" cy="386672"/>
        </a:xfrm>
      </xdr:grpSpPr>
      <xdr:sp macro="" textlink="">
        <xdr:nvSpPr>
          <xdr:cNvPr id="14" name="Retângulo: Cantos Arredondados 13">
            <a:extLst>
              <a:ext uri="{FF2B5EF4-FFF2-40B4-BE49-F238E27FC236}">
                <a16:creationId xmlns:a16="http://schemas.microsoft.com/office/drawing/2014/main" id="{04E33175-CD0D-A907-E0DA-8703B27DF0B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BC3DB202-9580-C125-5C77-E916E776CBA2}"/>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40" name="Retângulo: Cantos Arredondados 39">
          <a:hlinkClick xmlns:r="http://schemas.openxmlformats.org/officeDocument/2006/relationships" r:id="rId3"/>
          <a:extLst>
            <a:ext uri="{FF2B5EF4-FFF2-40B4-BE49-F238E27FC236}">
              <a16:creationId xmlns:a16="http://schemas.microsoft.com/office/drawing/2014/main" id="{0029F677-D14D-409A-A4E5-342E1C319BED}"/>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42" name="Retângulo: Cantos Arredondados 41">
          <a:hlinkClick xmlns:r="http://schemas.openxmlformats.org/officeDocument/2006/relationships" r:id="rId4"/>
          <a:extLst>
            <a:ext uri="{FF2B5EF4-FFF2-40B4-BE49-F238E27FC236}">
              <a16:creationId xmlns:a16="http://schemas.microsoft.com/office/drawing/2014/main" id="{AD277712-2BBF-4C43-B461-23DD28294C87}"/>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43" name="Retângulo: Cantos Arredondados 42">
          <a:hlinkClick xmlns:r="http://schemas.openxmlformats.org/officeDocument/2006/relationships" r:id="rId5"/>
          <a:extLst>
            <a:ext uri="{FF2B5EF4-FFF2-40B4-BE49-F238E27FC236}">
              <a16:creationId xmlns:a16="http://schemas.microsoft.com/office/drawing/2014/main" id="{7458EEA2-7F0B-4806-9AA5-09A8510ABB12}"/>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44" name="Retângulo: Cantos Arredondados 43">
          <a:hlinkClick xmlns:r="http://schemas.openxmlformats.org/officeDocument/2006/relationships" r:id="rId6"/>
          <a:extLst>
            <a:ext uri="{FF2B5EF4-FFF2-40B4-BE49-F238E27FC236}">
              <a16:creationId xmlns:a16="http://schemas.microsoft.com/office/drawing/2014/main" id="{B3EAC377-A2B8-466A-9165-57CA61EEF5CA}"/>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45" name="Retângulo: Cantos Arredondados 44">
          <a:hlinkClick xmlns:r="http://schemas.openxmlformats.org/officeDocument/2006/relationships" r:id="rId2"/>
          <a:extLst>
            <a:ext uri="{FF2B5EF4-FFF2-40B4-BE49-F238E27FC236}">
              <a16:creationId xmlns:a16="http://schemas.microsoft.com/office/drawing/2014/main" id="{1FA439ED-A096-455C-934C-52CB89F4DDBA}"/>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NATURAL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283653</xdr:rowOff>
    </xdr:to>
    <xdr:sp macro="" textlink="Índice!B85">
      <xdr:nvSpPr>
        <xdr:cNvPr id="46" name="Retângulo: Cantos Arredondados 45">
          <a:hlinkClick xmlns:r="http://schemas.openxmlformats.org/officeDocument/2006/relationships" r:id="rId7"/>
          <a:extLst>
            <a:ext uri="{FF2B5EF4-FFF2-40B4-BE49-F238E27FC236}">
              <a16:creationId xmlns:a16="http://schemas.microsoft.com/office/drawing/2014/main" id="{510AA9E3-98E9-4B2B-88BE-59465F850E89}"/>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73888</xdr:rowOff>
    </xdr:from>
    <xdr:to>
      <xdr:col>0</xdr:col>
      <xdr:colOff>2244726</xdr:colOff>
      <xdr:row>22</xdr:row>
      <xdr:rowOff>150013</xdr:rowOff>
    </xdr:to>
    <xdr:sp macro="" textlink="Índice!B114">
      <xdr:nvSpPr>
        <xdr:cNvPr id="47" name="Retângulo: Cantos Arredondados 46">
          <a:hlinkClick xmlns:r="http://schemas.openxmlformats.org/officeDocument/2006/relationships" r:id="rId8"/>
          <a:extLst>
            <a:ext uri="{FF2B5EF4-FFF2-40B4-BE49-F238E27FC236}">
              <a16:creationId xmlns:a16="http://schemas.microsoft.com/office/drawing/2014/main" id="{FC000E06-523A-4012-A939-26F4C21EE825}"/>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23</xdr:row>
      <xdr:rowOff>339104</xdr:rowOff>
    </xdr:to>
    <xdr:sp macro="" textlink="Índice!B132">
      <xdr:nvSpPr>
        <xdr:cNvPr id="48" name="Retângulo: Cantos Arredondados 47">
          <a:hlinkClick xmlns:r="http://schemas.openxmlformats.org/officeDocument/2006/relationships" r:id="rId9"/>
          <a:extLst>
            <a:ext uri="{FF2B5EF4-FFF2-40B4-BE49-F238E27FC236}">
              <a16:creationId xmlns:a16="http://schemas.microsoft.com/office/drawing/2014/main" id="{864024DA-6012-4878-8C51-8DA985839C06}"/>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433579</xdr:rowOff>
    </xdr:from>
    <xdr:to>
      <xdr:col>0</xdr:col>
      <xdr:colOff>2244726</xdr:colOff>
      <xdr:row>24</xdr:row>
      <xdr:rowOff>378275</xdr:rowOff>
    </xdr:to>
    <xdr:sp macro="" textlink="Índice!B134">
      <xdr:nvSpPr>
        <xdr:cNvPr id="49" name="Retângulo: Cantos Arredondados 48">
          <a:hlinkClick xmlns:r="http://schemas.openxmlformats.org/officeDocument/2006/relationships" r:id="rId10"/>
          <a:extLst>
            <a:ext uri="{FF2B5EF4-FFF2-40B4-BE49-F238E27FC236}">
              <a16:creationId xmlns:a16="http://schemas.microsoft.com/office/drawing/2014/main" id="{C9C0DF43-7891-4116-A927-B3C8B1CC48C6}"/>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42769</xdr:rowOff>
    </xdr:from>
    <xdr:to>
      <xdr:col>0</xdr:col>
      <xdr:colOff>2244726</xdr:colOff>
      <xdr:row>26</xdr:row>
      <xdr:rowOff>128981</xdr:rowOff>
    </xdr:to>
    <xdr:sp macro="" textlink="Índice!B141">
      <xdr:nvSpPr>
        <xdr:cNvPr id="50" name="Retângulo: Cantos Arredondados 49">
          <a:hlinkClick xmlns:r="http://schemas.openxmlformats.org/officeDocument/2006/relationships" r:id="rId11"/>
          <a:extLst>
            <a:ext uri="{FF2B5EF4-FFF2-40B4-BE49-F238E27FC236}">
              <a16:creationId xmlns:a16="http://schemas.microsoft.com/office/drawing/2014/main" id="{1C220791-589F-4435-A7B2-1F18E02BE6CD}"/>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34255</xdr:rowOff>
    </xdr:to>
    <xdr:sp macro="" textlink="Índice!C46">
      <xdr:nvSpPr>
        <xdr:cNvPr id="51" name="Retângulo: Cantos Arredondados 50">
          <a:hlinkClick xmlns:r="http://schemas.openxmlformats.org/officeDocument/2006/relationships" r:id="rId2"/>
          <a:extLst>
            <a:ext uri="{FF2B5EF4-FFF2-40B4-BE49-F238E27FC236}">
              <a16:creationId xmlns:a16="http://schemas.microsoft.com/office/drawing/2014/main" id="{79843681-38BC-44D1-B14B-45DB31F7BA8E}"/>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Responsible stewardship of natural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52" name="Retângulo: Cantos Arredondados 51">
          <a:hlinkClick xmlns:r="http://schemas.openxmlformats.org/officeDocument/2006/relationships" r:id="rId12"/>
          <a:extLst>
            <a:ext uri="{FF2B5EF4-FFF2-40B4-BE49-F238E27FC236}">
              <a16:creationId xmlns:a16="http://schemas.microsoft.com/office/drawing/2014/main" id="{2C96437B-E5D0-4878-ADC8-43809BAF7DA6}"/>
            </a:ext>
          </a:extLst>
        </xdr:cNvPr>
        <xdr:cNvSpPr/>
      </xdr:nvSpPr>
      <xdr:spPr>
        <a:xfrm>
          <a:off x="339725" y="3533650"/>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1" i="0" u="sng" strike="noStrike">
              <a:solidFill>
                <a:schemeClr val="bg1"/>
              </a:solidFill>
              <a:effectLst/>
              <a:latin typeface="Calibri regular"/>
              <a:ea typeface="+mn-ea"/>
              <a:cs typeface="+mn-cs"/>
            </a:rPr>
            <a:pPr algn="l"/>
            <a:t>Climate change and the energy transition</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205467</xdr:rowOff>
    </xdr:from>
    <xdr:to>
      <xdr:col>0</xdr:col>
      <xdr:colOff>2244550</xdr:colOff>
      <xdr:row>13</xdr:row>
      <xdr:rowOff>270814</xdr:rowOff>
    </xdr:to>
    <xdr:sp macro="" textlink="Índice!C60">
      <xdr:nvSpPr>
        <xdr:cNvPr id="53" name="Retângulo: Cantos Arredondados 52">
          <a:hlinkClick xmlns:r="http://schemas.openxmlformats.org/officeDocument/2006/relationships" r:id="rId1"/>
          <a:extLst>
            <a:ext uri="{FF2B5EF4-FFF2-40B4-BE49-F238E27FC236}">
              <a16:creationId xmlns:a16="http://schemas.microsoft.com/office/drawing/2014/main" id="{0DEE6B1C-7392-41FF-91A1-49787A6F427A}"/>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Energy</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54" name="Retângulo: Cantos Arredondados 53">
          <a:hlinkClick xmlns:r="http://schemas.openxmlformats.org/officeDocument/2006/relationships" r:id="rId13"/>
          <a:extLst>
            <a:ext uri="{FF2B5EF4-FFF2-40B4-BE49-F238E27FC236}">
              <a16:creationId xmlns:a16="http://schemas.microsoft.com/office/drawing/2014/main" id="{221256BA-A205-4514-B586-48C3C1BB677C}"/>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Biodiversity and ecosystems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130876</xdr:rowOff>
    </xdr:from>
    <xdr:to>
      <xdr:col>0</xdr:col>
      <xdr:colOff>2244550</xdr:colOff>
      <xdr:row>16</xdr:row>
      <xdr:rowOff>205748</xdr:rowOff>
    </xdr:to>
    <xdr:sp macro="" textlink="Índice!C69">
      <xdr:nvSpPr>
        <xdr:cNvPr id="55" name="Retângulo: Cantos Arredondados 54">
          <a:hlinkClick xmlns:r="http://schemas.openxmlformats.org/officeDocument/2006/relationships" r:id="rId14"/>
          <a:extLst>
            <a:ext uri="{FF2B5EF4-FFF2-40B4-BE49-F238E27FC236}">
              <a16:creationId xmlns:a16="http://schemas.microsoft.com/office/drawing/2014/main" id="{1B259567-7B3D-46BA-8DFA-4DE991507178}"/>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Water resources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244393</xdr:rowOff>
    </xdr:from>
    <xdr:to>
      <xdr:col>0</xdr:col>
      <xdr:colOff>2244550</xdr:colOff>
      <xdr:row>18</xdr:row>
      <xdr:rowOff>1765</xdr:rowOff>
    </xdr:to>
    <xdr:sp macro="" textlink="Índice!C76">
      <xdr:nvSpPr>
        <xdr:cNvPr id="56" name="Retângulo: Cantos Arredondados 55">
          <a:hlinkClick xmlns:r="http://schemas.openxmlformats.org/officeDocument/2006/relationships" r:id="rId15"/>
          <a:extLst>
            <a:ext uri="{FF2B5EF4-FFF2-40B4-BE49-F238E27FC236}">
              <a16:creationId xmlns:a16="http://schemas.microsoft.com/office/drawing/2014/main" id="{ED1C4034-3B00-4B25-9CA7-FF0B4477B4ED}"/>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Air emissions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53108</xdr:rowOff>
    </xdr:from>
    <xdr:to>
      <xdr:col>0</xdr:col>
      <xdr:colOff>2244550</xdr:colOff>
      <xdr:row>19</xdr:row>
      <xdr:rowOff>131155</xdr:rowOff>
    </xdr:to>
    <xdr:sp macro="" textlink="Índice!C79">
      <xdr:nvSpPr>
        <xdr:cNvPr id="57" name="Retângulo: Cantos Arredondados 56">
          <a:hlinkClick xmlns:r="http://schemas.openxmlformats.org/officeDocument/2006/relationships" r:id="rId16"/>
          <a:extLst>
            <a:ext uri="{FF2B5EF4-FFF2-40B4-BE49-F238E27FC236}">
              <a16:creationId xmlns:a16="http://schemas.microsoft.com/office/drawing/2014/main" id="{AB75A94A-E266-4FCC-AD50-9FD13EB09973}"/>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Waste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xdr:from>
      <xdr:col>1</xdr:col>
      <xdr:colOff>213212</xdr:colOff>
      <xdr:row>42</xdr:row>
      <xdr:rowOff>198661</xdr:rowOff>
    </xdr:from>
    <xdr:to>
      <xdr:col>6</xdr:col>
      <xdr:colOff>1308587</xdr:colOff>
      <xdr:row>53</xdr:row>
      <xdr:rowOff>8721</xdr:rowOff>
    </xdr:to>
    <xdr:graphicFrame macro="">
      <xdr:nvGraphicFramePr>
        <xdr:cNvPr id="58" name="Gráfico 57">
          <a:extLst>
            <a:ext uri="{FF2B5EF4-FFF2-40B4-BE49-F238E27FC236}">
              <a16:creationId xmlns:a16="http://schemas.microsoft.com/office/drawing/2014/main" id="{9B76A7D1-5C1F-7FCC-F728-4B30EE3F9E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12700</xdr:colOff>
      <xdr:row>124</xdr:row>
      <xdr:rowOff>222005</xdr:rowOff>
    </xdr:from>
    <xdr:to>
      <xdr:col>6</xdr:col>
      <xdr:colOff>473563</xdr:colOff>
      <xdr:row>132</xdr:row>
      <xdr:rowOff>190988</xdr:rowOff>
    </xdr:to>
    <xdr:graphicFrame macro="">
      <xdr:nvGraphicFramePr>
        <xdr:cNvPr id="59" name="Gráfico 58">
          <a:extLst>
            <a:ext uri="{FF2B5EF4-FFF2-40B4-BE49-F238E27FC236}">
              <a16:creationId xmlns:a16="http://schemas.microsoft.com/office/drawing/2014/main" id="{1EDB4335-88C8-82CA-18EB-CF0F54C894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0</xdr:col>
      <xdr:colOff>0</xdr:colOff>
      <xdr:row>0</xdr:row>
      <xdr:rowOff>0</xdr:rowOff>
    </xdr:from>
    <xdr:to>
      <xdr:col>0</xdr:col>
      <xdr:colOff>1435099</xdr:colOff>
      <xdr:row>2</xdr:row>
      <xdr:rowOff>1800</xdr:rowOff>
    </xdr:to>
    <xdr:pic>
      <xdr:nvPicPr>
        <xdr:cNvPr id="60" name="Imagem 59">
          <a:extLst>
            <a:ext uri="{FF2B5EF4-FFF2-40B4-BE49-F238E27FC236}">
              <a16:creationId xmlns:a16="http://schemas.microsoft.com/office/drawing/2014/main" id="{04007D46-A00C-463C-926E-007A7D2D948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61" name="Agrupar 60">
          <a:hlinkClick xmlns:r="http://schemas.openxmlformats.org/officeDocument/2006/relationships" r:id="rId20"/>
          <a:extLst>
            <a:ext uri="{FF2B5EF4-FFF2-40B4-BE49-F238E27FC236}">
              <a16:creationId xmlns:a16="http://schemas.microsoft.com/office/drawing/2014/main" id="{5AC8B351-E7CA-4D97-96C4-A1E2568F793B}"/>
            </a:ext>
          </a:extLst>
        </xdr:cNvPr>
        <xdr:cNvGrpSpPr/>
      </xdr:nvGrpSpPr>
      <xdr:grpSpPr>
        <a:xfrm>
          <a:off x="2914650" y="138112"/>
          <a:ext cx="1333500" cy="385200"/>
          <a:chOff x="2914760" y="138112"/>
          <a:chExt cx="1325814" cy="385200"/>
        </a:xfrm>
      </xdr:grpSpPr>
      <xdr:sp macro="" textlink="">
        <xdr:nvSpPr>
          <xdr:cNvPr id="62" name="Retângulo 61">
            <a:extLst>
              <a:ext uri="{FF2B5EF4-FFF2-40B4-BE49-F238E27FC236}">
                <a16:creationId xmlns:a16="http://schemas.microsoft.com/office/drawing/2014/main" id="{5FD1155A-6B41-931C-072C-5ED5CB75A07C}"/>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63" name="Imagem 62">
            <a:extLst>
              <a:ext uri="{FF2B5EF4-FFF2-40B4-BE49-F238E27FC236}">
                <a16:creationId xmlns:a16="http://schemas.microsoft.com/office/drawing/2014/main" id="{14AFBCCE-9660-A2BF-CA7D-54BF9250C97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64" name="Agrupar 63">
          <a:hlinkClick xmlns:r="http://schemas.openxmlformats.org/officeDocument/2006/relationships" r:id="rId22"/>
          <a:extLst>
            <a:ext uri="{FF2B5EF4-FFF2-40B4-BE49-F238E27FC236}">
              <a16:creationId xmlns:a16="http://schemas.microsoft.com/office/drawing/2014/main" id="{B1216D87-5E29-4EF8-BB32-FF1838C91EBF}"/>
            </a:ext>
          </a:extLst>
        </xdr:cNvPr>
        <xdr:cNvGrpSpPr/>
      </xdr:nvGrpSpPr>
      <xdr:grpSpPr>
        <a:xfrm>
          <a:off x="4330700" y="150018"/>
          <a:ext cx="1104900" cy="375675"/>
          <a:chOff x="4295775" y="140493"/>
          <a:chExt cx="1104900" cy="385200"/>
        </a:xfrm>
      </xdr:grpSpPr>
      <xdr:sp macro="" textlink="">
        <xdr:nvSpPr>
          <xdr:cNvPr id="65" name="Retângulo 64">
            <a:extLst>
              <a:ext uri="{FF2B5EF4-FFF2-40B4-BE49-F238E27FC236}">
                <a16:creationId xmlns:a16="http://schemas.microsoft.com/office/drawing/2014/main" id="{B65FF0C3-CCBD-2CE5-0B50-7EDE4A487B60}"/>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66" name="Imagem 65">
            <a:extLst>
              <a:ext uri="{FF2B5EF4-FFF2-40B4-BE49-F238E27FC236}">
                <a16:creationId xmlns:a16="http://schemas.microsoft.com/office/drawing/2014/main" id="{16709BD6-0349-50D8-4EA6-5989DB4D6962}"/>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8</xdr:col>
      <xdr:colOff>1085145</xdr:colOff>
      <xdr:row>0</xdr:row>
      <xdr:rowOff>154632</xdr:rowOff>
    </xdr:from>
    <xdr:to>
      <xdr:col>9</xdr:col>
      <xdr:colOff>114550</xdr:colOff>
      <xdr:row>1</xdr:row>
      <xdr:rowOff>235530</xdr:rowOff>
    </xdr:to>
    <xdr:grpSp>
      <xdr:nvGrpSpPr>
        <xdr:cNvPr id="10" name="Agrupar 9">
          <a:hlinkClick xmlns:r="http://schemas.openxmlformats.org/officeDocument/2006/relationships" r:id="rId1"/>
          <a:extLst>
            <a:ext uri="{FF2B5EF4-FFF2-40B4-BE49-F238E27FC236}">
              <a16:creationId xmlns:a16="http://schemas.microsoft.com/office/drawing/2014/main" id="{23C9D6F4-8760-47E5-9DC5-D8F244A7E10A}"/>
            </a:ext>
          </a:extLst>
        </xdr:cNvPr>
        <xdr:cNvGrpSpPr/>
      </xdr:nvGrpSpPr>
      <xdr:grpSpPr>
        <a:xfrm>
          <a:off x="11924595"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474ABA66-42FC-49B3-A1F6-D63D8613CD03}"/>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BA89530-DAEA-5AF2-819F-E7A4CC51BDA9}"/>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589125</xdr:colOff>
      <xdr:row>0</xdr:row>
      <xdr:rowOff>154632</xdr:rowOff>
    </xdr:from>
    <xdr:to>
      <xdr:col>8</xdr:col>
      <xdr:colOff>992903</xdr:colOff>
      <xdr:row>1</xdr:row>
      <xdr:rowOff>235530</xdr:rowOff>
    </xdr:to>
    <xdr:grpSp>
      <xdr:nvGrpSpPr>
        <xdr:cNvPr id="13" name="Agrupar 12">
          <a:hlinkClick xmlns:r="http://schemas.openxmlformats.org/officeDocument/2006/relationships" r:id="rId2"/>
          <a:extLst>
            <a:ext uri="{FF2B5EF4-FFF2-40B4-BE49-F238E27FC236}">
              <a16:creationId xmlns:a16="http://schemas.microsoft.com/office/drawing/2014/main" id="{3FF89034-634A-4C7C-9651-F12D82A08117}"/>
            </a:ext>
          </a:extLst>
        </xdr:cNvPr>
        <xdr:cNvGrpSpPr/>
      </xdr:nvGrpSpPr>
      <xdr:grpSpPr>
        <a:xfrm>
          <a:off x="11428575"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446918B4-F3E5-1892-FF89-33DFC5000B72}"/>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02FDF151-6734-2BCA-32B6-C1AB0CABD734}"/>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4" name="Retângulo: Cantos Arredondados 33">
          <a:hlinkClick xmlns:r="http://schemas.openxmlformats.org/officeDocument/2006/relationships" r:id="rId3"/>
          <a:extLst>
            <a:ext uri="{FF2B5EF4-FFF2-40B4-BE49-F238E27FC236}">
              <a16:creationId xmlns:a16="http://schemas.microsoft.com/office/drawing/2014/main" id="{08A413FC-9759-4332-AE75-2DC824CC5BCA}"/>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6" name="Retângulo: Cantos Arredondados 35">
          <a:hlinkClick xmlns:r="http://schemas.openxmlformats.org/officeDocument/2006/relationships" r:id="rId4"/>
          <a:extLst>
            <a:ext uri="{FF2B5EF4-FFF2-40B4-BE49-F238E27FC236}">
              <a16:creationId xmlns:a16="http://schemas.microsoft.com/office/drawing/2014/main" id="{B9D189B3-45E6-427E-9B43-532DDA05BEF0}"/>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7" name="Retângulo: Cantos Arredondados 36">
          <a:hlinkClick xmlns:r="http://schemas.openxmlformats.org/officeDocument/2006/relationships" r:id="rId5"/>
          <a:extLst>
            <a:ext uri="{FF2B5EF4-FFF2-40B4-BE49-F238E27FC236}">
              <a16:creationId xmlns:a16="http://schemas.microsoft.com/office/drawing/2014/main" id="{58BA3821-37BC-4428-853F-6FA21846D2E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8" name="Retângulo: Cantos Arredondados 37">
          <a:hlinkClick xmlns:r="http://schemas.openxmlformats.org/officeDocument/2006/relationships" r:id="rId6"/>
          <a:extLst>
            <a:ext uri="{FF2B5EF4-FFF2-40B4-BE49-F238E27FC236}">
              <a16:creationId xmlns:a16="http://schemas.microsoft.com/office/drawing/2014/main" id="{D7BE89F6-696A-4049-959C-C09AD5796C8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9" name="Retângulo: Cantos Arredondados 38">
          <a:hlinkClick xmlns:r="http://schemas.openxmlformats.org/officeDocument/2006/relationships" r:id="rId7"/>
          <a:extLst>
            <a:ext uri="{FF2B5EF4-FFF2-40B4-BE49-F238E27FC236}">
              <a16:creationId xmlns:a16="http://schemas.microsoft.com/office/drawing/2014/main" id="{97F467E3-04D4-45F6-BE4A-CCF9A52BFC82}"/>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NATURAL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40" name="Retângulo: Cantos Arredondados 39">
          <a:hlinkClick xmlns:r="http://schemas.openxmlformats.org/officeDocument/2006/relationships" r:id="rId8"/>
          <a:extLst>
            <a:ext uri="{FF2B5EF4-FFF2-40B4-BE49-F238E27FC236}">
              <a16:creationId xmlns:a16="http://schemas.microsoft.com/office/drawing/2014/main" id="{2AC1566D-69F7-442D-AF84-BEB1192DB9AF}"/>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41" name="Retângulo: Cantos Arredondados 40">
          <a:hlinkClick xmlns:r="http://schemas.openxmlformats.org/officeDocument/2006/relationships" r:id="rId9"/>
          <a:extLst>
            <a:ext uri="{FF2B5EF4-FFF2-40B4-BE49-F238E27FC236}">
              <a16:creationId xmlns:a16="http://schemas.microsoft.com/office/drawing/2014/main" id="{B39FBBB3-1616-433A-82D0-D753AC96DAAB}"/>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42" name="Retângulo: Cantos Arredondados 41">
          <a:hlinkClick xmlns:r="http://schemas.openxmlformats.org/officeDocument/2006/relationships" r:id="rId10"/>
          <a:extLst>
            <a:ext uri="{FF2B5EF4-FFF2-40B4-BE49-F238E27FC236}">
              <a16:creationId xmlns:a16="http://schemas.microsoft.com/office/drawing/2014/main" id="{EBAB0C1C-42A3-4F2A-93BA-52F8D535DD12}"/>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43" name="Retângulo: Cantos Arredondados 42">
          <a:hlinkClick xmlns:r="http://schemas.openxmlformats.org/officeDocument/2006/relationships" r:id="rId11"/>
          <a:extLst>
            <a:ext uri="{FF2B5EF4-FFF2-40B4-BE49-F238E27FC236}">
              <a16:creationId xmlns:a16="http://schemas.microsoft.com/office/drawing/2014/main" id="{A2336AFE-58D1-47AE-9538-3A4BDBE5BB86}"/>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44" name="Retângulo: Cantos Arredondados 43">
          <a:hlinkClick xmlns:r="http://schemas.openxmlformats.org/officeDocument/2006/relationships" r:id="rId12"/>
          <a:extLst>
            <a:ext uri="{FF2B5EF4-FFF2-40B4-BE49-F238E27FC236}">
              <a16:creationId xmlns:a16="http://schemas.microsoft.com/office/drawing/2014/main" id="{4BD7CE8B-5F8F-47D2-8E1F-BAB532EDE892}"/>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45" name="Retângulo: Cantos Arredondados 44">
          <a:hlinkClick xmlns:r="http://schemas.openxmlformats.org/officeDocument/2006/relationships" r:id="rId7"/>
          <a:extLst>
            <a:ext uri="{FF2B5EF4-FFF2-40B4-BE49-F238E27FC236}">
              <a16:creationId xmlns:a16="http://schemas.microsoft.com/office/drawing/2014/main" id="{A07DA473-CBBE-44A7-9DA3-C694A8940AE8}"/>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Responsible stewardship of natural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46" name="Retângulo: Cantos Arredondados 45">
          <a:hlinkClick xmlns:r="http://schemas.openxmlformats.org/officeDocument/2006/relationships" r:id="rId2"/>
          <a:extLst>
            <a:ext uri="{FF2B5EF4-FFF2-40B4-BE49-F238E27FC236}">
              <a16:creationId xmlns:a16="http://schemas.microsoft.com/office/drawing/2014/main" id="{C78BF100-CB6D-42AB-9C35-21AF119002C3}"/>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Climate change and the energy transition</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47" name="Retângulo: Cantos Arredondados 46">
          <a:hlinkClick xmlns:r="http://schemas.openxmlformats.org/officeDocument/2006/relationships" r:id="rId13"/>
          <a:extLst>
            <a:ext uri="{FF2B5EF4-FFF2-40B4-BE49-F238E27FC236}">
              <a16:creationId xmlns:a16="http://schemas.microsoft.com/office/drawing/2014/main" id="{7FE48682-DD7C-4803-8041-1DBA909077F3}"/>
            </a:ext>
          </a:extLst>
        </xdr:cNvPr>
        <xdr:cNvSpPr/>
      </xdr:nvSpPr>
      <xdr:spPr>
        <a:xfrm>
          <a:off x="339725" y="3967842"/>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1" i="0" u="sng" strike="noStrike">
              <a:solidFill>
                <a:schemeClr val="bg1"/>
              </a:solidFill>
              <a:effectLst/>
              <a:latin typeface="Calibri regular"/>
              <a:ea typeface="+mn-ea"/>
              <a:cs typeface="+mn-cs"/>
            </a:rPr>
            <a:pPr algn="l"/>
            <a:t>Energy</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48" name="Retângulo: Cantos Arredondados 47">
          <a:hlinkClick xmlns:r="http://schemas.openxmlformats.org/officeDocument/2006/relationships" r:id="rId1"/>
          <a:extLst>
            <a:ext uri="{FF2B5EF4-FFF2-40B4-BE49-F238E27FC236}">
              <a16:creationId xmlns:a16="http://schemas.microsoft.com/office/drawing/2014/main" id="{859A9A18-B205-46B6-81B1-9BD7C1492B2A}"/>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Biodiversity and ecosystems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49" name="Retângulo: Cantos Arredondados 48">
          <a:hlinkClick xmlns:r="http://schemas.openxmlformats.org/officeDocument/2006/relationships" r:id="rId14"/>
          <a:extLst>
            <a:ext uri="{FF2B5EF4-FFF2-40B4-BE49-F238E27FC236}">
              <a16:creationId xmlns:a16="http://schemas.microsoft.com/office/drawing/2014/main" id="{7D8430A7-10C2-46FF-9FDD-77DBAC30934E}"/>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Water resources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50" name="Retângulo: Cantos Arredondados 49">
          <a:hlinkClick xmlns:r="http://schemas.openxmlformats.org/officeDocument/2006/relationships" r:id="rId15"/>
          <a:extLst>
            <a:ext uri="{FF2B5EF4-FFF2-40B4-BE49-F238E27FC236}">
              <a16:creationId xmlns:a16="http://schemas.microsoft.com/office/drawing/2014/main" id="{87D3B712-2970-4D36-8854-A671AA0F7248}"/>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Air emissions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51" name="Retângulo: Cantos Arredondados 50">
          <a:hlinkClick xmlns:r="http://schemas.openxmlformats.org/officeDocument/2006/relationships" r:id="rId16"/>
          <a:extLst>
            <a:ext uri="{FF2B5EF4-FFF2-40B4-BE49-F238E27FC236}">
              <a16:creationId xmlns:a16="http://schemas.microsoft.com/office/drawing/2014/main" id="{94F9F44D-A837-48ED-A18A-48377A950C0D}"/>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Waste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52" name="Imagem 51">
          <a:extLst>
            <a:ext uri="{FF2B5EF4-FFF2-40B4-BE49-F238E27FC236}">
              <a16:creationId xmlns:a16="http://schemas.microsoft.com/office/drawing/2014/main" id="{76231E3F-4455-4C2A-AB6F-CA6DC8875CC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53" name="Agrupar 52">
          <a:hlinkClick xmlns:r="http://schemas.openxmlformats.org/officeDocument/2006/relationships" r:id="rId18"/>
          <a:extLst>
            <a:ext uri="{FF2B5EF4-FFF2-40B4-BE49-F238E27FC236}">
              <a16:creationId xmlns:a16="http://schemas.microsoft.com/office/drawing/2014/main" id="{163644A4-F1BD-4E0E-8311-8339A9E30C6B}"/>
            </a:ext>
          </a:extLst>
        </xdr:cNvPr>
        <xdr:cNvGrpSpPr/>
      </xdr:nvGrpSpPr>
      <xdr:grpSpPr>
        <a:xfrm>
          <a:off x="2914650" y="138112"/>
          <a:ext cx="1333500" cy="385200"/>
          <a:chOff x="2914760" y="138112"/>
          <a:chExt cx="1325814" cy="385200"/>
        </a:xfrm>
      </xdr:grpSpPr>
      <xdr:sp macro="" textlink="">
        <xdr:nvSpPr>
          <xdr:cNvPr id="54" name="Retângulo 53">
            <a:extLst>
              <a:ext uri="{FF2B5EF4-FFF2-40B4-BE49-F238E27FC236}">
                <a16:creationId xmlns:a16="http://schemas.microsoft.com/office/drawing/2014/main" id="{20211816-C255-A72E-36A6-67A62B04DCD7}"/>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5" name="Imagem 54">
            <a:extLst>
              <a:ext uri="{FF2B5EF4-FFF2-40B4-BE49-F238E27FC236}">
                <a16:creationId xmlns:a16="http://schemas.microsoft.com/office/drawing/2014/main" id="{D44A8204-4827-38EE-09B5-9E72FE6953C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56" name="Agrupar 55">
          <a:hlinkClick xmlns:r="http://schemas.openxmlformats.org/officeDocument/2006/relationships" r:id="rId20"/>
          <a:extLst>
            <a:ext uri="{FF2B5EF4-FFF2-40B4-BE49-F238E27FC236}">
              <a16:creationId xmlns:a16="http://schemas.microsoft.com/office/drawing/2014/main" id="{1C50E64D-8A8C-49F4-8F70-C5B93CA4FAAC}"/>
            </a:ext>
          </a:extLst>
        </xdr:cNvPr>
        <xdr:cNvGrpSpPr/>
      </xdr:nvGrpSpPr>
      <xdr:grpSpPr>
        <a:xfrm>
          <a:off x="4330700" y="150018"/>
          <a:ext cx="1104900" cy="375675"/>
          <a:chOff x="4295775" y="140493"/>
          <a:chExt cx="1104900" cy="385200"/>
        </a:xfrm>
      </xdr:grpSpPr>
      <xdr:sp macro="" textlink="">
        <xdr:nvSpPr>
          <xdr:cNvPr id="57" name="Retângulo 56">
            <a:extLst>
              <a:ext uri="{FF2B5EF4-FFF2-40B4-BE49-F238E27FC236}">
                <a16:creationId xmlns:a16="http://schemas.microsoft.com/office/drawing/2014/main" id="{8809F3CA-BCA0-B965-4E9D-E17B59147E92}"/>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58" name="Imagem 57">
            <a:extLst>
              <a:ext uri="{FF2B5EF4-FFF2-40B4-BE49-F238E27FC236}">
                <a16:creationId xmlns:a16="http://schemas.microsoft.com/office/drawing/2014/main" id="{BBEE9276-2726-E0BC-54EF-B3E918A043A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8</xdr:col>
      <xdr:colOff>1088877</xdr:colOff>
      <xdr:row>0</xdr:row>
      <xdr:rowOff>153718</xdr:rowOff>
    </xdr:from>
    <xdr:to>
      <xdr:col>9</xdr:col>
      <xdr:colOff>118282</xdr:colOff>
      <xdr:row>1</xdr:row>
      <xdr:rowOff>234882</xdr:rowOff>
    </xdr:to>
    <xdr:grpSp>
      <xdr:nvGrpSpPr>
        <xdr:cNvPr id="10" name="Agrupar 9">
          <a:hlinkClick xmlns:r="http://schemas.openxmlformats.org/officeDocument/2006/relationships" r:id="rId1"/>
          <a:extLst>
            <a:ext uri="{FF2B5EF4-FFF2-40B4-BE49-F238E27FC236}">
              <a16:creationId xmlns:a16="http://schemas.microsoft.com/office/drawing/2014/main" id="{A6746F9E-A02D-4171-AE8C-F781E8182BEC}"/>
            </a:ext>
          </a:extLst>
        </xdr:cNvPr>
        <xdr:cNvGrpSpPr/>
      </xdr:nvGrpSpPr>
      <xdr:grpSpPr>
        <a:xfrm>
          <a:off x="11928327" y="153718"/>
          <a:ext cx="420055" cy="395489"/>
          <a:chOff x="11937133" y="129787"/>
          <a:chExt cx="416880" cy="386672"/>
        </a:xfrm>
      </xdr:grpSpPr>
      <xdr:sp macro="" textlink="">
        <xdr:nvSpPr>
          <xdr:cNvPr id="11" name="Retângulo: Cantos Arredondados 10">
            <a:extLst>
              <a:ext uri="{FF2B5EF4-FFF2-40B4-BE49-F238E27FC236}">
                <a16:creationId xmlns:a16="http://schemas.microsoft.com/office/drawing/2014/main" id="{4A733F0B-1BA0-A159-7CA4-A7D308182D54}"/>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ED87482-236D-A2CE-733B-4B7E0FF8BE1C}"/>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592857</xdr:colOff>
      <xdr:row>0</xdr:row>
      <xdr:rowOff>153718</xdr:rowOff>
    </xdr:from>
    <xdr:to>
      <xdr:col>8</xdr:col>
      <xdr:colOff>996635</xdr:colOff>
      <xdr:row>1</xdr:row>
      <xdr:rowOff>234882</xdr:rowOff>
    </xdr:to>
    <xdr:grpSp>
      <xdr:nvGrpSpPr>
        <xdr:cNvPr id="13" name="Agrupar 12">
          <a:hlinkClick xmlns:r="http://schemas.openxmlformats.org/officeDocument/2006/relationships" r:id="rId2"/>
          <a:extLst>
            <a:ext uri="{FF2B5EF4-FFF2-40B4-BE49-F238E27FC236}">
              <a16:creationId xmlns:a16="http://schemas.microsoft.com/office/drawing/2014/main" id="{F8D62D0A-86C1-4ADB-8569-0117DF208174}"/>
            </a:ext>
          </a:extLst>
        </xdr:cNvPr>
        <xdr:cNvGrpSpPr/>
      </xdr:nvGrpSpPr>
      <xdr:grpSpPr>
        <a:xfrm>
          <a:off x="11432307" y="153718"/>
          <a:ext cx="403778" cy="395489"/>
          <a:chOff x="11434763" y="129787"/>
          <a:chExt cx="413303" cy="386672"/>
        </a:xfrm>
      </xdr:grpSpPr>
      <xdr:sp macro="" textlink="">
        <xdr:nvSpPr>
          <xdr:cNvPr id="14" name="Retângulo: Cantos Arredondados 13">
            <a:extLst>
              <a:ext uri="{FF2B5EF4-FFF2-40B4-BE49-F238E27FC236}">
                <a16:creationId xmlns:a16="http://schemas.microsoft.com/office/drawing/2014/main" id="{7471A1AF-45B8-9F44-EEE1-A064378E4DFE}"/>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DEF5A9D4-AD1A-8076-C511-BEE800468A8C}"/>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4" name="Retângulo: Cantos Arredondados 33">
          <a:hlinkClick xmlns:r="http://schemas.openxmlformats.org/officeDocument/2006/relationships" r:id="rId3"/>
          <a:extLst>
            <a:ext uri="{FF2B5EF4-FFF2-40B4-BE49-F238E27FC236}">
              <a16:creationId xmlns:a16="http://schemas.microsoft.com/office/drawing/2014/main" id="{45BA56E2-CF35-4D30-9822-0B41063A841D}"/>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6" name="Retângulo: Cantos Arredondados 35">
          <a:hlinkClick xmlns:r="http://schemas.openxmlformats.org/officeDocument/2006/relationships" r:id="rId4"/>
          <a:extLst>
            <a:ext uri="{FF2B5EF4-FFF2-40B4-BE49-F238E27FC236}">
              <a16:creationId xmlns:a16="http://schemas.microsoft.com/office/drawing/2014/main" id="{B42D06DE-2A53-4550-9D00-282DE24B7299}"/>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7" name="Retângulo: Cantos Arredondados 36">
          <a:hlinkClick xmlns:r="http://schemas.openxmlformats.org/officeDocument/2006/relationships" r:id="rId5"/>
          <a:extLst>
            <a:ext uri="{FF2B5EF4-FFF2-40B4-BE49-F238E27FC236}">
              <a16:creationId xmlns:a16="http://schemas.microsoft.com/office/drawing/2014/main" id="{1FA30A39-1E99-4794-8379-13410B55634C}"/>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8" name="Retângulo: Cantos Arredondados 37">
          <a:hlinkClick xmlns:r="http://schemas.openxmlformats.org/officeDocument/2006/relationships" r:id="rId6"/>
          <a:extLst>
            <a:ext uri="{FF2B5EF4-FFF2-40B4-BE49-F238E27FC236}">
              <a16:creationId xmlns:a16="http://schemas.microsoft.com/office/drawing/2014/main" id="{E034B6B6-AC8D-4569-9C0A-F6389ED674F4}"/>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9" name="Retângulo: Cantos Arredondados 38">
          <a:hlinkClick xmlns:r="http://schemas.openxmlformats.org/officeDocument/2006/relationships" r:id="rId7"/>
          <a:extLst>
            <a:ext uri="{FF2B5EF4-FFF2-40B4-BE49-F238E27FC236}">
              <a16:creationId xmlns:a16="http://schemas.microsoft.com/office/drawing/2014/main" id="{2B8DE011-1F2C-4939-A567-1661214B41B4}"/>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NATURAL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40" name="Retângulo: Cantos Arredondados 39">
          <a:hlinkClick xmlns:r="http://schemas.openxmlformats.org/officeDocument/2006/relationships" r:id="rId8"/>
          <a:extLst>
            <a:ext uri="{FF2B5EF4-FFF2-40B4-BE49-F238E27FC236}">
              <a16:creationId xmlns:a16="http://schemas.microsoft.com/office/drawing/2014/main" id="{932EC7F7-31FD-4AB1-9705-2BB43ADD5D34}"/>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41" name="Retângulo: Cantos Arredondados 40">
          <a:hlinkClick xmlns:r="http://schemas.openxmlformats.org/officeDocument/2006/relationships" r:id="rId9"/>
          <a:extLst>
            <a:ext uri="{FF2B5EF4-FFF2-40B4-BE49-F238E27FC236}">
              <a16:creationId xmlns:a16="http://schemas.microsoft.com/office/drawing/2014/main" id="{95468420-4EA3-4F45-9660-BD4993803DE6}"/>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42" name="Retângulo: Cantos Arredondados 41">
          <a:hlinkClick xmlns:r="http://schemas.openxmlformats.org/officeDocument/2006/relationships" r:id="rId10"/>
          <a:extLst>
            <a:ext uri="{FF2B5EF4-FFF2-40B4-BE49-F238E27FC236}">
              <a16:creationId xmlns:a16="http://schemas.microsoft.com/office/drawing/2014/main" id="{8D8BDF81-E4D2-41D0-BA7A-F0A818F12E4E}"/>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43" name="Retângulo: Cantos Arredondados 42">
          <a:hlinkClick xmlns:r="http://schemas.openxmlformats.org/officeDocument/2006/relationships" r:id="rId11"/>
          <a:extLst>
            <a:ext uri="{FF2B5EF4-FFF2-40B4-BE49-F238E27FC236}">
              <a16:creationId xmlns:a16="http://schemas.microsoft.com/office/drawing/2014/main" id="{8F9BB944-1650-4020-A495-DFF02C40FE8B}"/>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44" name="Retângulo: Cantos Arredondados 43">
          <a:hlinkClick xmlns:r="http://schemas.openxmlformats.org/officeDocument/2006/relationships" r:id="rId12"/>
          <a:extLst>
            <a:ext uri="{FF2B5EF4-FFF2-40B4-BE49-F238E27FC236}">
              <a16:creationId xmlns:a16="http://schemas.microsoft.com/office/drawing/2014/main" id="{694CA0E0-55EB-480D-B411-3F2672894122}"/>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45" name="Retângulo: Cantos Arredondados 44">
          <a:hlinkClick xmlns:r="http://schemas.openxmlformats.org/officeDocument/2006/relationships" r:id="rId7"/>
          <a:extLst>
            <a:ext uri="{FF2B5EF4-FFF2-40B4-BE49-F238E27FC236}">
              <a16:creationId xmlns:a16="http://schemas.microsoft.com/office/drawing/2014/main" id="{783903A1-DADD-44BF-B672-BC2E44B3590A}"/>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Responsible stewardship of natural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46" name="Retângulo: Cantos Arredondados 45">
          <a:hlinkClick xmlns:r="http://schemas.openxmlformats.org/officeDocument/2006/relationships" r:id="rId13"/>
          <a:extLst>
            <a:ext uri="{FF2B5EF4-FFF2-40B4-BE49-F238E27FC236}">
              <a16:creationId xmlns:a16="http://schemas.microsoft.com/office/drawing/2014/main" id="{C1EE9F85-195B-455F-9273-33E4ECA3CEE0}"/>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Climate change and the energy transition</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47" name="Retângulo: Cantos Arredondados 46">
          <a:hlinkClick xmlns:r="http://schemas.openxmlformats.org/officeDocument/2006/relationships" r:id="rId2"/>
          <a:extLst>
            <a:ext uri="{FF2B5EF4-FFF2-40B4-BE49-F238E27FC236}">
              <a16:creationId xmlns:a16="http://schemas.microsoft.com/office/drawing/2014/main" id="{7D01A64E-6124-40A6-9DD6-E61C573B7458}"/>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Energy</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48" name="Retângulo: Cantos Arredondados 47">
          <a:hlinkClick xmlns:r="http://schemas.openxmlformats.org/officeDocument/2006/relationships" r:id="rId14"/>
          <a:extLst>
            <a:ext uri="{FF2B5EF4-FFF2-40B4-BE49-F238E27FC236}">
              <a16:creationId xmlns:a16="http://schemas.microsoft.com/office/drawing/2014/main" id="{24340498-1577-43CE-8EF0-98B005A98D7B}"/>
            </a:ext>
          </a:extLst>
        </xdr:cNvPr>
        <xdr:cNvSpPr/>
      </xdr:nvSpPr>
      <xdr:spPr>
        <a:xfrm>
          <a:off x="339725" y="4402034"/>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1" i="0" u="sng" strike="noStrike">
              <a:solidFill>
                <a:schemeClr val="bg1"/>
              </a:solidFill>
              <a:effectLst/>
              <a:latin typeface="Calibri regular"/>
              <a:ea typeface="+mn-ea"/>
              <a:cs typeface="+mn-cs"/>
            </a:rPr>
            <a:pPr algn="l"/>
            <a:t>Biodiversity and ecosystems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49" name="Retângulo: Cantos Arredondados 48">
          <a:hlinkClick xmlns:r="http://schemas.openxmlformats.org/officeDocument/2006/relationships" r:id="rId1"/>
          <a:extLst>
            <a:ext uri="{FF2B5EF4-FFF2-40B4-BE49-F238E27FC236}">
              <a16:creationId xmlns:a16="http://schemas.microsoft.com/office/drawing/2014/main" id="{B519CD85-A5AC-4898-8704-12B5D5DE5346}"/>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Water resources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50" name="Retângulo: Cantos Arredondados 49">
          <a:hlinkClick xmlns:r="http://schemas.openxmlformats.org/officeDocument/2006/relationships" r:id="rId15"/>
          <a:extLst>
            <a:ext uri="{FF2B5EF4-FFF2-40B4-BE49-F238E27FC236}">
              <a16:creationId xmlns:a16="http://schemas.microsoft.com/office/drawing/2014/main" id="{19EA2C10-0856-445D-899D-DF12E6DB3260}"/>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Air emissions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51" name="Retângulo: Cantos Arredondados 50">
          <a:hlinkClick xmlns:r="http://schemas.openxmlformats.org/officeDocument/2006/relationships" r:id="rId16"/>
          <a:extLst>
            <a:ext uri="{FF2B5EF4-FFF2-40B4-BE49-F238E27FC236}">
              <a16:creationId xmlns:a16="http://schemas.microsoft.com/office/drawing/2014/main" id="{99700B0A-E4E7-4B49-ACFF-A255BEEBBDE9}"/>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Waste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52" name="Imagem 51">
          <a:extLst>
            <a:ext uri="{FF2B5EF4-FFF2-40B4-BE49-F238E27FC236}">
              <a16:creationId xmlns:a16="http://schemas.microsoft.com/office/drawing/2014/main" id="{7483D8B6-D521-419B-B014-29A72C1FD1A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53" name="Agrupar 52">
          <a:hlinkClick xmlns:r="http://schemas.openxmlformats.org/officeDocument/2006/relationships" r:id="rId18"/>
          <a:extLst>
            <a:ext uri="{FF2B5EF4-FFF2-40B4-BE49-F238E27FC236}">
              <a16:creationId xmlns:a16="http://schemas.microsoft.com/office/drawing/2014/main" id="{48E9D114-5B18-4288-B52B-BDE2303E8BAA}"/>
            </a:ext>
          </a:extLst>
        </xdr:cNvPr>
        <xdr:cNvGrpSpPr/>
      </xdr:nvGrpSpPr>
      <xdr:grpSpPr>
        <a:xfrm>
          <a:off x="2914650" y="138112"/>
          <a:ext cx="1333500" cy="385200"/>
          <a:chOff x="2914760" y="138112"/>
          <a:chExt cx="1325814" cy="385200"/>
        </a:xfrm>
      </xdr:grpSpPr>
      <xdr:sp macro="" textlink="">
        <xdr:nvSpPr>
          <xdr:cNvPr id="54" name="Retângulo 53">
            <a:extLst>
              <a:ext uri="{FF2B5EF4-FFF2-40B4-BE49-F238E27FC236}">
                <a16:creationId xmlns:a16="http://schemas.microsoft.com/office/drawing/2014/main" id="{6CC4CEEA-420E-F45C-9713-FC767AFCEAB3}"/>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5" name="Imagem 54">
            <a:extLst>
              <a:ext uri="{FF2B5EF4-FFF2-40B4-BE49-F238E27FC236}">
                <a16:creationId xmlns:a16="http://schemas.microsoft.com/office/drawing/2014/main" id="{1A10FBA2-3E7B-8378-C86A-BAE4BC39F31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56" name="Agrupar 55">
          <a:hlinkClick xmlns:r="http://schemas.openxmlformats.org/officeDocument/2006/relationships" r:id="rId20"/>
          <a:extLst>
            <a:ext uri="{FF2B5EF4-FFF2-40B4-BE49-F238E27FC236}">
              <a16:creationId xmlns:a16="http://schemas.microsoft.com/office/drawing/2014/main" id="{91A46A36-92E7-4F93-88F1-FF7A538F8A26}"/>
            </a:ext>
          </a:extLst>
        </xdr:cNvPr>
        <xdr:cNvGrpSpPr/>
      </xdr:nvGrpSpPr>
      <xdr:grpSpPr>
        <a:xfrm>
          <a:off x="4330700" y="150018"/>
          <a:ext cx="1104900" cy="375675"/>
          <a:chOff x="4295775" y="140493"/>
          <a:chExt cx="1104900" cy="385200"/>
        </a:xfrm>
      </xdr:grpSpPr>
      <xdr:sp macro="" textlink="">
        <xdr:nvSpPr>
          <xdr:cNvPr id="57" name="Retângulo 56">
            <a:extLst>
              <a:ext uri="{FF2B5EF4-FFF2-40B4-BE49-F238E27FC236}">
                <a16:creationId xmlns:a16="http://schemas.microsoft.com/office/drawing/2014/main" id="{9FB80556-131B-1DF7-05B7-1442755373A2}"/>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58" name="Imagem 57">
            <a:extLst>
              <a:ext uri="{FF2B5EF4-FFF2-40B4-BE49-F238E27FC236}">
                <a16:creationId xmlns:a16="http://schemas.microsoft.com/office/drawing/2014/main" id="{331E6B31-7FDB-BAF8-E5AC-4725E50A60E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8</xdr:col>
      <xdr:colOff>1085145</xdr:colOff>
      <xdr:row>0</xdr:row>
      <xdr:rowOff>154632</xdr:rowOff>
    </xdr:from>
    <xdr:to>
      <xdr:col>9</xdr:col>
      <xdr:colOff>114550</xdr:colOff>
      <xdr:row>1</xdr:row>
      <xdr:rowOff>235530</xdr:rowOff>
    </xdr:to>
    <xdr:grpSp>
      <xdr:nvGrpSpPr>
        <xdr:cNvPr id="10" name="Agrupar 9">
          <a:hlinkClick xmlns:r="http://schemas.openxmlformats.org/officeDocument/2006/relationships" r:id="rId1"/>
          <a:extLst>
            <a:ext uri="{FF2B5EF4-FFF2-40B4-BE49-F238E27FC236}">
              <a16:creationId xmlns:a16="http://schemas.microsoft.com/office/drawing/2014/main" id="{C6F9F426-5BA0-4300-A5E6-04AB30137E85}"/>
            </a:ext>
          </a:extLst>
        </xdr:cNvPr>
        <xdr:cNvGrpSpPr/>
      </xdr:nvGrpSpPr>
      <xdr:grpSpPr>
        <a:xfrm>
          <a:off x="11924595"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0270B827-D6FB-741D-1C12-74B36EFE572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23F1072E-DB90-DE13-37DE-F6D390312FDE}"/>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589125</xdr:colOff>
      <xdr:row>0</xdr:row>
      <xdr:rowOff>154632</xdr:rowOff>
    </xdr:from>
    <xdr:to>
      <xdr:col>8</xdr:col>
      <xdr:colOff>992903</xdr:colOff>
      <xdr:row>1</xdr:row>
      <xdr:rowOff>235530</xdr:rowOff>
    </xdr:to>
    <xdr:grpSp>
      <xdr:nvGrpSpPr>
        <xdr:cNvPr id="13" name="Agrupar 12">
          <a:hlinkClick xmlns:r="http://schemas.openxmlformats.org/officeDocument/2006/relationships" r:id="rId2"/>
          <a:extLst>
            <a:ext uri="{FF2B5EF4-FFF2-40B4-BE49-F238E27FC236}">
              <a16:creationId xmlns:a16="http://schemas.microsoft.com/office/drawing/2014/main" id="{ADCBFF20-E04E-4722-BB21-5A312E5F0EDE}"/>
            </a:ext>
          </a:extLst>
        </xdr:cNvPr>
        <xdr:cNvGrpSpPr/>
      </xdr:nvGrpSpPr>
      <xdr:grpSpPr>
        <a:xfrm>
          <a:off x="11428575"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7A8FAFAB-0A17-1561-CFC1-23A5A9D1340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4194E1DE-362A-4139-410B-A1D849081C41}"/>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3" name="Retângulo: Cantos Arredondados 32">
          <a:hlinkClick xmlns:r="http://schemas.openxmlformats.org/officeDocument/2006/relationships" r:id="rId3"/>
          <a:extLst>
            <a:ext uri="{FF2B5EF4-FFF2-40B4-BE49-F238E27FC236}">
              <a16:creationId xmlns:a16="http://schemas.microsoft.com/office/drawing/2014/main" id="{E418A192-7F0B-4856-ADE9-FCCAFB9B1375}"/>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5" name="Retângulo: Cantos Arredondados 34">
          <a:hlinkClick xmlns:r="http://schemas.openxmlformats.org/officeDocument/2006/relationships" r:id="rId4"/>
          <a:extLst>
            <a:ext uri="{FF2B5EF4-FFF2-40B4-BE49-F238E27FC236}">
              <a16:creationId xmlns:a16="http://schemas.microsoft.com/office/drawing/2014/main" id="{B472E3E7-A53F-45EE-B527-91BF06D7BD9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6" name="Retângulo: Cantos Arredondados 35">
          <a:hlinkClick xmlns:r="http://schemas.openxmlformats.org/officeDocument/2006/relationships" r:id="rId5"/>
          <a:extLst>
            <a:ext uri="{FF2B5EF4-FFF2-40B4-BE49-F238E27FC236}">
              <a16:creationId xmlns:a16="http://schemas.microsoft.com/office/drawing/2014/main" id="{352D0714-C1DB-459F-B222-66A4A3CD9ADB}"/>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7" name="Retângulo: Cantos Arredondados 36">
          <a:hlinkClick xmlns:r="http://schemas.openxmlformats.org/officeDocument/2006/relationships" r:id="rId6"/>
          <a:extLst>
            <a:ext uri="{FF2B5EF4-FFF2-40B4-BE49-F238E27FC236}">
              <a16:creationId xmlns:a16="http://schemas.microsoft.com/office/drawing/2014/main" id="{952D675E-AC21-47E2-B0BF-56BDA1B229D6}"/>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101713</xdr:rowOff>
    </xdr:to>
    <xdr:sp macro="" textlink="Índice!B46">
      <xdr:nvSpPr>
        <xdr:cNvPr id="38" name="Retângulo: Cantos Arredondados 37">
          <a:hlinkClick xmlns:r="http://schemas.openxmlformats.org/officeDocument/2006/relationships" r:id="rId7"/>
          <a:extLst>
            <a:ext uri="{FF2B5EF4-FFF2-40B4-BE49-F238E27FC236}">
              <a16:creationId xmlns:a16="http://schemas.microsoft.com/office/drawing/2014/main" id="{DC2CA6F3-C74E-4BCE-BFD6-1EF91F4C28EB}"/>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NATURAL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385327</xdr:rowOff>
    </xdr:from>
    <xdr:to>
      <xdr:col>0</xdr:col>
      <xdr:colOff>2244726</xdr:colOff>
      <xdr:row>19</xdr:row>
      <xdr:rowOff>32828</xdr:rowOff>
    </xdr:to>
    <xdr:sp macro="" textlink="Índice!B85">
      <xdr:nvSpPr>
        <xdr:cNvPr id="39" name="Retângulo: Cantos Arredondados 38">
          <a:hlinkClick xmlns:r="http://schemas.openxmlformats.org/officeDocument/2006/relationships" r:id="rId8"/>
          <a:extLst>
            <a:ext uri="{FF2B5EF4-FFF2-40B4-BE49-F238E27FC236}">
              <a16:creationId xmlns:a16="http://schemas.microsoft.com/office/drawing/2014/main" id="{91E95ACC-919E-4201-BD77-C09B93D6390F}"/>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131038</xdr:rowOff>
    </xdr:from>
    <xdr:to>
      <xdr:col>0</xdr:col>
      <xdr:colOff>2244726</xdr:colOff>
      <xdr:row>20</xdr:row>
      <xdr:rowOff>83338</xdr:rowOff>
    </xdr:to>
    <xdr:sp macro="" textlink="Índice!B114">
      <xdr:nvSpPr>
        <xdr:cNvPr id="40" name="Retângulo: Cantos Arredondados 39">
          <a:hlinkClick xmlns:r="http://schemas.openxmlformats.org/officeDocument/2006/relationships" r:id="rId9"/>
          <a:extLst>
            <a:ext uri="{FF2B5EF4-FFF2-40B4-BE49-F238E27FC236}">
              <a16:creationId xmlns:a16="http://schemas.microsoft.com/office/drawing/2014/main" id="{310AA095-8688-408B-8C45-1988AE2F4FD0}"/>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186218</xdr:rowOff>
    </xdr:from>
    <xdr:to>
      <xdr:col>0</xdr:col>
      <xdr:colOff>2244726</xdr:colOff>
      <xdr:row>21</xdr:row>
      <xdr:rowOff>272429</xdr:rowOff>
    </xdr:to>
    <xdr:sp macro="" textlink="Índice!B132">
      <xdr:nvSpPr>
        <xdr:cNvPr id="41" name="Retângulo: Cantos Arredondados 40">
          <a:hlinkClick xmlns:r="http://schemas.openxmlformats.org/officeDocument/2006/relationships" r:id="rId10"/>
          <a:extLst>
            <a:ext uri="{FF2B5EF4-FFF2-40B4-BE49-F238E27FC236}">
              <a16:creationId xmlns:a16="http://schemas.microsoft.com/office/drawing/2014/main" id="{9753E938-ECCB-4093-B39B-A0FE2177B96B}"/>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52579</xdr:rowOff>
    </xdr:from>
    <xdr:to>
      <xdr:col>0</xdr:col>
      <xdr:colOff>2244726</xdr:colOff>
      <xdr:row>23</xdr:row>
      <xdr:rowOff>127450</xdr:rowOff>
    </xdr:to>
    <xdr:sp macro="" textlink="Índice!B134">
      <xdr:nvSpPr>
        <xdr:cNvPr id="42" name="Retângulo: Cantos Arredondados 41">
          <a:hlinkClick xmlns:r="http://schemas.openxmlformats.org/officeDocument/2006/relationships" r:id="rId11"/>
          <a:extLst>
            <a:ext uri="{FF2B5EF4-FFF2-40B4-BE49-F238E27FC236}">
              <a16:creationId xmlns:a16="http://schemas.microsoft.com/office/drawing/2014/main" id="{13762EC7-03DA-4694-A9AC-A406A0ED4E6E}"/>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233269</xdr:rowOff>
    </xdr:from>
    <xdr:to>
      <xdr:col>0</xdr:col>
      <xdr:colOff>2244726</xdr:colOff>
      <xdr:row>24</xdr:row>
      <xdr:rowOff>309956</xdr:rowOff>
    </xdr:to>
    <xdr:sp macro="" textlink="Índice!B141">
      <xdr:nvSpPr>
        <xdr:cNvPr id="43" name="Retângulo: Cantos Arredondados 42">
          <a:hlinkClick xmlns:r="http://schemas.openxmlformats.org/officeDocument/2006/relationships" r:id="rId12"/>
          <a:extLst>
            <a:ext uri="{FF2B5EF4-FFF2-40B4-BE49-F238E27FC236}">
              <a16:creationId xmlns:a16="http://schemas.microsoft.com/office/drawing/2014/main" id="{87BAE15F-8FC4-40D6-9052-0F0DDC37D2AE}"/>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146708</xdr:rowOff>
    </xdr:from>
    <xdr:to>
      <xdr:col>0</xdr:col>
      <xdr:colOff>2244550</xdr:colOff>
      <xdr:row>10</xdr:row>
      <xdr:rowOff>221580</xdr:rowOff>
    </xdr:to>
    <xdr:sp macro="" textlink="Índice!C46">
      <xdr:nvSpPr>
        <xdr:cNvPr id="44" name="Retângulo: Cantos Arredondados 43">
          <a:hlinkClick xmlns:r="http://schemas.openxmlformats.org/officeDocument/2006/relationships" r:id="rId7"/>
          <a:extLst>
            <a:ext uri="{FF2B5EF4-FFF2-40B4-BE49-F238E27FC236}">
              <a16:creationId xmlns:a16="http://schemas.microsoft.com/office/drawing/2014/main" id="{912CD27B-7337-48C6-9A56-5D99394A3333}"/>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Responsible stewardship of natural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266575</xdr:rowOff>
    </xdr:from>
    <xdr:to>
      <xdr:col>0</xdr:col>
      <xdr:colOff>2244550</xdr:colOff>
      <xdr:row>12</xdr:row>
      <xdr:rowOff>27122</xdr:rowOff>
    </xdr:to>
    <xdr:sp macro="" textlink="Índice!C48">
      <xdr:nvSpPr>
        <xdr:cNvPr id="45" name="Retângulo: Cantos Arredondados 44">
          <a:hlinkClick xmlns:r="http://schemas.openxmlformats.org/officeDocument/2006/relationships" r:id="rId13"/>
          <a:extLst>
            <a:ext uri="{FF2B5EF4-FFF2-40B4-BE49-F238E27FC236}">
              <a16:creationId xmlns:a16="http://schemas.microsoft.com/office/drawing/2014/main" id="{C83CCEE0-B84B-435F-9183-B6AFE894A7C6}"/>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Climate change and the energy transition</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72117</xdr:rowOff>
    </xdr:from>
    <xdr:to>
      <xdr:col>0</xdr:col>
      <xdr:colOff>2244550</xdr:colOff>
      <xdr:row>13</xdr:row>
      <xdr:rowOff>146989</xdr:rowOff>
    </xdr:to>
    <xdr:sp macro="" textlink="Índice!C60">
      <xdr:nvSpPr>
        <xdr:cNvPr id="46" name="Retângulo: Cantos Arredondados 45">
          <a:hlinkClick xmlns:r="http://schemas.openxmlformats.org/officeDocument/2006/relationships" r:id="rId14"/>
          <a:extLst>
            <a:ext uri="{FF2B5EF4-FFF2-40B4-BE49-F238E27FC236}">
              <a16:creationId xmlns:a16="http://schemas.microsoft.com/office/drawing/2014/main" id="{A5A621BC-AE35-4FFD-A315-B75DD976A3CC}"/>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Energy</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13</xdr:row>
      <xdr:rowOff>191984</xdr:rowOff>
    </xdr:from>
    <xdr:to>
      <xdr:col>0</xdr:col>
      <xdr:colOff>2244550</xdr:colOff>
      <xdr:row>14</xdr:row>
      <xdr:rowOff>143031</xdr:rowOff>
    </xdr:to>
    <xdr:sp macro="" textlink="Índice!C64">
      <xdr:nvSpPr>
        <xdr:cNvPr id="47" name="Retângulo: Cantos Arredondados 46">
          <a:hlinkClick xmlns:r="http://schemas.openxmlformats.org/officeDocument/2006/relationships" r:id="rId2"/>
          <a:extLst>
            <a:ext uri="{FF2B5EF4-FFF2-40B4-BE49-F238E27FC236}">
              <a16:creationId xmlns:a16="http://schemas.microsoft.com/office/drawing/2014/main" id="{9FCE1BCB-4944-44A1-A230-C7683E809192}"/>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Biodiversity and ecosystems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188026</xdr:rowOff>
    </xdr:from>
    <xdr:to>
      <xdr:col>0</xdr:col>
      <xdr:colOff>2244550</xdr:colOff>
      <xdr:row>15</xdr:row>
      <xdr:rowOff>262898</xdr:rowOff>
    </xdr:to>
    <xdr:sp macro="" textlink="Índice!C69">
      <xdr:nvSpPr>
        <xdr:cNvPr id="48" name="Retângulo: Cantos Arredondados 47">
          <a:hlinkClick xmlns:r="http://schemas.openxmlformats.org/officeDocument/2006/relationships" r:id="rId15"/>
          <a:extLst>
            <a:ext uri="{FF2B5EF4-FFF2-40B4-BE49-F238E27FC236}">
              <a16:creationId xmlns:a16="http://schemas.microsoft.com/office/drawing/2014/main" id="{208D7EB7-5C1F-4ECC-9413-A9286A080418}"/>
            </a:ext>
          </a:extLst>
        </xdr:cNvPr>
        <xdr:cNvSpPr/>
      </xdr:nvSpPr>
      <xdr:spPr>
        <a:xfrm>
          <a:off x="339725" y="4836226"/>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1" i="0" u="sng" strike="noStrike">
              <a:solidFill>
                <a:schemeClr val="bg1"/>
              </a:solidFill>
              <a:effectLst/>
              <a:latin typeface="Calibri regular"/>
              <a:ea typeface="+mn-ea"/>
              <a:cs typeface="+mn-cs"/>
            </a:rPr>
            <a:pPr algn="l"/>
            <a:t>Water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307893</xdr:rowOff>
    </xdr:from>
    <xdr:to>
      <xdr:col>0</xdr:col>
      <xdr:colOff>2244550</xdr:colOff>
      <xdr:row>16</xdr:row>
      <xdr:rowOff>258940</xdr:rowOff>
    </xdr:to>
    <xdr:sp macro="" textlink="Índice!C76">
      <xdr:nvSpPr>
        <xdr:cNvPr id="49" name="Retângulo: Cantos Arredondados 48">
          <a:hlinkClick xmlns:r="http://schemas.openxmlformats.org/officeDocument/2006/relationships" r:id="rId1"/>
          <a:extLst>
            <a:ext uri="{FF2B5EF4-FFF2-40B4-BE49-F238E27FC236}">
              <a16:creationId xmlns:a16="http://schemas.microsoft.com/office/drawing/2014/main" id="{07439844-B765-4626-A9BC-0D10195D4DF4}"/>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Air emissions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303933</xdr:rowOff>
    </xdr:from>
    <xdr:to>
      <xdr:col>0</xdr:col>
      <xdr:colOff>2244550</xdr:colOff>
      <xdr:row>17</xdr:row>
      <xdr:rowOff>312130</xdr:rowOff>
    </xdr:to>
    <xdr:sp macro="" textlink="Índice!C79">
      <xdr:nvSpPr>
        <xdr:cNvPr id="50" name="Retângulo: Cantos Arredondados 49">
          <a:hlinkClick xmlns:r="http://schemas.openxmlformats.org/officeDocument/2006/relationships" r:id="rId16"/>
          <a:extLst>
            <a:ext uri="{FF2B5EF4-FFF2-40B4-BE49-F238E27FC236}">
              <a16:creationId xmlns:a16="http://schemas.microsoft.com/office/drawing/2014/main" id="{BF181CC1-DBA4-485F-8258-8992B42F29BE}"/>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Waste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52" name="Imagem 51">
          <a:extLst>
            <a:ext uri="{FF2B5EF4-FFF2-40B4-BE49-F238E27FC236}">
              <a16:creationId xmlns:a16="http://schemas.microsoft.com/office/drawing/2014/main" id="{9F36D8EF-FE6F-4B20-8B60-8279FB8432C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53" name="Agrupar 52">
          <a:hlinkClick xmlns:r="http://schemas.openxmlformats.org/officeDocument/2006/relationships" r:id="rId18"/>
          <a:extLst>
            <a:ext uri="{FF2B5EF4-FFF2-40B4-BE49-F238E27FC236}">
              <a16:creationId xmlns:a16="http://schemas.microsoft.com/office/drawing/2014/main" id="{1ADD4FD5-653E-4BCB-93B6-2A24A8DF1AF5}"/>
            </a:ext>
          </a:extLst>
        </xdr:cNvPr>
        <xdr:cNvGrpSpPr/>
      </xdr:nvGrpSpPr>
      <xdr:grpSpPr>
        <a:xfrm>
          <a:off x="2914650" y="138112"/>
          <a:ext cx="1333500" cy="385200"/>
          <a:chOff x="2914760" y="138112"/>
          <a:chExt cx="1325814" cy="385200"/>
        </a:xfrm>
      </xdr:grpSpPr>
      <xdr:sp macro="" textlink="">
        <xdr:nvSpPr>
          <xdr:cNvPr id="54" name="Retângulo 53">
            <a:extLst>
              <a:ext uri="{FF2B5EF4-FFF2-40B4-BE49-F238E27FC236}">
                <a16:creationId xmlns:a16="http://schemas.microsoft.com/office/drawing/2014/main" id="{FEC5C0C6-0370-B211-9032-6E22A5516370}"/>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5" name="Imagem 54">
            <a:extLst>
              <a:ext uri="{FF2B5EF4-FFF2-40B4-BE49-F238E27FC236}">
                <a16:creationId xmlns:a16="http://schemas.microsoft.com/office/drawing/2014/main" id="{78DB6C0D-9246-5E7C-0EF7-E06A34C30AC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56" name="Agrupar 55">
          <a:hlinkClick xmlns:r="http://schemas.openxmlformats.org/officeDocument/2006/relationships" r:id="rId20"/>
          <a:extLst>
            <a:ext uri="{FF2B5EF4-FFF2-40B4-BE49-F238E27FC236}">
              <a16:creationId xmlns:a16="http://schemas.microsoft.com/office/drawing/2014/main" id="{7BA09F5E-A376-44CC-BF1B-A33315554547}"/>
            </a:ext>
          </a:extLst>
        </xdr:cNvPr>
        <xdr:cNvGrpSpPr/>
      </xdr:nvGrpSpPr>
      <xdr:grpSpPr>
        <a:xfrm>
          <a:off x="4330700" y="150018"/>
          <a:ext cx="1104900" cy="375675"/>
          <a:chOff x="4295775" y="140493"/>
          <a:chExt cx="1104900" cy="385200"/>
        </a:xfrm>
      </xdr:grpSpPr>
      <xdr:sp macro="" textlink="">
        <xdr:nvSpPr>
          <xdr:cNvPr id="57" name="Retângulo 56">
            <a:extLst>
              <a:ext uri="{FF2B5EF4-FFF2-40B4-BE49-F238E27FC236}">
                <a16:creationId xmlns:a16="http://schemas.microsoft.com/office/drawing/2014/main" id="{F783E99E-F57D-D9CD-077C-A4216D06BD5D}"/>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58" name="Imagem 57">
            <a:extLst>
              <a:ext uri="{FF2B5EF4-FFF2-40B4-BE49-F238E27FC236}">
                <a16:creationId xmlns:a16="http://schemas.microsoft.com/office/drawing/2014/main" id="{71715107-2C01-C0B1-592B-3D6D0354605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8</xdr:col>
      <xdr:colOff>1085147</xdr:colOff>
      <xdr:row>0</xdr:row>
      <xdr:rowOff>154633</xdr:rowOff>
    </xdr:from>
    <xdr:to>
      <xdr:col>9</xdr:col>
      <xdr:colOff>114552</xdr:colOff>
      <xdr:row>1</xdr:row>
      <xdr:rowOff>235531</xdr:rowOff>
    </xdr:to>
    <xdr:grpSp>
      <xdr:nvGrpSpPr>
        <xdr:cNvPr id="10" name="Agrupar 9">
          <a:hlinkClick xmlns:r="http://schemas.openxmlformats.org/officeDocument/2006/relationships" r:id="rId1"/>
          <a:extLst>
            <a:ext uri="{FF2B5EF4-FFF2-40B4-BE49-F238E27FC236}">
              <a16:creationId xmlns:a16="http://schemas.microsoft.com/office/drawing/2014/main" id="{8C575EFE-BD0B-40E0-8E7D-E9EE5623F37A}"/>
            </a:ext>
          </a:extLst>
        </xdr:cNvPr>
        <xdr:cNvGrpSpPr/>
      </xdr:nvGrpSpPr>
      <xdr:grpSpPr>
        <a:xfrm>
          <a:off x="11924597" y="154633"/>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238DD4EE-D423-D381-7A83-E760C24C8AA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47177EA6-18DB-2D0D-8E87-9A0B62382A8A}"/>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589127</xdr:colOff>
      <xdr:row>0</xdr:row>
      <xdr:rowOff>154633</xdr:rowOff>
    </xdr:from>
    <xdr:to>
      <xdr:col>8</xdr:col>
      <xdr:colOff>992905</xdr:colOff>
      <xdr:row>1</xdr:row>
      <xdr:rowOff>235531</xdr:rowOff>
    </xdr:to>
    <xdr:grpSp>
      <xdr:nvGrpSpPr>
        <xdr:cNvPr id="13" name="Agrupar 12">
          <a:hlinkClick xmlns:r="http://schemas.openxmlformats.org/officeDocument/2006/relationships" r:id="rId2"/>
          <a:extLst>
            <a:ext uri="{FF2B5EF4-FFF2-40B4-BE49-F238E27FC236}">
              <a16:creationId xmlns:a16="http://schemas.microsoft.com/office/drawing/2014/main" id="{A2BE7328-C0FD-4897-9C23-EEEB0BEFAA6B}"/>
            </a:ext>
          </a:extLst>
        </xdr:cNvPr>
        <xdr:cNvGrpSpPr/>
      </xdr:nvGrpSpPr>
      <xdr:grpSpPr>
        <a:xfrm>
          <a:off x="11428577" y="154633"/>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B79B9F00-BF8A-13E4-1CAB-0B99808902E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9C87E0C1-02F9-6761-5B52-EC9E157C9957}"/>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3" name="Retângulo: Cantos Arredondados 32">
          <a:hlinkClick xmlns:r="http://schemas.openxmlformats.org/officeDocument/2006/relationships" r:id="rId3"/>
          <a:extLst>
            <a:ext uri="{FF2B5EF4-FFF2-40B4-BE49-F238E27FC236}">
              <a16:creationId xmlns:a16="http://schemas.microsoft.com/office/drawing/2014/main" id="{A2DE26F3-6E41-410E-8896-4FBB8BEEFAA6}"/>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5" name="Retângulo: Cantos Arredondados 34">
          <a:hlinkClick xmlns:r="http://schemas.openxmlformats.org/officeDocument/2006/relationships" r:id="rId4"/>
          <a:extLst>
            <a:ext uri="{FF2B5EF4-FFF2-40B4-BE49-F238E27FC236}">
              <a16:creationId xmlns:a16="http://schemas.microsoft.com/office/drawing/2014/main" id="{7CFE2A18-7E62-4F3D-90B2-7136961DC0E7}"/>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146740</xdr:rowOff>
    </xdr:to>
    <xdr:sp macro="" textlink="Índice!B18">
      <xdr:nvSpPr>
        <xdr:cNvPr id="36" name="Retângulo: Cantos Arredondados 35">
          <a:hlinkClick xmlns:r="http://schemas.openxmlformats.org/officeDocument/2006/relationships" r:id="rId5"/>
          <a:extLst>
            <a:ext uri="{FF2B5EF4-FFF2-40B4-BE49-F238E27FC236}">
              <a16:creationId xmlns:a16="http://schemas.microsoft.com/office/drawing/2014/main" id="{C4AC0CA5-0553-4D59-875D-D1C92DA5F5A8}"/>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6</xdr:row>
      <xdr:rowOff>211280</xdr:rowOff>
    </xdr:from>
    <xdr:to>
      <xdr:col>0</xdr:col>
      <xdr:colOff>2244726</xdr:colOff>
      <xdr:row>7</xdr:row>
      <xdr:rowOff>286151</xdr:rowOff>
    </xdr:to>
    <xdr:sp macro="" textlink="Índice!B42">
      <xdr:nvSpPr>
        <xdr:cNvPr id="37" name="Retângulo: Cantos Arredondados 36">
          <a:hlinkClick xmlns:r="http://schemas.openxmlformats.org/officeDocument/2006/relationships" r:id="rId6"/>
          <a:extLst>
            <a:ext uri="{FF2B5EF4-FFF2-40B4-BE49-F238E27FC236}">
              <a16:creationId xmlns:a16="http://schemas.microsoft.com/office/drawing/2014/main" id="{7B3674E7-8066-4745-B1A4-2ADB808E2CB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27401</xdr:rowOff>
    </xdr:from>
    <xdr:to>
      <xdr:col>0</xdr:col>
      <xdr:colOff>2244726</xdr:colOff>
      <xdr:row>9</xdr:row>
      <xdr:rowOff>101713</xdr:rowOff>
    </xdr:to>
    <xdr:sp macro="" textlink="Índice!B46">
      <xdr:nvSpPr>
        <xdr:cNvPr id="38" name="Retângulo: Cantos Arredondados 37">
          <a:hlinkClick xmlns:r="http://schemas.openxmlformats.org/officeDocument/2006/relationships" r:id="rId7"/>
          <a:extLst>
            <a:ext uri="{FF2B5EF4-FFF2-40B4-BE49-F238E27FC236}">
              <a16:creationId xmlns:a16="http://schemas.microsoft.com/office/drawing/2014/main" id="{75A9759F-84A4-4C35-8FD4-E359F1014047}"/>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NATURAL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194827</xdr:rowOff>
    </xdr:from>
    <xdr:to>
      <xdr:col>0</xdr:col>
      <xdr:colOff>2244726</xdr:colOff>
      <xdr:row>19</xdr:row>
      <xdr:rowOff>280478</xdr:rowOff>
    </xdr:to>
    <xdr:sp macro="" textlink="Índice!B85">
      <xdr:nvSpPr>
        <xdr:cNvPr id="39" name="Retângulo: Cantos Arredondados 38">
          <a:hlinkClick xmlns:r="http://schemas.openxmlformats.org/officeDocument/2006/relationships" r:id="rId8"/>
          <a:extLst>
            <a:ext uri="{FF2B5EF4-FFF2-40B4-BE49-F238E27FC236}">
              <a16:creationId xmlns:a16="http://schemas.microsoft.com/office/drawing/2014/main" id="{80E841F6-6CD8-4EAB-B300-900E8865DA40}"/>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64363</xdr:rowOff>
    </xdr:from>
    <xdr:to>
      <xdr:col>0</xdr:col>
      <xdr:colOff>2244726</xdr:colOff>
      <xdr:row>21</xdr:row>
      <xdr:rowOff>140488</xdr:rowOff>
    </xdr:to>
    <xdr:sp macro="" textlink="Índice!B114">
      <xdr:nvSpPr>
        <xdr:cNvPr id="40" name="Retângulo: Cantos Arredondados 39">
          <a:hlinkClick xmlns:r="http://schemas.openxmlformats.org/officeDocument/2006/relationships" r:id="rId9"/>
          <a:extLst>
            <a:ext uri="{FF2B5EF4-FFF2-40B4-BE49-F238E27FC236}">
              <a16:creationId xmlns:a16="http://schemas.microsoft.com/office/drawing/2014/main" id="{9E5878E8-0131-436A-9C3A-406111AFA55D}"/>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243368</xdr:rowOff>
    </xdr:from>
    <xdr:to>
      <xdr:col>0</xdr:col>
      <xdr:colOff>2244726</xdr:colOff>
      <xdr:row>22</xdr:row>
      <xdr:rowOff>205754</xdr:rowOff>
    </xdr:to>
    <xdr:sp macro="" textlink="Índice!B132">
      <xdr:nvSpPr>
        <xdr:cNvPr id="41" name="Retângulo: Cantos Arredondados 40">
          <a:hlinkClick xmlns:r="http://schemas.openxmlformats.org/officeDocument/2006/relationships" r:id="rId10"/>
          <a:extLst>
            <a:ext uri="{FF2B5EF4-FFF2-40B4-BE49-F238E27FC236}">
              <a16:creationId xmlns:a16="http://schemas.microsoft.com/office/drawing/2014/main" id="{5AF8DADA-3A00-4350-A6B1-CB6E188E73E0}"/>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300229</xdr:rowOff>
    </xdr:from>
    <xdr:to>
      <xdr:col>0</xdr:col>
      <xdr:colOff>2244726</xdr:colOff>
      <xdr:row>23</xdr:row>
      <xdr:rowOff>251275</xdr:rowOff>
    </xdr:to>
    <xdr:sp macro="" textlink="Índice!B134">
      <xdr:nvSpPr>
        <xdr:cNvPr id="42" name="Retângulo: Cantos Arredondados 41">
          <a:hlinkClick xmlns:r="http://schemas.openxmlformats.org/officeDocument/2006/relationships" r:id="rId11"/>
          <a:extLst>
            <a:ext uri="{FF2B5EF4-FFF2-40B4-BE49-F238E27FC236}">
              <a16:creationId xmlns:a16="http://schemas.microsoft.com/office/drawing/2014/main" id="{9B68A588-6E45-45E1-A5F4-19297FE611F5}"/>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357094</xdr:rowOff>
    </xdr:from>
    <xdr:to>
      <xdr:col>0</xdr:col>
      <xdr:colOff>2244726</xdr:colOff>
      <xdr:row>24</xdr:row>
      <xdr:rowOff>33731</xdr:rowOff>
    </xdr:to>
    <xdr:sp macro="" textlink="Índice!B141">
      <xdr:nvSpPr>
        <xdr:cNvPr id="43" name="Retângulo: Cantos Arredondados 42">
          <a:hlinkClick xmlns:r="http://schemas.openxmlformats.org/officeDocument/2006/relationships" r:id="rId12"/>
          <a:extLst>
            <a:ext uri="{FF2B5EF4-FFF2-40B4-BE49-F238E27FC236}">
              <a16:creationId xmlns:a16="http://schemas.microsoft.com/office/drawing/2014/main" id="{0CA871D9-47C3-4EF0-86B8-9BEFF8EEC87B}"/>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146708</xdr:rowOff>
    </xdr:from>
    <xdr:to>
      <xdr:col>0</xdr:col>
      <xdr:colOff>2244550</xdr:colOff>
      <xdr:row>10</xdr:row>
      <xdr:rowOff>221580</xdr:rowOff>
    </xdr:to>
    <xdr:sp macro="" textlink="Índice!C46">
      <xdr:nvSpPr>
        <xdr:cNvPr id="44" name="Retângulo: Cantos Arredondados 43">
          <a:hlinkClick xmlns:r="http://schemas.openxmlformats.org/officeDocument/2006/relationships" r:id="rId7"/>
          <a:extLst>
            <a:ext uri="{FF2B5EF4-FFF2-40B4-BE49-F238E27FC236}">
              <a16:creationId xmlns:a16="http://schemas.microsoft.com/office/drawing/2014/main" id="{36323F23-0D9B-47B1-BAC2-4A919937F5E9}"/>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Responsible stewardship of natural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266575</xdr:rowOff>
    </xdr:from>
    <xdr:to>
      <xdr:col>0</xdr:col>
      <xdr:colOff>2244550</xdr:colOff>
      <xdr:row>12</xdr:row>
      <xdr:rowOff>27122</xdr:rowOff>
    </xdr:to>
    <xdr:sp macro="" textlink="Índice!C48">
      <xdr:nvSpPr>
        <xdr:cNvPr id="45" name="Retângulo: Cantos Arredondados 44">
          <a:hlinkClick xmlns:r="http://schemas.openxmlformats.org/officeDocument/2006/relationships" r:id="rId13"/>
          <a:extLst>
            <a:ext uri="{FF2B5EF4-FFF2-40B4-BE49-F238E27FC236}">
              <a16:creationId xmlns:a16="http://schemas.microsoft.com/office/drawing/2014/main" id="{7082FA70-BB19-4F2D-824B-9B44A28A19B4}"/>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Climate change and the energy transition</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72117</xdr:rowOff>
    </xdr:from>
    <xdr:to>
      <xdr:col>0</xdr:col>
      <xdr:colOff>2244550</xdr:colOff>
      <xdr:row>13</xdr:row>
      <xdr:rowOff>146989</xdr:rowOff>
    </xdr:to>
    <xdr:sp macro="" textlink="Índice!C60">
      <xdr:nvSpPr>
        <xdr:cNvPr id="46" name="Retângulo: Cantos Arredondados 45">
          <a:hlinkClick xmlns:r="http://schemas.openxmlformats.org/officeDocument/2006/relationships" r:id="rId14"/>
          <a:extLst>
            <a:ext uri="{FF2B5EF4-FFF2-40B4-BE49-F238E27FC236}">
              <a16:creationId xmlns:a16="http://schemas.microsoft.com/office/drawing/2014/main" id="{B1194FE4-9AC5-487C-8D32-8EB84953E7E5}"/>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Energy</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13</xdr:row>
      <xdr:rowOff>191984</xdr:rowOff>
    </xdr:from>
    <xdr:to>
      <xdr:col>0</xdr:col>
      <xdr:colOff>2244550</xdr:colOff>
      <xdr:row>14</xdr:row>
      <xdr:rowOff>143031</xdr:rowOff>
    </xdr:to>
    <xdr:sp macro="" textlink="Índice!C64">
      <xdr:nvSpPr>
        <xdr:cNvPr id="47" name="Retângulo: Cantos Arredondados 46">
          <a:hlinkClick xmlns:r="http://schemas.openxmlformats.org/officeDocument/2006/relationships" r:id="rId15"/>
          <a:extLst>
            <a:ext uri="{FF2B5EF4-FFF2-40B4-BE49-F238E27FC236}">
              <a16:creationId xmlns:a16="http://schemas.microsoft.com/office/drawing/2014/main" id="{FEBEFC06-A3C8-499A-AC0E-5AD3096FEBA8}"/>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Biodiversity and ecosystems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188026</xdr:rowOff>
    </xdr:from>
    <xdr:to>
      <xdr:col>0</xdr:col>
      <xdr:colOff>2244550</xdr:colOff>
      <xdr:row>15</xdr:row>
      <xdr:rowOff>196223</xdr:rowOff>
    </xdr:to>
    <xdr:sp macro="" textlink="Índice!C69">
      <xdr:nvSpPr>
        <xdr:cNvPr id="48" name="Retângulo: Cantos Arredondados 47">
          <a:hlinkClick xmlns:r="http://schemas.openxmlformats.org/officeDocument/2006/relationships" r:id="rId2"/>
          <a:extLst>
            <a:ext uri="{FF2B5EF4-FFF2-40B4-BE49-F238E27FC236}">
              <a16:creationId xmlns:a16="http://schemas.microsoft.com/office/drawing/2014/main" id="{EBBE07C4-133A-466E-AAC6-534EAACB96A7}"/>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Water resources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241218</xdr:rowOff>
    </xdr:from>
    <xdr:to>
      <xdr:col>0</xdr:col>
      <xdr:colOff>2244550</xdr:colOff>
      <xdr:row>17</xdr:row>
      <xdr:rowOff>1765</xdr:rowOff>
    </xdr:to>
    <xdr:sp macro="" textlink="Índice!C76">
      <xdr:nvSpPr>
        <xdr:cNvPr id="49" name="Retângulo: Cantos Arredondados 48">
          <a:hlinkClick xmlns:r="http://schemas.openxmlformats.org/officeDocument/2006/relationships" r:id="rId16"/>
          <a:extLst>
            <a:ext uri="{FF2B5EF4-FFF2-40B4-BE49-F238E27FC236}">
              <a16:creationId xmlns:a16="http://schemas.microsoft.com/office/drawing/2014/main" id="{DEE7CB00-4963-4472-8454-C0AF9ABF164A}"/>
            </a:ext>
          </a:extLst>
        </xdr:cNvPr>
        <xdr:cNvSpPr/>
      </xdr:nvSpPr>
      <xdr:spPr>
        <a:xfrm>
          <a:off x="339725" y="5270418"/>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1" i="0" u="sng" strike="noStrike">
              <a:solidFill>
                <a:schemeClr val="bg1"/>
              </a:solidFill>
              <a:effectLst/>
              <a:latin typeface="Calibri regular"/>
              <a:ea typeface="+mn-ea"/>
              <a:cs typeface="+mn-cs"/>
            </a:rPr>
            <a:pPr algn="l"/>
            <a:t>Air emissions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17</xdr:row>
      <xdr:rowOff>46758</xdr:rowOff>
    </xdr:from>
    <xdr:to>
      <xdr:col>0</xdr:col>
      <xdr:colOff>2244550</xdr:colOff>
      <xdr:row>18</xdr:row>
      <xdr:rowOff>121630</xdr:rowOff>
    </xdr:to>
    <xdr:sp macro="" textlink="Índice!C79">
      <xdr:nvSpPr>
        <xdr:cNvPr id="50" name="Retângulo: Cantos Arredondados 49">
          <a:hlinkClick xmlns:r="http://schemas.openxmlformats.org/officeDocument/2006/relationships" r:id="rId1"/>
          <a:extLst>
            <a:ext uri="{FF2B5EF4-FFF2-40B4-BE49-F238E27FC236}">
              <a16:creationId xmlns:a16="http://schemas.microsoft.com/office/drawing/2014/main" id="{37A2CB44-8FEF-4262-A39C-24EA64286B08}"/>
            </a:ext>
          </a:extLst>
        </xdr:cNvPr>
        <xdr:cNvSpPr/>
      </xdr:nvSpPr>
      <xdr:spPr>
        <a:xfrm>
          <a:off x="339725" y="570460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0" i="0" u="none" strike="noStrike">
              <a:solidFill>
                <a:schemeClr val="bg1"/>
              </a:solidFill>
              <a:effectLst/>
              <a:latin typeface="Calibri regular"/>
              <a:ea typeface="+mn-ea"/>
              <a:cs typeface="+mn-cs"/>
            </a:rPr>
            <a:pPr algn="l"/>
            <a:t>Waste</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51" name="Imagem 50">
          <a:extLst>
            <a:ext uri="{FF2B5EF4-FFF2-40B4-BE49-F238E27FC236}">
              <a16:creationId xmlns:a16="http://schemas.microsoft.com/office/drawing/2014/main" id="{60A4D647-8471-437E-839B-49633E8C584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52" name="Agrupar 51">
          <a:hlinkClick xmlns:r="http://schemas.openxmlformats.org/officeDocument/2006/relationships" r:id="rId18"/>
          <a:extLst>
            <a:ext uri="{FF2B5EF4-FFF2-40B4-BE49-F238E27FC236}">
              <a16:creationId xmlns:a16="http://schemas.microsoft.com/office/drawing/2014/main" id="{A944CF24-A5EF-49A8-A847-2BFE045F13D7}"/>
            </a:ext>
          </a:extLst>
        </xdr:cNvPr>
        <xdr:cNvGrpSpPr/>
      </xdr:nvGrpSpPr>
      <xdr:grpSpPr>
        <a:xfrm>
          <a:off x="2914650" y="138112"/>
          <a:ext cx="1333500" cy="385200"/>
          <a:chOff x="2914760" y="138112"/>
          <a:chExt cx="1325814" cy="385200"/>
        </a:xfrm>
      </xdr:grpSpPr>
      <xdr:sp macro="" textlink="">
        <xdr:nvSpPr>
          <xdr:cNvPr id="53" name="Retângulo 52">
            <a:extLst>
              <a:ext uri="{FF2B5EF4-FFF2-40B4-BE49-F238E27FC236}">
                <a16:creationId xmlns:a16="http://schemas.microsoft.com/office/drawing/2014/main" id="{42499057-230E-F818-9B6F-243A43B06DFE}"/>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4" name="Imagem 53">
            <a:extLst>
              <a:ext uri="{FF2B5EF4-FFF2-40B4-BE49-F238E27FC236}">
                <a16:creationId xmlns:a16="http://schemas.microsoft.com/office/drawing/2014/main" id="{E8D850A4-BB19-9A95-BD2B-966BCEA3E1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55" name="Agrupar 54">
          <a:hlinkClick xmlns:r="http://schemas.openxmlformats.org/officeDocument/2006/relationships" r:id="rId20"/>
          <a:extLst>
            <a:ext uri="{FF2B5EF4-FFF2-40B4-BE49-F238E27FC236}">
              <a16:creationId xmlns:a16="http://schemas.microsoft.com/office/drawing/2014/main" id="{6D4A77F7-87C7-4995-9010-7CA9655B378F}"/>
            </a:ext>
          </a:extLst>
        </xdr:cNvPr>
        <xdr:cNvGrpSpPr/>
      </xdr:nvGrpSpPr>
      <xdr:grpSpPr>
        <a:xfrm>
          <a:off x="4330700" y="150018"/>
          <a:ext cx="1104900" cy="375675"/>
          <a:chOff x="4295775" y="140493"/>
          <a:chExt cx="1104900" cy="385200"/>
        </a:xfrm>
      </xdr:grpSpPr>
      <xdr:sp macro="" textlink="">
        <xdr:nvSpPr>
          <xdr:cNvPr id="56" name="Retângulo 55">
            <a:extLst>
              <a:ext uri="{FF2B5EF4-FFF2-40B4-BE49-F238E27FC236}">
                <a16:creationId xmlns:a16="http://schemas.microsoft.com/office/drawing/2014/main" id="{8ACB911A-8C14-6F03-E70E-1CF087266624}"/>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57" name="Imagem 56">
            <a:extLst>
              <a:ext uri="{FF2B5EF4-FFF2-40B4-BE49-F238E27FC236}">
                <a16:creationId xmlns:a16="http://schemas.microsoft.com/office/drawing/2014/main" id="{F189BBD4-E63F-E610-6B84-1846BF6586A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8</xdr:col>
      <xdr:colOff>1085147</xdr:colOff>
      <xdr:row>0</xdr:row>
      <xdr:rowOff>154632</xdr:rowOff>
    </xdr:from>
    <xdr:to>
      <xdr:col>9</xdr:col>
      <xdr:colOff>114552</xdr:colOff>
      <xdr:row>1</xdr:row>
      <xdr:rowOff>235530</xdr:rowOff>
    </xdr:to>
    <xdr:grpSp>
      <xdr:nvGrpSpPr>
        <xdr:cNvPr id="10" name="Agrupar 9">
          <a:hlinkClick xmlns:r="http://schemas.openxmlformats.org/officeDocument/2006/relationships" r:id="rId1"/>
          <a:extLst>
            <a:ext uri="{FF2B5EF4-FFF2-40B4-BE49-F238E27FC236}">
              <a16:creationId xmlns:a16="http://schemas.microsoft.com/office/drawing/2014/main" id="{414CE229-4A82-4B32-A978-EEAA371C5441}"/>
            </a:ext>
          </a:extLst>
        </xdr:cNvPr>
        <xdr:cNvGrpSpPr/>
      </xdr:nvGrpSpPr>
      <xdr:grpSpPr>
        <a:xfrm>
          <a:off x="11924597"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73F4FE9B-9D19-C833-D0E5-9AED36E2F4FE}"/>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12E007B1-4565-3DBB-808C-532330895CC2}"/>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589127</xdr:colOff>
      <xdr:row>0</xdr:row>
      <xdr:rowOff>154632</xdr:rowOff>
    </xdr:from>
    <xdr:to>
      <xdr:col>8</xdr:col>
      <xdr:colOff>992905</xdr:colOff>
      <xdr:row>1</xdr:row>
      <xdr:rowOff>235530</xdr:rowOff>
    </xdr:to>
    <xdr:grpSp>
      <xdr:nvGrpSpPr>
        <xdr:cNvPr id="13" name="Agrupar 12">
          <a:hlinkClick xmlns:r="http://schemas.openxmlformats.org/officeDocument/2006/relationships" r:id="rId2"/>
          <a:extLst>
            <a:ext uri="{FF2B5EF4-FFF2-40B4-BE49-F238E27FC236}">
              <a16:creationId xmlns:a16="http://schemas.microsoft.com/office/drawing/2014/main" id="{EBA7C1F9-789D-4487-B17B-2FF654CCB22A}"/>
            </a:ext>
          </a:extLst>
        </xdr:cNvPr>
        <xdr:cNvGrpSpPr/>
      </xdr:nvGrpSpPr>
      <xdr:grpSpPr>
        <a:xfrm>
          <a:off x="11428577"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8C3DDD4F-1A15-5C97-3BB7-58AF92C76D1B}"/>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8B3C6C1E-FD91-BBF8-E7FD-F0E1E6901FC4}"/>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5" name="Retângulo: Cantos Arredondados 34">
          <a:hlinkClick xmlns:r="http://schemas.openxmlformats.org/officeDocument/2006/relationships" r:id="rId3"/>
          <a:extLst>
            <a:ext uri="{FF2B5EF4-FFF2-40B4-BE49-F238E27FC236}">
              <a16:creationId xmlns:a16="http://schemas.microsoft.com/office/drawing/2014/main" id="{C7AB89FC-A67E-46D8-B7DE-FF4774A6DB6E}"/>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C5F2A057-0E67-4C6B-8D2D-2669E4DF8AA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7" name="Retângulo: Cantos Arredondados 36">
          <a:hlinkClick xmlns:r="http://schemas.openxmlformats.org/officeDocument/2006/relationships" r:id="rId4"/>
          <a:extLst>
            <a:ext uri="{FF2B5EF4-FFF2-40B4-BE49-F238E27FC236}">
              <a16:creationId xmlns:a16="http://schemas.microsoft.com/office/drawing/2014/main" id="{816E416F-66F2-40BC-8987-8C38CA9CDF2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33965A9-F29C-45B1-B44F-793911BE0E16}"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8" name="Retângulo: Cantos Arredondados 37">
          <a:hlinkClick xmlns:r="http://schemas.openxmlformats.org/officeDocument/2006/relationships" r:id="rId5"/>
          <a:extLst>
            <a:ext uri="{FF2B5EF4-FFF2-40B4-BE49-F238E27FC236}">
              <a16:creationId xmlns:a16="http://schemas.microsoft.com/office/drawing/2014/main" id="{01A3A8F5-9C9C-4BB0-B2BE-FD287CE6E60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F1BA57D-0FC6-4EA4-B8DC-479835623E5F}"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9" name="Retângulo: Cantos Arredondados 38">
          <a:hlinkClick xmlns:r="http://schemas.openxmlformats.org/officeDocument/2006/relationships" r:id="rId6"/>
          <a:extLst>
            <a:ext uri="{FF2B5EF4-FFF2-40B4-BE49-F238E27FC236}">
              <a16:creationId xmlns:a16="http://schemas.microsoft.com/office/drawing/2014/main" id="{4D24B11E-6878-4EE9-A423-E8F4783C46F5}"/>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962DD367-B184-4650-9984-051F2F1C046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200" b="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40" name="Retângulo: Cantos Arredondados 39">
          <a:hlinkClick xmlns:r="http://schemas.openxmlformats.org/officeDocument/2006/relationships" r:id="rId7"/>
          <a:extLst>
            <a:ext uri="{FF2B5EF4-FFF2-40B4-BE49-F238E27FC236}">
              <a16:creationId xmlns:a16="http://schemas.microsoft.com/office/drawing/2014/main" id="{D7022983-C4EC-4323-AEA6-DF066C4681C3}"/>
            </a:ext>
          </a:extLst>
        </xdr:cNvPr>
        <xdr:cNvSpPr/>
      </xdr:nvSpPr>
      <xdr:spPr>
        <a:xfrm>
          <a:off x="168275" y="2665826"/>
          <a:ext cx="2076451" cy="388637"/>
        </a:xfrm>
        <a:prstGeom prst="roundRect">
          <a:avLst/>
        </a:prstGeom>
        <a:solidFill>
          <a:srgbClr val="00A0A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5DB2827-C19F-45F1-9D53-221255EA4EE5}" type="TxLink">
            <a:rPr lang="en-US" sz="1050" b="1" i="0" u="none" strike="noStrike">
              <a:solidFill>
                <a:schemeClr val="bg1"/>
              </a:solidFill>
              <a:effectLst/>
              <a:latin typeface="Calibri regular"/>
              <a:ea typeface="+mn-ea"/>
              <a:cs typeface="+mn-cs"/>
            </a:rPr>
            <a:pPr algn="l"/>
            <a:t>NATURAL CAPITAL</a:t>
          </a:fld>
          <a:endParaRPr lang="en-US" sz="1200" b="1">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194827</xdr:rowOff>
    </xdr:from>
    <xdr:to>
      <xdr:col>0</xdr:col>
      <xdr:colOff>2244726</xdr:colOff>
      <xdr:row>20</xdr:row>
      <xdr:rowOff>280478</xdr:rowOff>
    </xdr:to>
    <xdr:sp macro="" textlink="Índice!B85">
      <xdr:nvSpPr>
        <xdr:cNvPr id="41" name="Retângulo: Cantos Arredondados 40">
          <a:hlinkClick xmlns:r="http://schemas.openxmlformats.org/officeDocument/2006/relationships" r:id="rId8"/>
          <a:extLst>
            <a:ext uri="{FF2B5EF4-FFF2-40B4-BE49-F238E27FC236}">
              <a16:creationId xmlns:a16="http://schemas.microsoft.com/office/drawing/2014/main" id="{10D10031-23B1-43A1-A675-5E8F332FDB0B}"/>
            </a:ext>
          </a:extLst>
        </xdr:cNvPr>
        <xdr:cNvSpPr/>
      </xdr:nvSpPr>
      <xdr:spPr>
        <a:xfrm>
          <a:off x="168275" y="6167002"/>
          <a:ext cx="2076451" cy="39997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141CCF2D-8BD5-482F-A5B7-DD69ACDD6D59}" type="TxLink">
            <a:rPr lang="en-US" sz="1050" b="0" i="0" u="none" strike="noStrike">
              <a:solidFill>
                <a:srgbClr val="695E4A"/>
              </a:solidFill>
              <a:effectLst/>
              <a:latin typeface="Calibri regular"/>
              <a:ea typeface="+mn-ea"/>
              <a:cs typeface="+mn-cs"/>
            </a:rPr>
            <a:pPr algn="l"/>
            <a:t>HUMAN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64363</xdr:rowOff>
    </xdr:from>
    <xdr:to>
      <xdr:col>0</xdr:col>
      <xdr:colOff>2244726</xdr:colOff>
      <xdr:row>22</xdr:row>
      <xdr:rowOff>140488</xdr:rowOff>
    </xdr:to>
    <xdr:sp macro="" textlink="Índice!B114">
      <xdr:nvSpPr>
        <xdr:cNvPr id="42" name="Retângulo: Cantos Arredondados 41">
          <a:hlinkClick xmlns:r="http://schemas.openxmlformats.org/officeDocument/2006/relationships" r:id="rId9"/>
          <a:extLst>
            <a:ext uri="{FF2B5EF4-FFF2-40B4-BE49-F238E27FC236}">
              <a16:creationId xmlns:a16="http://schemas.microsoft.com/office/drawing/2014/main" id="{C93C055A-D96F-4F17-89E2-233F56487DC1}"/>
            </a:ext>
          </a:extLst>
        </xdr:cNvPr>
        <xdr:cNvSpPr/>
      </xdr:nvSpPr>
      <xdr:spPr>
        <a:xfrm>
          <a:off x="168275" y="6665188"/>
          <a:ext cx="2076451"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787CDF4-532E-45FE-B3C5-E1027A0FC9BA}" type="TxLink">
            <a:rPr lang="en-US" sz="1050" b="0" i="0" u="none" strike="noStrike">
              <a:solidFill>
                <a:srgbClr val="695E4A"/>
              </a:solidFill>
              <a:effectLst/>
              <a:latin typeface="Calibri regular"/>
              <a:ea typeface="+mn-ea"/>
              <a:cs typeface="+mn-cs"/>
            </a:rPr>
            <a:pPr algn="l"/>
            <a:t>SOCIAL AND RELATIONSHIP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243368</xdr:rowOff>
    </xdr:from>
    <xdr:to>
      <xdr:col>0</xdr:col>
      <xdr:colOff>2244726</xdr:colOff>
      <xdr:row>24</xdr:row>
      <xdr:rowOff>15254</xdr:rowOff>
    </xdr:to>
    <xdr:sp macro="" textlink="Índice!B132">
      <xdr:nvSpPr>
        <xdr:cNvPr id="43" name="Retângulo: Cantos Arredondados 42">
          <a:hlinkClick xmlns:r="http://schemas.openxmlformats.org/officeDocument/2006/relationships" r:id="rId10"/>
          <a:extLst>
            <a:ext uri="{FF2B5EF4-FFF2-40B4-BE49-F238E27FC236}">
              <a16:creationId xmlns:a16="http://schemas.microsoft.com/office/drawing/2014/main" id="{17D4E6C7-65D5-45B2-BD53-513FDFCD3E7D}"/>
            </a:ext>
          </a:extLst>
        </xdr:cNvPr>
        <xdr:cNvSpPr/>
      </xdr:nvSpPr>
      <xdr:spPr>
        <a:xfrm>
          <a:off x="168275" y="7158518"/>
          <a:ext cx="2076451" cy="40053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02CB742-7D86-4403-810E-A837165E9175}" type="TxLink">
            <a:rPr lang="en-US" sz="1050" b="0" i="0" u="none" strike="noStrike">
              <a:solidFill>
                <a:srgbClr val="695E4A"/>
              </a:solidFill>
              <a:effectLst/>
              <a:latin typeface="Calibri regular"/>
              <a:ea typeface="+mn-ea"/>
              <a:cs typeface="+mn-cs"/>
            </a:rPr>
            <a:pPr algn="l"/>
            <a:t>INTELLECTUAL CAPITAL</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24</xdr:row>
      <xdr:rowOff>109729</xdr:rowOff>
    </xdr:from>
    <xdr:to>
      <xdr:col>0</xdr:col>
      <xdr:colOff>2244726</xdr:colOff>
      <xdr:row>25</xdr:row>
      <xdr:rowOff>184600</xdr:rowOff>
    </xdr:to>
    <xdr:sp macro="" textlink="Índice!B134">
      <xdr:nvSpPr>
        <xdr:cNvPr id="44" name="Retângulo: Cantos Arredondados 43">
          <a:hlinkClick xmlns:r="http://schemas.openxmlformats.org/officeDocument/2006/relationships" r:id="rId11"/>
          <a:extLst>
            <a:ext uri="{FF2B5EF4-FFF2-40B4-BE49-F238E27FC236}">
              <a16:creationId xmlns:a16="http://schemas.microsoft.com/office/drawing/2014/main" id="{05410EA0-EF41-4756-927E-F7C935AE5BAC}"/>
            </a:ext>
          </a:extLst>
        </xdr:cNvPr>
        <xdr:cNvSpPr/>
      </xdr:nvSpPr>
      <xdr:spPr>
        <a:xfrm>
          <a:off x="168275" y="7653529"/>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DF4F091-171F-48DC-84DF-7D491DCEA7F5}" type="TxLink">
            <a:rPr lang="en-US" sz="1050" b="0" i="0" u="none" strike="noStrike">
              <a:solidFill>
                <a:srgbClr val="695E4A"/>
              </a:solidFill>
              <a:effectLst/>
              <a:latin typeface="Calibri regular"/>
              <a:ea typeface="+mn-ea"/>
              <a:cs typeface="+mn-cs"/>
            </a:rPr>
            <a:pPr algn="l"/>
            <a:t>MANUFATURED CAPITAL </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25</xdr:row>
      <xdr:rowOff>290419</xdr:rowOff>
    </xdr:from>
    <xdr:to>
      <xdr:col>0</xdr:col>
      <xdr:colOff>2244726</xdr:colOff>
      <xdr:row>27</xdr:row>
      <xdr:rowOff>52781</xdr:rowOff>
    </xdr:to>
    <xdr:sp macro="" textlink="Índice!B141">
      <xdr:nvSpPr>
        <xdr:cNvPr id="45" name="Retângulo: Cantos Arredondados 44">
          <a:hlinkClick xmlns:r="http://schemas.openxmlformats.org/officeDocument/2006/relationships" r:id="rId12"/>
          <a:extLst>
            <a:ext uri="{FF2B5EF4-FFF2-40B4-BE49-F238E27FC236}">
              <a16:creationId xmlns:a16="http://schemas.microsoft.com/office/drawing/2014/main" id="{ED458718-F067-448B-AF8B-F2C50A0CBEDF}"/>
            </a:ext>
          </a:extLst>
        </xdr:cNvPr>
        <xdr:cNvSpPr/>
      </xdr:nvSpPr>
      <xdr:spPr>
        <a:xfrm>
          <a:off x="168275" y="8148544"/>
          <a:ext cx="2076451" cy="39101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E7FB90D-2102-4582-AC1B-BDDE109819F7}" type="TxLink">
            <a:rPr lang="en-US" sz="1050" b="0" i="0" u="none" strike="noStrike">
              <a:solidFill>
                <a:srgbClr val="695E4A"/>
              </a:solidFill>
              <a:effectLst/>
              <a:latin typeface="Calibri regular"/>
              <a:ea typeface="+mn-ea"/>
              <a:cs typeface="+mn-cs"/>
            </a:rPr>
            <a:pPr algn="l"/>
            <a:t>PROPRIETARY DISCLOSURES</a:t>
          </a:fld>
          <a:endParaRPr lang="en-US" sz="1200">
            <a:solidFill>
              <a:srgbClr val="695E4A"/>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9</xdr:row>
      <xdr:rowOff>270533</xdr:rowOff>
    </xdr:from>
    <xdr:to>
      <xdr:col>0</xdr:col>
      <xdr:colOff>2244550</xdr:colOff>
      <xdr:row>11</xdr:row>
      <xdr:rowOff>31080</xdr:rowOff>
    </xdr:to>
    <xdr:sp macro="" textlink="Índice!C46">
      <xdr:nvSpPr>
        <xdr:cNvPr id="46" name="Retângulo: Cantos Arredondados 45">
          <a:hlinkClick xmlns:r="http://schemas.openxmlformats.org/officeDocument/2006/relationships" r:id="rId7"/>
          <a:extLst>
            <a:ext uri="{FF2B5EF4-FFF2-40B4-BE49-F238E27FC236}">
              <a16:creationId xmlns:a16="http://schemas.microsoft.com/office/drawing/2014/main" id="{71372090-CBDE-4D23-9F47-A55F289ED74D}"/>
            </a:ext>
          </a:extLst>
        </xdr:cNvPr>
        <xdr:cNvSpPr/>
      </xdr:nvSpPr>
      <xdr:spPr>
        <a:xfrm>
          <a:off x="339725" y="309945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1088BDF-D9DD-4357-8D9A-431F2FD3984F}" type="TxLink">
            <a:rPr lang="en-US" sz="1050" b="0" i="0" u="none" strike="noStrike">
              <a:solidFill>
                <a:schemeClr val="bg1"/>
              </a:solidFill>
              <a:latin typeface="Calibri regular"/>
              <a:ea typeface="Calibri" panose="020F0502020204030204" pitchFamily="34" charset="0"/>
              <a:cs typeface="Calibri" panose="020F0502020204030204" pitchFamily="34" charset="0"/>
            </a:rPr>
            <a:pPr algn="l"/>
            <a:t>Responsible stewardship of natural resources</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76075</xdr:rowOff>
    </xdr:from>
    <xdr:to>
      <xdr:col>0</xdr:col>
      <xdr:colOff>2244550</xdr:colOff>
      <xdr:row>12</xdr:row>
      <xdr:rowOff>150947</xdr:rowOff>
    </xdr:to>
    <xdr:sp macro="" textlink="Índice!C48">
      <xdr:nvSpPr>
        <xdr:cNvPr id="47" name="Retângulo: Cantos Arredondados 46">
          <a:hlinkClick xmlns:r="http://schemas.openxmlformats.org/officeDocument/2006/relationships" r:id="rId13"/>
          <a:extLst>
            <a:ext uri="{FF2B5EF4-FFF2-40B4-BE49-F238E27FC236}">
              <a16:creationId xmlns:a16="http://schemas.microsoft.com/office/drawing/2014/main" id="{2E894619-CFDB-4BC1-9483-45AE1E69DA02}"/>
            </a:ext>
          </a:extLst>
        </xdr:cNvPr>
        <xdr:cNvSpPr/>
      </xdr:nvSpPr>
      <xdr:spPr>
        <a:xfrm>
          <a:off x="339725" y="3533650"/>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6AA8B5CB-C844-47EE-8000-2AF537645986}" type="TxLink">
            <a:rPr lang="en-US" sz="1050" b="0" i="0" u="none" strike="noStrike">
              <a:solidFill>
                <a:schemeClr val="bg1"/>
              </a:solidFill>
              <a:effectLst/>
              <a:latin typeface="Calibri regular"/>
              <a:ea typeface="+mn-ea"/>
              <a:cs typeface="+mn-cs"/>
            </a:rPr>
            <a:pPr algn="l"/>
            <a:t>Climate change and the energy transition</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195942</xdr:rowOff>
    </xdr:from>
    <xdr:to>
      <xdr:col>0</xdr:col>
      <xdr:colOff>2244550</xdr:colOff>
      <xdr:row>13</xdr:row>
      <xdr:rowOff>270814</xdr:rowOff>
    </xdr:to>
    <xdr:sp macro="" textlink="Índice!C60">
      <xdr:nvSpPr>
        <xdr:cNvPr id="48" name="Retângulo: Cantos Arredondados 47">
          <a:hlinkClick xmlns:r="http://schemas.openxmlformats.org/officeDocument/2006/relationships" r:id="rId14"/>
          <a:extLst>
            <a:ext uri="{FF2B5EF4-FFF2-40B4-BE49-F238E27FC236}">
              <a16:creationId xmlns:a16="http://schemas.microsoft.com/office/drawing/2014/main" id="{79C8788A-C959-4B20-A640-D818BBCDBD70}"/>
            </a:ext>
          </a:extLst>
        </xdr:cNvPr>
        <xdr:cNvSpPr/>
      </xdr:nvSpPr>
      <xdr:spPr>
        <a:xfrm>
          <a:off x="339725" y="3967842"/>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FF9CAEC-13FB-480A-9E02-CA691B02FB37}" type="TxLink">
            <a:rPr lang="en-US" sz="1050" b="0" i="0" u="none" strike="noStrike">
              <a:solidFill>
                <a:schemeClr val="bg1"/>
              </a:solidFill>
              <a:effectLst/>
              <a:latin typeface="Calibri regular"/>
              <a:ea typeface="+mn-ea"/>
              <a:cs typeface="+mn-cs"/>
            </a:rPr>
            <a:pPr algn="l"/>
            <a:t>Energy</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1484</xdr:rowOff>
    </xdr:from>
    <xdr:to>
      <xdr:col>0</xdr:col>
      <xdr:colOff>2244550</xdr:colOff>
      <xdr:row>15</xdr:row>
      <xdr:rowOff>76356</xdr:rowOff>
    </xdr:to>
    <xdr:sp macro="" textlink="Índice!C64">
      <xdr:nvSpPr>
        <xdr:cNvPr id="49" name="Retângulo: Cantos Arredondados 48">
          <a:hlinkClick xmlns:r="http://schemas.openxmlformats.org/officeDocument/2006/relationships" r:id="rId15"/>
          <a:extLst>
            <a:ext uri="{FF2B5EF4-FFF2-40B4-BE49-F238E27FC236}">
              <a16:creationId xmlns:a16="http://schemas.microsoft.com/office/drawing/2014/main" id="{CCB20A25-4061-4CC6-B827-D34A7B67EF68}"/>
            </a:ext>
          </a:extLst>
        </xdr:cNvPr>
        <xdr:cNvSpPr/>
      </xdr:nvSpPr>
      <xdr:spPr>
        <a:xfrm>
          <a:off x="339725" y="4402034"/>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F4CE45AF-E90B-47ED-8E5E-B810B86FA5CA}" type="TxLink">
            <a:rPr lang="en-US" sz="1050" b="0" i="0" u="none" strike="noStrike">
              <a:solidFill>
                <a:schemeClr val="bg1"/>
              </a:solidFill>
              <a:effectLst/>
              <a:latin typeface="Calibri regular"/>
              <a:ea typeface="+mn-ea"/>
              <a:cs typeface="+mn-cs"/>
            </a:rPr>
            <a:pPr algn="l"/>
            <a:t>Biodiversity and ecosystems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121351</xdr:rowOff>
    </xdr:from>
    <xdr:to>
      <xdr:col>0</xdr:col>
      <xdr:colOff>2244550</xdr:colOff>
      <xdr:row>16</xdr:row>
      <xdr:rowOff>196223</xdr:rowOff>
    </xdr:to>
    <xdr:sp macro="" textlink="Índice!C69">
      <xdr:nvSpPr>
        <xdr:cNvPr id="50" name="Retângulo: Cantos Arredondados 49">
          <a:hlinkClick xmlns:r="http://schemas.openxmlformats.org/officeDocument/2006/relationships" r:id="rId16"/>
          <a:extLst>
            <a:ext uri="{FF2B5EF4-FFF2-40B4-BE49-F238E27FC236}">
              <a16:creationId xmlns:a16="http://schemas.microsoft.com/office/drawing/2014/main" id="{14B1A70C-CB60-49F4-A48B-1BD43502B017}"/>
            </a:ext>
          </a:extLst>
        </xdr:cNvPr>
        <xdr:cNvSpPr/>
      </xdr:nvSpPr>
      <xdr:spPr>
        <a:xfrm>
          <a:off x="339725" y="4836226"/>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AB62A2-FB4B-4EBF-8354-2469563BA06D}" type="TxLink">
            <a:rPr lang="en-US" sz="1050" b="0" i="0" u="none" strike="noStrike">
              <a:solidFill>
                <a:schemeClr val="bg1"/>
              </a:solidFill>
              <a:effectLst/>
              <a:latin typeface="Calibri regular"/>
              <a:ea typeface="+mn-ea"/>
              <a:cs typeface="+mn-cs"/>
            </a:rPr>
            <a:pPr algn="l"/>
            <a:t>Water resources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241218</xdr:rowOff>
    </xdr:from>
    <xdr:to>
      <xdr:col>0</xdr:col>
      <xdr:colOff>2244550</xdr:colOff>
      <xdr:row>18</xdr:row>
      <xdr:rowOff>1765</xdr:rowOff>
    </xdr:to>
    <xdr:sp macro="" textlink="Índice!C76">
      <xdr:nvSpPr>
        <xdr:cNvPr id="51" name="Retângulo: Cantos Arredondados 50">
          <a:hlinkClick xmlns:r="http://schemas.openxmlformats.org/officeDocument/2006/relationships" r:id="rId2"/>
          <a:extLst>
            <a:ext uri="{FF2B5EF4-FFF2-40B4-BE49-F238E27FC236}">
              <a16:creationId xmlns:a16="http://schemas.microsoft.com/office/drawing/2014/main" id="{9B802059-E9A9-44C2-B794-1C2138C2698B}"/>
            </a:ext>
          </a:extLst>
        </xdr:cNvPr>
        <xdr:cNvSpPr/>
      </xdr:nvSpPr>
      <xdr:spPr>
        <a:xfrm>
          <a:off x="339725" y="5270418"/>
          <a:ext cx="1904825" cy="389197"/>
        </a:xfrm>
        <a:prstGeom prst="roundRect">
          <a:avLst/>
        </a:prstGeom>
        <a:solidFill>
          <a:srgbClr val="00A0A8"/>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1EBC69DC-F9A3-433A-A512-944FADA79E94}" type="TxLink">
            <a:rPr lang="en-US" sz="1050" b="0" i="0" u="none" strike="noStrike">
              <a:solidFill>
                <a:schemeClr val="bg1"/>
              </a:solidFill>
              <a:effectLst/>
              <a:latin typeface="Calibri regular"/>
              <a:ea typeface="+mn-ea"/>
              <a:cs typeface="+mn-cs"/>
            </a:rPr>
            <a:pPr algn="l"/>
            <a:t>Air emissions</a:t>
          </a:fld>
          <a:endParaRPr lang="en-US" sz="1200" b="0" u="none">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46758</xdr:rowOff>
    </xdr:from>
    <xdr:to>
      <xdr:col>0</xdr:col>
      <xdr:colOff>2244550</xdr:colOff>
      <xdr:row>19</xdr:row>
      <xdr:rowOff>121630</xdr:rowOff>
    </xdr:to>
    <xdr:sp macro="" textlink="Índice!C79">
      <xdr:nvSpPr>
        <xdr:cNvPr id="52" name="Retângulo: Cantos Arredondados 51">
          <a:hlinkClick xmlns:r="http://schemas.openxmlformats.org/officeDocument/2006/relationships" r:id="rId17"/>
          <a:extLst>
            <a:ext uri="{FF2B5EF4-FFF2-40B4-BE49-F238E27FC236}">
              <a16:creationId xmlns:a16="http://schemas.microsoft.com/office/drawing/2014/main" id="{3D1C03BB-B589-4863-A04A-00E94388A47F}"/>
            </a:ext>
          </a:extLst>
        </xdr:cNvPr>
        <xdr:cNvSpPr/>
      </xdr:nvSpPr>
      <xdr:spPr>
        <a:xfrm>
          <a:off x="339725" y="5704608"/>
          <a:ext cx="1904825" cy="389197"/>
        </a:xfrm>
        <a:prstGeom prst="roundRect">
          <a:avLst/>
        </a:prstGeom>
        <a:solidFill>
          <a:srgbClr val="00A0A8"/>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43B82EF-367E-44EA-BCCD-A20D5D187DFD}" type="TxLink">
            <a:rPr lang="en-US" sz="1050" b="1" i="0" u="sng" strike="noStrike">
              <a:solidFill>
                <a:schemeClr val="bg1"/>
              </a:solidFill>
              <a:effectLst/>
              <a:latin typeface="Calibri regular"/>
              <a:ea typeface="+mn-ea"/>
              <a:cs typeface="+mn-cs"/>
            </a:rPr>
            <a:pPr algn="l"/>
            <a:t>Waste</a:t>
          </a:fld>
          <a:endParaRPr lang="en-US" sz="1200" b="1" u="sng">
            <a:solidFill>
              <a:schemeClr val="bg1"/>
            </a:solidFill>
            <a:latin typeface="Calibri regular"/>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53" name="Imagem 52">
          <a:extLst>
            <a:ext uri="{FF2B5EF4-FFF2-40B4-BE49-F238E27FC236}">
              <a16:creationId xmlns:a16="http://schemas.microsoft.com/office/drawing/2014/main" id="{A56E803D-021E-4CF4-B274-9F08E69B2A7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54" name="Agrupar 53">
          <a:hlinkClick xmlns:r="http://schemas.openxmlformats.org/officeDocument/2006/relationships" r:id="rId19"/>
          <a:extLst>
            <a:ext uri="{FF2B5EF4-FFF2-40B4-BE49-F238E27FC236}">
              <a16:creationId xmlns:a16="http://schemas.microsoft.com/office/drawing/2014/main" id="{A092DB55-6387-497B-B72B-2FF51932C8E4}"/>
            </a:ext>
          </a:extLst>
        </xdr:cNvPr>
        <xdr:cNvGrpSpPr/>
      </xdr:nvGrpSpPr>
      <xdr:grpSpPr>
        <a:xfrm>
          <a:off x="2914650" y="138112"/>
          <a:ext cx="1333500" cy="385200"/>
          <a:chOff x="2914760" y="138112"/>
          <a:chExt cx="1325814" cy="385200"/>
        </a:xfrm>
      </xdr:grpSpPr>
      <xdr:sp macro="" textlink="">
        <xdr:nvSpPr>
          <xdr:cNvPr id="55" name="Retângulo 54">
            <a:extLst>
              <a:ext uri="{FF2B5EF4-FFF2-40B4-BE49-F238E27FC236}">
                <a16:creationId xmlns:a16="http://schemas.microsoft.com/office/drawing/2014/main" id="{BE5C2B46-2929-84E3-C559-5A190779EAE7}"/>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56" name="Imagem 55">
            <a:extLst>
              <a:ext uri="{FF2B5EF4-FFF2-40B4-BE49-F238E27FC236}">
                <a16:creationId xmlns:a16="http://schemas.microsoft.com/office/drawing/2014/main" id="{B269F160-9D99-63DA-DBBA-1481F2FF316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57" name="Agrupar 56">
          <a:hlinkClick xmlns:r="http://schemas.openxmlformats.org/officeDocument/2006/relationships" r:id="rId21"/>
          <a:extLst>
            <a:ext uri="{FF2B5EF4-FFF2-40B4-BE49-F238E27FC236}">
              <a16:creationId xmlns:a16="http://schemas.microsoft.com/office/drawing/2014/main" id="{1394FA93-1C43-417C-8CEE-0A43DC74AC8F}"/>
            </a:ext>
          </a:extLst>
        </xdr:cNvPr>
        <xdr:cNvGrpSpPr/>
      </xdr:nvGrpSpPr>
      <xdr:grpSpPr>
        <a:xfrm>
          <a:off x="4330700" y="150018"/>
          <a:ext cx="1104900" cy="375675"/>
          <a:chOff x="4295775" y="140493"/>
          <a:chExt cx="1104900" cy="385200"/>
        </a:xfrm>
      </xdr:grpSpPr>
      <xdr:sp macro="" textlink="">
        <xdr:nvSpPr>
          <xdr:cNvPr id="58" name="Retângulo 57">
            <a:extLst>
              <a:ext uri="{FF2B5EF4-FFF2-40B4-BE49-F238E27FC236}">
                <a16:creationId xmlns:a16="http://schemas.microsoft.com/office/drawing/2014/main" id="{2C3F240F-FC6F-B09F-A7D8-48ECE4C5E00D}"/>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59" name="Imagem 58">
            <a:extLst>
              <a:ext uri="{FF2B5EF4-FFF2-40B4-BE49-F238E27FC236}">
                <a16:creationId xmlns:a16="http://schemas.microsoft.com/office/drawing/2014/main" id="{3BFEC54D-220C-C2CD-03D1-2B1C6B2E654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168275</xdr:colOff>
      <xdr:row>2</xdr:row>
      <xdr:rowOff>209550</xdr:rowOff>
    </xdr:from>
    <xdr:to>
      <xdr:col>0</xdr:col>
      <xdr:colOff>2244726</xdr:colOff>
      <xdr:row>3</xdr:row>
      <xdr:rowOff>302111</xdr:rowOff>
    </xdr:to>
    <xdr:sp macro="" textlink="Índice!B6">
      <xdr:nvSpPr>
        <xdr:cNvPr id="2" name="Retângulo: Cantos Arredondados 1">
          <a:hlinkClick xmlns:r="http://schemas.openxmlformats.org/officeDocument/2006/relationships" r:id="rId1"/>
          <a:extLst>
            <a:ext uri="{FF2B5EF4-FFF2-40B4-BE49-F238E27FC236}">
              <a16:creationId xmlns:a16="http://schemas.microsoft.com/office/drawing/2014/main" id="{776DCDEC-1DE7-4BF0-9EDE-9C583869D187}"/>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2"/>
          <a:extLst>
            <a:ext uri="{FF2B5EF4-FFF2-40B4-BE49-F238E27FC236}">
              <a16:creationId xmlns:a16="http://schemas.microsoft.com/office/drawing/2014/main" id="{ED2B4825-CE95-4D23-8571-510FCCD1352F}"/>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DCC179A9-F31F-BD29-01D3-2B94F0AD8858}"/>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905BDF34-EA1B-E139-E683-B58E09505FAD}"/>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3"/>
          <a:extLst>
            <a:ext uri="{FF2B5EF4-FFF2-40B4-BE49-F238E27FC236}">
              <a16:creationId xmlns:a16="http://schemas.microsoft.com/office/drawing/2014/main" id="{B2C14C74-1A36-4A12-846A-53EA0DC4C1B8}"/>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2154A22B-EE19-F0A4-0399-99772CF002C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917AF3B3-42FF-1015-BC3B-84A28BF64599}"/>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6" name="Retângulo: Cantos Arredondados 15">
          <a:hlinkClick xmlns:r="http://schemas.openxmlformats.org/officeDocument/2006/relationships" r:id="rId4"/>
          <a:extLst>
            <a:ext uri="{FF2B5EF4-FFF2-40B4-BE49-F238E27FC236}">
              <a16:creationId xmlns:a16="http://schemas.microsoft.com/office/drawing/2014/main" id="{CD29F395-F6A4-4D44-8FAE-CF3628056488}"/>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7" name="Retângulo: Cantos Arredondados 16">
          <a:hlinkClick xmlns:r="http://schemas.openxmlformats.org/officeDocument/2006/relationships" r:id="rId5"/>
          <a:extLst>
            <a:ext uri="{FF2B5EF4-FFF2-40B4-BE49-F238E27FC236}">
              <a16:creationId xmlns:a16="http://schemas.microsoft.com/office/drawing/2014/main" id="{255EB60C-4F12-4C7F-903E-7EC6746F60F8}"/>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18" name="Retângulo: Cantos Arredondados 17">
          <a:hlinkClick xmlns:r="http://schemas.openxmlformats.org/officeDocument/2006/relationships" r:id="rId6"/>
          <a:extLst>
            <a:ext uri="{FF2B5EF4-FFF2-40B4-BE49-F238E27FC236}">
              <a16:creationId xmlns:a16="http://schemas.microsoft.com/office/drawing/2014/main" id="{686D956B-7BF5-4496-9859-E4E2DDE057E4}"/>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19" name="Retângulo: Cantos Arredondados 18">
          <a:hlinkClick xmlns:r="http://schemas.openxmlformats.org/officeDocument/2006/relationships" r:id="rId7"/>
          <a:extLst>
            <a:ext uri="{FF2B5EF4-FFF2-40B4-BE49-F238E27FC236}">
              <a16:creationId xmlns:a16="http://schemas.microsoft.com/office/drawing/2014/main" id="{8E9B5CA4-6074-4414-B5B1-3DAF343DDF21}"/>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0" name="Retângulo: Cantos Arredondados 19">
          <a:hlinkClick xmlns:r="http://schemas.openxmlformats.org/officeDocument/2006/relationships" r:id="rId2"/>
          <a:extLst>
            <a:ext uri="{FF2B5EF4-FFF2-40B4-BE49-F238E27FC236}">
              <a16:creationId xmlns:a16="http://schemas.microsoft.com/office/drawing/2014/main" id="{38662666-5D94-41D8-BFF6-FA9F93C96DC7}"/>
            </a:ext>
          </a:extLst>
        </xdr:cNvPr>
        <xdr:cNvSpPr/>
      </xdr:nvSpPr>
      <xdr:spPr>
        <a:xfrm>
          <a:off x="168275" y="3110305"/>
          <a:ext cx="2076451" cy="400391"/>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HUMAN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97494</xdr:rowOff>
    </xdr:from>
    <xdr:to>
      <xdr:col>1</xdr:col>
      <xdr:colOff>139</xdr:colOff>
      <xdr:row>19</xdr:row>
      <xdr:rowOff>173619</xdr:rowOff>
    </xdr:to>
    <xdr:sp macro="" textlink="Índice!B114">
      <xdr:nvSpPr>
        <xdr:cNvPr id="21" name="Retângulo: Cantos Arredondados 20">
          <a:hlinkClick xmlns:r="http://schemas.openxmlformats.org/officeDocument/2006/relationships" r:id="rId8"/>
          <a:extLst>
            <a:ext uri="{FF2B5EF4-FFF2-40B4-BE49-F238E27FC236}">
              <a16:creationId xmlns:a16="http://schemas.microsoft.com/office/drawing/2014/main" id="{C329A885-BD13-44DC-9BE1-12B49D59ABBF}"/>
            </a:ext>
          </a:extLst>
        </xdr:cNvPr>
        <xdr:cNvSpPr/>
      </xdr:nvSpPr>
      <xdr:spPr>
        <a:xfrm>
          <a:off x="168275" y="5762798"/>
          <a:ext cx="2076451" cy="390864"/>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276499</xdr:rowOff>
    </xdr:from>
    <xdr:to>
      <xdr:col>1</xdr:col>
      <xdr:colOff>139</xdr:colOff>
      <xdr:row>21</xdr:row>
      <xdr:rowOff>48384</xdr:rowOff>
    </xdr:to>
    <xdr:sp macro="" textlink="Índice!B132">
      <xdr:nvSpPr>
        <xdr:cNvPr id="22" name="Retângulo: Cantos Arredondados 21">
          <a:hlinkClick xmlns:r="http://schemas.openxmlformats.org/officeDocument/2006/relationships" r:id="rId9"/>
          <a:extLst>
            <a:ext uri="{FF2B5EF4-FFF2-40B4-BE49-F238E27FC236}">
              <a16:creationId xmlns:a16="http://schemas.microsoft.com/office/drawing/2014/main" id="{29771480-3E8F-4715-B3DD-47831DA51D72}"/>
            </a:ext>
          </a:extLst>
        </xdr:cNvPr>
        <xdr:cNvSpPr/>
      </xdr:nvSpPr>
      <xdr:spPr>
        <a:xfrm>
          <a:off x="168275" y="6256542"/>
          <a:ext cx="2076451" cy="401364"/>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142859</xdr:rowOff>
    </xdr:from>
    <xdr:to>
      <xdr:col>1</xdr:col>
      <xdr:colOff>139</xdr:colOff>
      <xdr:row>22</xdr:row>
      <xdr:rowOff>217730</xdr:rowOff>
    </xdr:to>
    <xdr:sp macro="" textlink="Índice!B139">
      <xdr:nvSpPr>
        <xdr:cNvPr id="23" name="Retângulo: Cantos Arredondados 22">
          <a:hlinkClick xmlns:r="http://schemas.openxmlformats.org/officeDocument/2006/relationships" r:id="rId10"/>
          <a:extLst>
            <a:ext uri="{FF2B5EF4-FFF2-40B4-BE49-F238E27FC236}">
              <a16:creationId xmlns:a16="http://schemas.microsoft.com/office/drawing/2014/main" id="{42EF2A51-361D-48EA-B1BC-98A44BA2D33D}"/>
            </a:ext>
          </a:extLst>
        </xdr:cNvPr>
        <xdr:cNvSpPr/>
      </xdr:nvSpPr>
      <xdr:spPr>
        <a:xfrm>
          <a:off x="168275" y="6752381"/>
          <a:ext cx="2076451" cy="38961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323135</xdr:rowOff>
    </xdr:from>
    <xdr:to>
      <xdr:col>1</xdr:col>
      <xdr:colOff>139</xdr:colOff>
      <xdr:row>23</xdr:row>
      <xdr:rowOff>276412</xdr:rowOff>
    </xdr:to>
    <xdr:sp macro="" textlink="Índice!B141">
      <xdr:nvSpPr>
        <xdr:cNvPr id="24" name="Retângulo: Cantos Arredondados 23">
          <a:hlinkClick xmlns:r="http://schemas.openxmlformats.org/officeDocument/2006/relationships" r:id="rId11"/>
          <a:extLst>
            <a:ext uri="{FF2B5EF4-FFF2-40B4-BE49-F238E27FC236}">
              <a16:creationId xmlns:a16="http://schemas.microsoft.com/office/drawing/2014/main" id="{E60E328D-0292-44F0-BC71-DD3F84900469}"/>
            </a:ext>
          </a:extLst>
        </xdr:cNvPr>
        <xdr:cNvSpPr/>
      </xdr:nvSpPr>
      <xdr:spPr>
        <a:xfrm>
          <a:off x="168275" y="7247810"/>
          <a:ext cx="2076451" cy="39184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216207</xdr:rowOff>
    </xdr:from>
    <xdr:to>
      <xdr:col>0</xdr:col>
      <xdr:colOff>2244550</xdr:colOff>
      <xdr:row>13</xdr:row>
      <xdr:rowOff>291079</xdr:rowOff>
    </xdr:to>
    <xdr:sp macro="" textlink="Índice!C88">
      <xdr:nvSpPr>
        <xdr:cNvPr id="29" name="Retângulo: Cantos Arredondados 28">
          <a:hlinkClick xmlns:r="http://schemas.openxmlformats.org/officeDocument/2006/relationships" r:id="rId2"/>
          <a:extLst>
            <a:ext uri="{FF2B5EF4-FFF2-40B4-BE49-F238E27FC236}">
              <a16:creationId xmlns:a16="http://schemas.microsoft.com/office/drawing/2014/main" id="{EC1AFB7E-CB5D-469B-B9E1-50A594C3CEBE}"/>
            </a:ext>
          </a:extLst>
        </xdr:cNvPr>
        <xdr:cNvSpPr/>
      </xdr:nvSpPr>
      <xdr:spPr>
        <a:xfrm>
          <a:off x="339725" y="3993077"/>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Diversity and inclusion</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14</xdr:row>
      <xdr:rowOff>22725</xdr:rowOff>
    </xdr:from>
    <xdr:to>
      <xdr:col>0</xdr:col>
      <xdr:colOff>2244550</xdr:colOff>
      <xdr:row>15</xdr:row>
      <xdr:rowOff>98011</xdr:rowOff>
    </xdr:to>
    <xdr:sp macro="" textlink="Índice!C90">
      <xdr:nvSpPr>
        <xdr:cNvPr id="30" name="Retângulo: Cantos Arredondados 29">
          <a:hlinkClick xmlns:r="http://schemas.openxmlformats.org/officeDocument/2006/relationships" r:id="rId12"/>
          <a:extLst>
            <a:ext uri="{FF2B5EF4-FFF2-40B4-BE49-F238E27FC236}">
              <a16:creationId xmlns:a16="http://schemas.microsoft.com/office/drawing/2014/main" id="{CA5ED051-0A56-447C-9218-167BE7C08206}"/>
            </a:ext>
          </a:extLst>
        </xdr:cNvPr>
        <xdr:cNvSpPr/>
      </xdr:nvSpPr>
      <xdr:spPr>
        <a:xfrm>
          <a:off x="339725" y="4429073"/>
          <a:ext cx="1904825" cy="390025"/>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Health, safety and well-being</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94951</xdr:rowOff>
    </xdr:from>
    <xdr:to>
      <xdr:col>0</xdr:col>
      <xdr:colOff>2244550</xdr:colOff>
      <xdr:row>12</xdr:row>
      <xdr:rowOff>169822</xdr:rowOff>
    </xdr:to>
    <xdr:sp macro="" textlink="Índice!C85">
      <xdr:nvSpPr>
        <xdr:cNvPr id="31" name="Retângulo: Cantos Arredondados 30">
          <a:hlinkClick xmlns:r="http://schemas.openxmlformats.org/officeDocument/2006/relationships" r:id="rId13"/>
          <a:extLst>
            <a:ext uri="{FF2B5EF4-FFF2-40B4-BE49-F238E27FC236}">
              <a16:creationId xmlns:a16="http://schemas.microsoft.com/office/drawing/2014/main" id="{2E32BCD6-A354-4E01-89B4-8209D2B4A3C8}"/>
            </a:ext>
          </a:extLst>
        </xdr:cNvPr>
        <xdr:cNvSpPr/>
      </xdr:nvSpPr>
      <xdr:spPr>
        <a:xfrm>
          <a:off x="339725" y="3557081"/>
          <a:ext cx="1904825" cy="389611"/>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1" i="0" u="sng" strike="noStrike">
              <a:solidFill>
                <a:schemeClr val="bg1"/>
              </a:solidFill>
              <a:effectLst/>
              <a:latin typeface="Calibri regular"/>
              <a:ea typeface="+mn-ea"/>
              <a:cs typeface="+mn-cs"/>
            </a:rPr>
            <a:pPr algn="l"/>
            <a:t>Attraction, development and retention</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144396</xdr:rowOff>
    </xdr:from>
    <xdr:to>
      <xdr:col>0</xdr:col>
      <xdr:colOff>2244550</xdr:colOff>
      <xdr:row>16</xdr:row>
      <xdr:rowOff>219682</xdr:rowOff>
    </xdr:to>
    <xdr:sp macro="" textlink="Índice!C107">
      <xdr:nvSpPr>
        <xdr:cNvPr id="33" name="Retângulo: Cantos Arredondados 32">
          <a:hlinkClick xmlns:r="http://schemas.openxmlformats.org/officeDocument/2006/relationships" r:id="rId14"/>
          <a:extLst>
            <a:ext uri="{FF2B5EF4-FFF2-40B4-BE49-F238E27FC236}">
              <a16:creationId xmlns:a16="http://schemas.microsoft.com/office/drawing/2014/main" id="{B63CF078-B535-ADFC-7FD5-08B451A1D494}"/>
            </a:ext>
          </a:extLst>
        </xdr:cNvPr>
        <xdr:cNvSpPr/>
      </xdr:nvSpPr>
      <xdr:spPr>
        <a:xfrm>
          <a:off x="339725" y="4865483"/>
          <a:ext cx="1904825" cy="390025"/>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People management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266065</xdr:rowOff>
    </xdr:from>
    <xdr:to>
      <xdr:col>0</xdr:col>
      <xdr:colOff>2244550</xdr:colOff>
      <xdr:row>18</xdr:row>
      <xdr:rowOff>26612</xdr:rowOff>
    </xdr:to>
    <xdr:sp macro="" textlink="Índice!C113">
      <xdr:nvSpPr>
        <xdr:cNvPr id="34" name="Retângulo: Cantos Arredondados 33">
          <a:hlinkClick xmlns:r="http://schemas.openxmlformats.org/officeDocument/2006/relationships" r:id="rId15"/>
          <a:extLst>
            <a:ext uri="{FF2B5EF4-FFF2-40B4-BE49-F238E27FC236}">
              <a16:creationId xmlns:a16="http://schemas.microsoft.com/office/drawing/2014/main" id="{16BBFFB7-8031-91FA-AAFE-0890CA77552F}"/>
            </a:ext>
          </a:extLst>
        </xdr:cNvPr>
        <xdr:cNvSpPr/>
      </xdr:nvSpPr>
      <xdr:spPr>
        <a:xfrm>
          <a:off x="339725" y="5301891"/>
          <a:ext cx="1904825" cy="390025"/>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Pay and benefits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5" name="Imagem 34">
          <a:extLst>
            <a:ext uri="{FF2B5EF4-FFF2-40B4-BE49-F238E27FC236}">
              <a16:creationId xmlns:a16="http://schemas.microsoft.com/office/drawing/2014/main" id="{DFA8B3DC-E066-4B0B-9E7E-CC7DB05257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6" name="Agrupar 35">
          <a:hlinkClick xmlns:r="http://schemas.openxmlformats.org/officeDocument/2006/relationships" r:id="rId17"/>
          <a:extLst>
            <a:ext uri="{FF2B5EF4-FFF2-40B4-BE49-F238E27FC236}">
              <a16:creationId xmlns:a16="http://schemas.microsoft.com/office/drawing/2014/main" id="{ACE39E61-C98B-4211-A4FC-62818135BC1D}"/>
            </a:ext>
          </a:extLst>
        </xdr:cNvPr>
        <xdr:cNvGrpSpPr/>
      </xdr:nvGrpSpPr>
      <xdr:grpSpPr>
        <a:xfrm>
          <a:off x="2914650" y="138112"/>
          <a:ext cx="1333500" cy="385200"/>
          <a:chOff x="2914760" y="138112"/>
          <a:chExt cx="1325814" cy="385200"/>
        </a:xfrm>
      </xdr:grpSpPr>
      <xdr:sp macro="" textlink="">
        <xdr:nvSpPr>
          <xdr:cNvPr id="37" name="Retângulo 36">
            <a:extLst>
              <a:ext uri="{FF2B5EF4-FFF2-40B4-BE49-F238E27FC236}">
                <a16:creationId xmlns:a16="http://schemas.microsoft.com/office/drawing/2014/main" id="{E1D84244-7444-54B7-D290-577BBE8C08C5}"/>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8" name="Imagem 37">
            <a:extLst>
              <a:ext uri="{FF2B5EF4-FFF2-40B4-BE49-F238E27FC236}">
                <a16:creationId xmlns:a16="http://schemas.microsoft.com/office/drawing/2014/main" id="{B06E6994-37D4-DA86-13CD-931E3D26FB0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9" name="Agrupar 38">
          <a:hlinkClick xmlns:r="http://schemas.openxmlformats.org/officeDocument/2006/relationships" r:id="rId19"/>
          <a:extLst>
            <a:ext uri="{FF2B5EF4-FFF2-40B4-BE49-F238E27FC236}">
              <a16:creationId xmlns:a16="http://schemas.microsoft.com/office/drawing/2014/main" id="{EDF11457-7D47-4E34-9D10-C3655487A391}"/>
            </a:ext>
          </a:extLst>
        </xdr:cNvPr>
        <xdr:cNvGrpSpPr/>
      </xdr:nvGrpSpPr>
      <xdr:grpSpPr>
        <a:xfrm>
          <a:off x="4330700" y="150018"/>
          <a:ext cx="1104900" cy="375675"/>
          <a:chOff x="4295775" y="140493"/>
          <a:chExt cx="1104900" cy="385200"/>
        </a:xfrm>
      </xdr:grpSpPr>
      <xdr:sp macro="" textlink="">
        <xdr:nvSpPr>
          <xdr:cNvPr id="40" name="Retângulo 39">
            <a:extLst>
              <a:ext uri="{FF2B5EF4-FFF2-40B4-BE49-F238E27FC236}">
                <a16:creationId xmlns:a16="http://schemas.microsoft.com/office/drawing/2014/main" id="{B65B982A-5D03-4D0C-6ADB-0445EFEFB25B}"/>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41" name="Imagem 40">
            <a:extLst>
              <a:ext uri="{FF2B5EF4-FFF2-40B4-BE49-F238E27FC236}">
                <a16:creationId xmlns:a16="http://schemas.microsoft.com/office/drawing/2014/main" id="{03A6BE25-3A3C-5DBB-05E2-209D64EA721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8</xdr:col>
      <xdr:colOff>1057885</xdr:colOff>
      <xdr:row>0</xdr:row>
      <xdr:rowOff>149376</xdr:rowOff>
    </xdr:from>
    <xdr:to>
      <xdr:col>9</xdr:col>
      <xdr:colOff>87290</xdr:colOff>
      <xdr:row>1</xdr:row>
      <xdr:rowOff>231260</xdr:rowOff>
    </xdr:to>
    <xdr:grpSp>
      <xdr:nvGrpSpPr>
        <xdr:cNvPr id="23" name="Agrupar 22">
          <a:hlinkClick xmlns:r="http://schemas.openxmlformats.org/officeDocument/2006/relationships" r:id="rId1"/>
          <a:extLst>
            <a:ext uri="{FF2B5EF4-FFF2-40B4-BE49-F238E27FC236}">
              <a16:creationId xmlns:a16="http://schemas.microsoft.com/office/drawing/2014/main" id="{6AB819BD-1A79-4276-B932-984C4B118D10}"/>
            </a:ext>
          </a:extLst>
        </xdr:cNvPr>
        <xdr:cNvGrpSpPr/>
      </xdr:nvGrpSpPr>
      <xdr:grpSpPr>
        <a:xfrm>
          <a:off x="11925910" y="149376"/>
          <a:ext cx="420055" cy="396209"/>
          <a:chOff x="11937133" y="129787"/>
          <a:chExt cx="416880" cy="386672"/>
        </a:xfrm>
      </xdr:grpSpPr>
      <xdr:sp macro="" textlink="">
        <xdr:nvSpPr>
          <xdr:cNvPr id="24" name="Retângulo: Cantos Arredondados 23">
            <a:extLst>
              <a:ext uri="{FF2B5EF4-FFF2-40B4-BE49-F238E27FC236}">
                <a16:creationId xmlns:a16="http://schemas.microsoft.com/office/drawing/2014/main" id="{361012CD-0AF9-C8E4-6AB6-4E892F93E9D9}"/>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5" name="Seta: para a Direita 24">
            <a:extLst>
              <a:ext uri="{FF2B5EF4-FFF2-40B4-BE49-F238E27FC236}">
                <a16:creationId xmlns:a16="http://schemas.microsoft.com/office/drawing/2014/main" id="{029AA30A-FBD2-4E24-BC23-2908A2EEABC8}"/>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561865</xdr:colOff>
      <xdr:row>0</xdr:row>
      <xdr:rowOff>149376</xdr:rowOff>
    </xdr:from>
    <xdr:to>
      <xdr:col>8</xdr:col>
      <xdr:colOff>965643</xdr:colOff>
      <xdr:row>1</xdr:row>
      <xdr:rowOff>231260</xdr:rowOff>
    </xdr:to>
    <xdr:grpSp>
      <xdr:nvGrpSpPr>
        <xdr:cNvPr id="26" name="Agrupar 25">
          <a:hlinkClick xmlns:r="http://schemas.openxmlformats.org/officeDocument/2006/relationships" r:id="rId2"/>
          <a:extLst>
            <a:ext uri="{FF2B5EF4-FFF2-40B4-BE49-F238E27FC236}">
              <a16:creationId xmlns:a16="http://schemas.microsoft.com/office/drawing/2014/main" id="{12AF6652-9F81-44EF-A6C4-16B0EE377433}"/>
            </a:ext>
          </a:extLst>
        </xdr:cNvPr>
        <xdr:cNvGrpSpPr/>
      </xdr:nvGrpSpPr>
      <xdr:grpSpPr>
        <a:xfrm>
          <a:off x="11429890" y="149376"/>
          <a:ext cx="403778" cy="396209"/>
          <a:chOff x="11434763" y="129787"/>
          <a:chExt cx="413303" cy="386672"/>
        </a:xfrm>
      </xdr:grpSpPr>
      <xdr:sp macro="" textlink="">
        <xdr:nvSpPr>
          <xdr:cNvPr id="27" name="Retângulo: Cantos Arredondados 26">
            <a:extLst>
              <a:ext uri="{FF2B5EF4-FFF2-40B4-BE49-F238E27FC236}">
                <a16:creationId xmlns:a16="http://schemas.microsoft.com/office/drawing/2014/main" id="{9C0EB5A3-2623-60E0-63BD-E62415150C78}"/>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8" name="Seta: para a Direita 27">
            <a:extLst>
              <a:ext uri="{FF2B5EF4-FFF2-40B4-BE49-F238E27FC236}">
                <a16:creationId xmlns:a16="http://schemas.microsoft.com/office/drawing/2014/main" id="{67A8A0F8-8F2E-A17C-597A-2AC312A0BB09}"/>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29" name="Retângulo: Cantos Arredondados 28">
          <a:hlinkClick xmlns:r="http://schemas.openxmlformats.org/officeDocument/2006/relationships" r:id="rId3"/>
          <a:extLst>
            <a:ext uri="{FF2B5EF4-FFF2-40B4-BE49-F238E27FC236}">
              <a16:creationId xmlns:a16="http://schemas.microsoft.com/office/drawing/2014/main" id="{53DA43AE-5172-4343-A57D-BA385B843410}"/>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1" name="Retângulo: Cantos Arredondados 30">
          <a:hlinkClick xmlns:r="http://schemas.openxmlformats.org/officeDocument/2006/relationships" r:id="rId4"/>
          <a:extLst>
            <a:ext uri="{FF2B5EF4-FFF2-40B4-BE49-F238E27FC236}">
              <a16:creationId xmlns:a16="http://schemas.microsoft.com/office/drawing/2014/main" id="{B7C818DB-C0D5-4218-A858-1BD12C4B2A64}"/>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2" name="Retângulo: Cantos Arredondados 31">
          <a:hlinkClick xmlns:r="http://schemas.openxmlformats.org/officeDocument/2006/relationships" r:id="rId5"/>
          <a:extLst>
            <a:ext uri="{FF2B5EF4-FFF2-40B4-BE49-F238E27FC236}">
              <a16:creationId xmlns:a16="http://schemas.microsoft.com/office/drawing/2014/main" id="{62EC667A-8D0F-4971-9DCD-9C9B27FF5E09}"/>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3" name="Retângulo: Cantos Arredondados 32">
          <a:hlinkClick xmlns:r="http://schemas.openxmlformats.org/officeDocument/2006/relationships" r:id="rId6"/>
          <a:extLst>
            <a:ext uri="{FF2B5EF4-FFF2-40B4-BE49-F238E27FC236}">
              <a16:creationId xmlns:a16="http://schemas.microsoft.com/office/drawing/2014/main" id="{E39465D8-3C53-488C-9CF8-4E71BF7504B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4" name="Retângulo: Cantos Arredondados 33">
          <a:hlinkClick xmlns:r="http://schemas.openxmlformats.org/officeDocument/2006/relationships" r:id="rId7"/>
          <a:extLst>
            <a:ext uri="{FF2B5EF4-FFF2-40B4-BE49-F238E27FC236}">
              <a16:creationId xmlns:a16="http://schemas.microsoft.com/office/drawing/2014/main" id="{AFB066B9-0BC8-489D-A79B-5E78ACFA7B2F}"/>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10</xdr:row>
      <xdr:rowOff>362891</xdr:rowOff>
    </xdr:to>
    <xdr:sp macro="" textlink="Índice!B88">
      <xdr:nvSpPr>
        <xdr:cNvPr id="35" name="Retângulo: Cantos Arredondados 34">
          <a:hlinkClick xmlns:r="http://schemas.openxmlformats.org/officeDocument/2006/relationships" r:id="rId8"/>
          <a:extLst>
            <a:ext uri="{FF2B5EF4-FFF2-40B4-BE49-F238E27FC236}">
              <a16:creationId xmlns:a16="http://schemas.microsoft.com/office/drawing/2014/main" id="{456625B2-4AEB-43CC-88DA-F0212EFB25C7}"/>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HUMAN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59394</xdr:rowOff>
    </xdr:from>
    <xdr:to>
      <xdr:col>1</xdr:col>
      <xdr:colOff>139</xdr:colOff>
      <xdr:row>18</xdr:row>
      <xdr:rowOff>135519</xdr:rowOff>
    </xdr:to>
    <xdr:sp macro="" textlink="Índice!B114">
      <xdr:nvSpPr>
        <xdr:cNvPr id="36" name="Retângulo: Cantos Arredondados 35">
          <a:hlinkClick xmlns:r="http://schemas.openxmlformats.org/officeDocument/2006/relationships" r:id="rId9"/>
          <a:extLst>
            <a:ext uri="{FF2B5EF4-FFF2-40B4-BE49-F238E27FC236}">
              <a16:creationId xmlns:a16="http://schemas.microsoft.com/office/drawing/2014/main" id="{ED8D8E2A-22F7-491E-85DB-D61349874E7C}"/>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238399</xdr:rowOff>
    </xdr:from>
    <xdr:to>
      <xdr:col>1</xdr:col>
      <xdr:colOff>139</xdr:colOff>
      <xdr:row>20</xdr:row>
      <xdr:rowOff>10284</xdr:rowOff>
    </xdr:to>
    <xdr:sp macro="" textlink="Índice!B132">
      <xdr:nvSpPr>
        <xdr:cNvPr id="37" name="Retângulo: Cantos Arredondados 36">
          <a:hlinkClick xmlns:r="http://schemas.openxmlformats.org/officeDocument/2006/relationships" r:id="rId10"/>
          <a:extLst>
            <a:ext uri="{FF2B5EF4-FFF2-40B4-BE49-F238E27FC236}">
              <a16:creationId xmlns:a16="http://schemas.microsoft.com/office/drawing/2014/main" id="{1EA1738D-1D59-491F-A078-5EBF355ABF3B}"/>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104759</xdr:rowOff>
    </xdr:from>
    <xdr:to>
      <xdr:col>1</xdr:col>
      <xdr:colOff>139</xdr:colOff>
      <xdr:row>21</xdr:row>
      <xdr:rowOff>179630</xdr:rowOff>
    </xdr:to>
    <xdr:sp macro="" textlink="Índice!B139">
      <xdr:nvSpPr>
        <xdr:cNvPr id="38" name="Retângulo: Cantos Arredondados 37">
          <a:hlinkClick xmlns:r="http://schemas.openxmlformats.org/officeDocument/2006/relationships" r:id="rId11"/>
          <a:extLst>
            <a:ext uri="{FF2B5EF4-FFF2-40B4-BE49-F238E27FC236}">
              <a16:creationId xmlns:a16="http://schemas.microsoft.com/office/drawing/2014/main" id="{42343768-3496-4382-9400-86D1B1A90149}"/>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285035</xdr:rowOff>
    </xdr:from>
    <xdr:to>
      <xdr:col>1</xdr:col>
      <xdr:colOff>139</xdr:colOff>
      <xdr:row>23</xdr:row>
      <xdr:rowOff>47812</xdr:rowOff>
    </xdr:to>
    <xdr:sp macro="" textlink="Índice!B141">
      <xdr:nvSpPr>
        <xdr:cNvPr id="39" name="Retângulo: Cantos Arredondados 38">
          <a:hlinkClick xmlns:r="http://schemas.openxmlformats.org/officeDocument/2006/relationships" r:id="rId12"/>
          <a:extLst>
            <a:ext uri="{FF2B5EF4-FFF2-40B4-BE49-F238E27FC236}">
              <a16:creationId xmlns:a16="http://schemas.microsoft.com/office/drawing/2014/main" id="{D0B80A74-7B55-4421-A4CE-39B21B333EFA}"/>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178107</xdr:rowOff>
    </xdr:from>
    <xdr:to>
      <xdr:col>0</xdr:col>
      <xdr:colOff>2244550</xdr:colOff>
      <xdr:row>12</xdr:row>
      <xdr:rowOff>252979</xdr:rowOff>
    </xdr:to>
    <xdr:sp macro="" textlink="Índice!C88">
      <xdr:nvSpPr>
        <xdr:cNvPr id="40" name="Retângulo: Cantos Arredondados 39">
          <a:hlinkClick xmlns:r="http://schemas.openxmlformats.org/officeDocument/2006/relationships" r:id="rId8"/>
          <a:extLst>
            <a:ext uri="{FF2B5EF4-FFF2-40B4-BE49-F238E27FC236}">
              <a16:creationId xmlns:a16="http://schemas.microsoft.com/office/drawing/2014/main" id="{810C0C26-1878-494D-8789-A4320255A9EF}"/>
            </a:ext>
          </a:extLst>
        </xdr:cNvPr>
        <xdr:cNvSpPr/>
      </xdr:nvSpPr>
      <xdr:spPr>
        <a:xfrm>
          <a:off x="339725" y="3988107"/>
          <a:ext cx="1904825" cy="389197"/>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1" i="0" u="sng" strike="noStrike">
              <a:solidFill>
                <a:schemeClr val="bg1"/>
              </a:solidFill>
              <a:latin typeface="Calibri regular"/>
            </a:rPr>
            <a:pPr algn="l"/>
            <a:t>Diversity and inclusion</a:t>
          </a:fld>
          <a:endParaRPr lang="en-US" sz="1100" b="1" i="0" u="sng" strike="noStrike">
            <a:solidFill>
              <a:schemeClr val="bg1"/>
            </a:solidFill>
            <a:latin typeface="Calibri regular"/>
          </a:endParaRPr>
        </a:p>
      </xdr:txBody>
    </xdr:sp>
    <xdr:clientData/>
  </xdr:twoCellAnchor>
  <xdr:twoCellAnchor editAs="absolute">
    <xdr:from>
      <xdr:col>0</xdr:col>
      <xdr:colOff>339725</xdr:colOff>
      <xdr:row>12</xdr:row>
      <xdr:rowOff>298950</xdr:rowOff>
    </xdr:from>
    <xdr:to>
      <xdr:col>0</xdr:col>
      <xdr:colOff>2244550</xdr:colOff>
      <xdr:row>14</xdr:row>
      <xdr:rowOff>59911</xdr:rowOff>
    </xdr:to>
    <xdr:sp macro="" textlink="Índice!C90">
      <xdr:nvSpPr>
        <xdr:cNvPr id="41" name="Retângulo: Cantos Arredondados 40">
          <a:hlinkClick xmlns:r="http://schemas.openxmlformats.org/officeDocument/2006/relationships" r:id="rId1"/>
          <a:extLst>
            <a:ext uri="{FF2B5EF4-FFF2-40B4-BE49-F238E27FC236}">
              <a16:creationId xmlns:a16="http://schemas.microsoft.com/office/drawing/2014/main" id="{3CDC10AB-F0D2-4763-B4BA-3204A3EFB334}"/>
            </a:ext>
          </a:extLst>
        </xdr:cNvPr>
        <xdr:cNvSpPr/>
      </xdr:nvSpPr>
      <xdr:spPr>
        <a:xfrm>
          <a:off x="339725" y="4423275"/>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Health, safety and well-being</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409276</xdr:rowOff>
    </xdr:from>
    <xdr:to>
      <xdr:col>0</xdr:col>
      <xdr:colOff>2244550</xdr:colOff>
      <xdr:row>11</xdr:row>
      <xdr:rowOff>131722</xdr:rowOff>
    </xdr:to>
    <xdr:sp macro="" textlink="Índice!C85">
      <xdr:nvSpPr>
        <xdr:cNvPr id="42" name="Retângulo: Cantos Arredondados 41">
          <a:hlinkClick xmlns:r="http://schemas.openxmlformats.org/officeDocument/2006/relationships" r:id="rId2"/>
          <a:extLst>
            <a:ext uri="{FF2B5EF4-FFF2-40B4-BE49-F238E27FC236}">
              <a16:creationId xmlns:a16="http://schemas.microsoft.com/office/drawing/2014/main" id="{D16B2EC0-0217-43B0-B44A-5C94B7EEEBC9}"/>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Attraction, development and retention</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106296</xdr:rowOff>
    </xdr:from>
    <xdr:to>
      <xdr:col>0</xdr:col>
      <xdr:colOff>2244550</xdr:colOff>
      <xdr:row>15</xdr:row>
      <xdr:rowOff>181582</xdr:rowOff>
    </xdr:to>
    <xdr:sp macro="" textlink="Índice!C107">
      <xdr:nvSpPr>
        <xdr:cNvPr id="43" name="Retângulo: Cantos Arredondados 42">
          <a:hlinkClick xmlns:r="http://schemas.openxmlformats.org/officeDocument/2006/relationships" r:id="rId13"/>
          <a:extLst>
            <a:ext uri="{FF2B5EF4-FFF2-40B4-BE49-F238E27FC236}">
              <a16:creationId xmlns:a16="http://schemas.microsoft.com/office/drawing/2014/main" id="{0FB9C66F-DB35-4E31-87F7-E8EED7D2D643}"/>
            </a:ext>
          </a:extLst>
        </xdr:cNvPr>
        <xdr:cNvSpPr/>
      </xdr:nvSpPr>
      <xdr:spPr>
        <a:xfrm>
          <a:off x="339725" y="4859271"/>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People management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227965</xdr:rowOff>
    </xdr:from>
    <xdr:to>
      <xdr:col>0</xdr:col>
      <xdr:colOff>2244550</xdr:colOff>
      <xdr:row>16</xdr:row>
      <xdr:rowOff>302837</xdr:rowOff>
    </xdr:to>
    <xdr:sp macro="" textlink="Índice!C113">
      <xdr:nvSpPr>
        <xdr:cNvPr id="44" name="Retângulo: Cantos Arredondados 43">
          <a:hlinkClick xmlns:r="http://schemas.openxmlformats.org/officeDocument/2006/relationships" r:id="rId14"/>
          <a:extLst>
            <a:ext uri="{FF2B5EF4-FFF2-40B4-BE49-F238E27FC236}">
              <a16:creationId xmlns:a16="http://schemas.microsoft.com/office/drawing/2014/main" id="{189C75D9-DDC8-478F-8758-58155A40C56B}"/>
            </a:ext>
          </a:extLst>
        </xdr:cNvPr>
        <xdr:cNvSpPr/>
      </xdr:nvSpPr>
      <xdr:spPr>
        <a:xfrm>
          <a:off x="339725" y="5295265"/>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Pay and benefits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45" name="Imagem 44">
          <a:extLst>
            <a:ext uri="{FF2B5EF4-FFF2-40B4-BE49-F238E27FC236}">
              <a16:creationId xmlns:a16="http://schemas.microsoft.com/office/drawing/2014/main" id="{923D7CCE-16A4-4718-88B6-83ED54429F6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333375</xdr:colOff>
      <xdr:row>1</xdr:row>
      <xdr:rowOff>208987</xdr:rowOff>
    </xdr:to>
    <xdr:grpSp>
      <xdr:nvGrpSpPr>
        <xdr:cNvPr id="46" name="Agrupar 45">
          <a:hlinkClick xmlns:r="http://schemas.openxmlformats.org/officeDocument/2006/relationships" r:id="rId16"/>
          <a:extLst>
            <a:ext uri="{FF2B5EF4-FFF2-40B4-BE49-F238E27FC236}">
              <a16:creationId xmlns:a16="http://schemas.microsoft.com/office/drawing/2014/main" id="{B76D2C18-A5BE-43F7-A630-B42FF918B1BF}"/>
            </a:ext>
          </a:extLst>
        </xdr:cNvPr>
        <xdr:cNvGrpSpPr/>
      </xdr:nvGrpSpPr>
      <xdr:grpSpPr>
        <a:xfrm>
          <a:off x="2914650" y="138112"/>
          <a:ext cx="1333500" cy="385200"/>
          <a:chOff x="2914760" y="138112"/>
          <a:chExt cx="1325814" cy="385200"/>
        </a:xfrm>
      </xdr:grpSpPr>
      <xdr:sp macro="" textlink="">
        <xdr:nvSpPr>
          <xdr:cNvPr id="47" name="Retângulo 46">
            <a:extLst>
              <a:ext uri="{FF2B5EF4-FFF2-40B4-BE49-F238E27FC236}">
                <a16:creationId xmlns:a16="http://schemas.microsoft.com/office/drawing/2014/main" id="{32689C84-F681-5603-C3BC-E8BDDE1B88FD}"/>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48" name="Imagem 47">
            <a:extLst>
              <a:ext uri="{FF2B5EF4-FFF2-40B4-BE49-F238E27FC236}">
                <a16:creationId xmlns:a16="http://schemas.microsoft.com/office/drawing/2014/main" id="{2F3F1FD1-DB48-416F-43D8-29001ED7920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415925</xdr:colOff>
      <xdr:row>0</xdr:row>
      <xdr:rowOff>150018</xdr:rowOff>
    </xdr:from>
    <xdr:to>
      <xdr:col>4</xdr:col>
      <xdr:colOff>130175</xdr:colOff>
      <xdr:row>1</xdr:row>
      <xdr:rowOff>211368</xdr:rowOff>
    </xdr:to>
    <xdr:grpSp>
      <xdr:nvGrpSpPr>
        <xdr:cNvPr id="49" name="Agrupar 48">
          <a:hlinkClick xmlns:r="http://schemas.openxmlformats.org/officeDocument/2006/relationships" r:id="rId18"/>
          <a:extLst>
            <a:ext uri="{FF2B5EF4-FFF2-40B4-BE49-F238E27FC236}">
              <a16:creationId xmlns:a16="http://schemas.microsoft.com/office/drawing/2014/main" id="{D8AA96B9-15CA-4F62-A0F6-C4F2CBFFE8E0}"/>
            </a:ext>
          </a:extLst>
        </xdr:cNvPr>
        <xdr:cNvGrpSpPr/>
      </xdr:nvGrpSpPr>
      <xdr:grpSpPr>
        <a:xfrm>
          <a:off x="4330700" y="150018"/>
          <a:ext cx="1104900" cy="375675"/>
          <a:chOff x="4295775" y="140493"/>
          <a:chExt cx="1104900" cy="385200"/>
        </a:xfrm>
      </xdr:grpSpPr>
      <xdr:sp macro="" textlink="">
        <xdr:nvSpPr>
          <xdr:cNvPr id="50" name="Retângulo 49">
            <a:extLst>
              <a:ext uri="{FF2B5EF4-FFF2-40B4-BE49-F238E27FC236}">
                <a16:creationId xmlns:a16="http://schemas.microsoft.com/office/drawing/2014/main" id="{290A0D8D-CFF6-82A4-6724-1CD7F9FCFD34}"/>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51" name="Imagem 50">
            <a:extLst>
              <a:ext uri="{FF2B5EF4-FFF2-40B4-BE49-F238E27FC236}">
                <a16:creationId xmlns:a16="http://schemas.microsoft.com/office/drawing/2014/main" id="{03EBF816-6A64-AFFC-C8BD-1278B4E62DA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8</xdr:col>
      <xdr:colOff>1086460</xdr:colOff>
      <xdr:row>0</xdr:row>
      <xdr:rowOff>149376</xdr:rowOff>
    </xdr:from>
    <xdr:to>
      <xdr:col>9</xdr:col>
      <xdr:colOff>115865</xdr:colOff>
      <xdr:row>1</xdr:row>
      <xdr:rowOff>231260</xdr:rowOff>
    </xdr:to>
    <xdr:grpSp>
      <xdr:nvGrpSpPr>
        <xdr:cNvPr id="10" name="Agrupar 9">
          <a:hlinkClick xmlns:r="http://schemas.openxmlformats.org/officeDocument/2006/relationships" r:id="rId1"/>
          <a:extLst>
            <a:ext uri="{FF2B5EF4-FFF2-40B4-BE49-F238E27FC236}">
              <a16:creationId xmlns:a16="http://schemas.microsoft.com/office/drawing/2014/main" id="{A8C7E399-4416-4941-B0E6-45371452A814}"/>
            </a:ext>
          </a:extLst>
        </xdr:cNvPr>
        <xdr:cNvGrpSpPr/>
      </xdr:nvGrpSpPr>
      <xdr:grpSpPr>
        <a:xfrm>
          <a:off x="11925910" y="149376"/>
          <a:ext cx="420055" cy="396209"/>
          <a:chOff x="11937133" y="129787"/>
          <a:chExt cx="416880" cy="386672"/>
        </a:xfrm>
      </xdr:grpSpPr>
      <xdr:sp macro="" textlink="">
        <xdr:nvSpPr>
          <xdr:cNvPr id="11" name="Retângulo: Cantos Arredondados 10">
            <a:extLst>
              <a:ext uri="{FF2B5EF4-FFF2-40B4-BE49-F238E27FC236}">
                <a16:creationId xmlns:a16="http://schemas.microsoft.com/office/drawing/2014/main" id="{8E52CBB4-F523-BC55-5B2A-4A2EBED87845}"/>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55C7E42E-EF98-ABC0-8969-2FA2E0B752AD}"/>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590440</xdr:colOff>
      <xdr:row>0</xdr:row>
      <xdr:rowOff>149376</xdr:rowOff>
    </xdr:from>
    <xdr:to>
      <xdr:col>8</xdr:col>
      <xdr:colOff>994218</xdr:colOff>
      <xdr:row>1</xdr:row>
      <xdr:rowOff>231260</xdr:rowOff>
    </xdr:to>
    <xdr:grpSp>
      <xdr:nvGrpSpPr>
        <xdr:cNvPr id="13" name="Agrupar 12">
          <a:hlinkClick xmlns:r="http://schemas.openxmlformats.org/officeDocument/2006/relationships" r:id="rId2"/>
          <a:extLst>
            <a:ext uri="{FF2B5EF4-FFF2-40B4-BE49-F238E27FC236}">
              <a16:creationId xmlns:a16="http://schemas.microsoft.com/office/drawing/2014/main" id="{406F721B-3F81-4EB2-ACD8-E4E360F1A7AE}"/>
            </a:ext>
          </a:extLst>
        </xdr:cNvPr>
        <xdr:cNvGrpSpPr/>
      </xdr:nvGrpSpPr>
      <xdr:grpSpPr>
        <a:xfrm>
          <a:off x="11429890" y="149376"/>
          <a:ext cx="403778" cy="396209"/>
          <a:chOff x="11434763" y="129787"/>
          <a:chExt cx="413303" cy="386672"/>
        </a:xfrm>
      </xdr:grpSpPr>
      <xdr:sp macro="" textlink="">
        <xdr:nvSpPr>
          <xdr:cNvPr id="14" name="Retângulo: Cantos Arredondados 13">
            <a:extLst>
              <a:ext uri="{FF2B5EF4-FFF2-40B4-BE49-F238E27FC236}">
                <a16:creationId xmlns:a16="http://schemas.microsoft.com/office/drawing/2014/main" id="{3C9C737F-A96D-628E-E72F-5DE132792629}"/>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3505DBB6-D719-B3D5-AC87-219A82E51111}"/>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6" name="Retângulo: Cantos Arredondados 15">
          <a:hlinkClick xmlns:r="http://schemas.openxmlformats.org/officeDocument/2006/relationships" r:id="rId3"/>
          <a:extLst>
            <a:ext uri="{FF2B5EF4-FFF2-40B4-BE49-F238E27FC236}">
              <a16:creationId xmlns:a16="http://schemas.microsoft.com/office/drawing/2014/main" id="{45CBE98F-F197-4ECB-A7BE-6EE3AFF4EE8F}"/>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9BF77D1E-851E-4A24-867F-4036D0B02C09}"/>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CEC82640-88EC-49EB-9DAE-149187349064}"/>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1F0D4152-2401-40CC-88C0-26878266DAF1}"/>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EECF1E68-5812-4E1F-BCD2-3FB4DC4C9FFF}"/>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2"/>
          <a:extLst>
            <a:ext uri="{FF2B5EF4-FFF2-40B4-BE49-F238E27FC236}">
              <a16:creationId xmlns:a16="http://schemas.microsoft.com/office/drawing/2014/main" id="{B5AA1489-A209-4697-932A-955AF7583E09}"/>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HUMAN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97494</xdr:rowOff>
    </xdr:from>
    <xdr:to>
      <xdr:col>1</xdr:col>
      <xdr:colOff>139</xdr:colOff>
      <xdr:row>19</xdr:row>
      <xdr:rowOff>173619</xdr:rowOff>
    </xdr:to>
    <xdr:sp macro="" textlink="Índice!B114">
      <xdr:nvSpPr>
        <xdr:cNvPr id="23" name="Retângulo: Cantos Arredondados 22">
          <a:hlinkClick xmlns:r="http://schemas.openxmlformats.org/officeDocument/2006/relationships" r:id="rId8"/>
          <a:extLst>
            <a:ext uri="{FF2B5EF4-FFF2-40B4-BE49-F238E27FC236}">
              <a16:creationId xmlns:a16="http://schemas.microsoft.com/office/drawing/2014/main" id="{789EA6CB-F768-4831-AAA0-D9E54ADE9102}"/>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276499</xdr:rowOff>
    </xdr:from>
    <xdr:to>
      <xdr:col>1</xdr:col>
      <xdr:colOff>139</xdr:colOff>
      <xdr:row>21</xdr:row>
      <xdr:rowOff>48384</xdr:rowOff>
    </xdr:to>
    <xdr:sp macro="" textlink="Índice!B132">
      <xdr:nvSpPr>
        <xdr:cNvPr id="24" name="Retângulo: Cantos Arredondados 23">
          <a:hlinkClick xmlns:r="http://schemas.openxmlformats.org/officeDocument/2006/relationships" r:id="rId9"/>
          <a:extLst>
            <a:ext uri="{FF2B5EF4-FFF2-40B4-BE49-F238E27FC236}">
              <a16:creationId xmlns:a16="http://schemas.microsoft.com/office/drawing/2014/main" id="{C8F6F92A-F364-49A2-B274-AC1E8BE5D7FF}"/>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142859</xdr:rowOff>
    </xdr:from>
    <xdr:to>
      <xdr:col>1</xdr:col>
      <xdr:colOff>139</xdr:colOff>
      <xdr:row>22</xdr:row>
      <xdr:rowOff>217730</xdr:rowOff>
    </xdr:to>
    <xdr:sp macro="" textlink="Índice!B139">
      <xdr:nvSpPr>
        <xdr:cNvPr id="25" name="Retângulo: Cantos Arredondados 24">
          <a:hlinkClick xmlns:r="http://schemas.openxmlformats.org/officeDocument/2006/relationships" r:id="rId10"/>
          <a:extLst>
            <a:ext uri="{FF2B5EF4-FFF2-40B4-BE49-F238E27FC236}">
              <a16:creationId xmlns:a16="http://schemas.microsoft.com/office/drawing/2014/main" id="{D1063410-5375-4B28-A5D9-FD9785E1E573}"/>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23</xdr:row>
      <xdr:rowOff>8810</xdr:rowOff>
    </xdr:from>
    <xdr:to>
      <xdr:col>1</xdr:col>
      <xdr:colOff>139</xdr:colOff>
      <xdr:row>24</xdr:row>
      <xdr:rowOff>85912</xdr:rowOff>
    </xdr:to>
    <xdr:sp macro="" textlink="Índice!B141">
      <xdr:nvSpPr>
        <xdr:cNvPr id="26" name="Retângulo: Cantos Arredondados 25">
          <a:hlinkClick xmlns:r="http://schemas.openxmlformats.org/officeDocument/2006/relationships" r:id="rId11"/>
          <a:extLst>
            <a:ext uri="{FF2B5EF4-FFF2-40B4-BE49-F238E27FC236}">
              <a16:creationId xmlns:a16="http://schemas.microsoft.com/office/drawing/2014/main" id="{FAEFC313-CFC5-4C4A-AE93-2E6AB0AB11FD}"/>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216207</xdr:rowOff>
    </xdr:from>
    <xdr:to>
      <xdr:col>0</xdr:col>
      <xdr:colOff>2244550</xdr:colOff>
      <xdr:row>13</xdr:row>
      <xdr:rowOff>291079</xdr:rowOff>
    </xdr:to>
    <xdr:sp macro="" textlink="Índice!C88">
      <xdr:nvSpPr>
        <xdr:cNvPr id="27" name="Retângulo: Cantos Arredondados 26">
          <a:hlinkClick xmlns:r="http://schemas.openxmlformats.org/officeDocument/2006/relationships" r:id="rId2"/>
          <a:extLst>
            <a:ext uri="{FF2B5EF4-FFF2-40B4-BE49-F238E27FC236}">
              <a16:creationId xmlns:a16="http://schemas.microsoft.com/office/drawing/2014/main" id="{BF1525A4-C66A-4093-921B-37E863979281}"/>
            </a:ext>
          </a:extLst>
        </xdr:cNvPr>
        <xdr:cNvSpPr/>
      </xdr:nvSpPr>
      <xdr:spPr>
        <a:xfrm>
          <a:off x="339725" y="3988107"/>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Diversity and inclusion</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14</xdr:row>
      <xdr:rowOff>22725</xdr:rowOff>
    </xdr:from>
    <xdr:to>
      <xdr:col>0</xdr:col>
      <xdr:colOff>2244550</xdr:colOff>
      <xdr:row>15</xdr:row>
      <xdr:rowOff>98011</xdr:rowOff>
    </xdr:to>
    <xdr:sp macro="" textlink="Índice!C90">
      <xdr:nvSpPr>
        <xdr:cNvPr id="28" name="Retângulo: Cantos Arredondados 27">
          <a:hlinkClick xmlns:r="http://schemas.openxmlformats.org/officeDocument/2006/relationships" r:id="rId12"/>
          <a:extLst>
            <a:ext uri="{FF2B5EF4-FFF2-40B4-BE49-F238E27FC236}">
              <a16:creationId xmlns:a16="http://schemas.microsoft.com/office/drawing/2014/main" id="{1903C780-12F2-459F-A85B-103040A23BFA}"/>
            </a:ext>
          </a:extLst>
        </xdr:cNvPr>
        <xdr:cNvSpPr/>
      </xdr:nvSpPr>
      <xdr:spPr>
        <a:xfrm>
          <a:off x="339725" y="4423275"/>
          <a:ext cx="1904825" cy="389611"/>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1" i="0" u="sng" strike="noStrike">
              <a:solidFill>
                <a:schemeClr val="bg1"/>
              </a:solidFill>
              <a:effectLst/>
              <a:latin typeface="Calibri regular"/>
              <a:ea typeface="+mn-ea"/>
              <a:cs typeface="+mn-cs"/>
            </a:rPr>
            <a:pPr algn="l"/>
            <a:t>Health, safety and well-being</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94951</xdr:rowOff>
    </xdr:from>
    <xdr:to>
      <xdr:col>0</xdr:col>
      <xdr:colOff>2244550</xdr:colOff>
      <xdr:row>12</xdr:row>
      <xdr:rowOff>169822</xdr:rowOff>
    </xdr:to>
    <xdr:sp macro="" textlink="Índice!C85">
      <xdr:nvSpPr>
        <xdr:cNvPr id="29" name="Retângulo: Cantos Arredondados 28">
          <a:hlinkClick xmlns:r="http://schemas.openxmlformats.org/officeDocument/2006/relationships" r:id="rId13"/>
          <a:extLst>
            <a:ext uri="{FF2B5EF4-FFF2-40B4-BE49-F238E27FC236}">
              <a16:creationId xmlns:a16="http://schemas.microsoft.com/office/drawing/2014/main" id="{6215F9EB-3A0A-47D9-A5D2-7A8616DAFF59}"/>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Attraction, development and retention</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144396</xdr:rowOff>
    </xdr:from>
    <xdr:to>
      <xdr:col>0</xdr:col>
      <xdr:colOff>2244550</xdr:colOff>
      <xdr:row>16</xdr:row>
      <xdr:rowOff>219682</xdr:rowOff>
    </xdr:to>
    <xdr:sp macro="" textlink="Índice!C107">
      <xdr:nvSpPr>
        <xdr:cNvPr id="30" name="Retângulo: Cantos Arredondados 29">
          <a:hlinkClick xmlns:r="http://schemas.openxmlformats.org/officeDocument/2006/relationships" r:id="rId1"/>
          <a:extLst>
            <a:ext uri="{FF2B5EF4-FFF2-40B4-BE49-F238E27FC236}">
              <a16:creationId xmlns:a16="http://schemas.microsoft.com/office/drawing/2014/main" id="{06A467D5-BE15-4D9F-B674-08B0EE525E28}"/>
            </a:ext>
          </a:extLst>
        </xdr:cNvPr>
        <xdr:cNvSpPr/>
      </xdr:nvSpPr>
      <xdr:spPr>
        <a:xfrm>
          <a:off x="339725" y="4859271"/>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People management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266065</xdr:rowOff>
    </xdr:from>
    <xdr:to>
      <xdr:col>0</xdr:col>
      <xdr:colOff>2244550</xdr:colOff>
      <xdr:row>18</xdr:row>
      <xdr:rowOff>26612</xdr:rowOff>
    </xdr:to>
    <xdr:sp macro="" textlink="Índice!C113">
      <xdr:nvSpPr>
        <xdr:cNvPr id="31" name="Retângulo: Cantos Arredondados 30">
          <a:hlinkClick xmlns:r="http://schemas.openxmlformats.org/officeDocument/2006/relationships" r:id="rId14"/>
          <a:extLst>
            <a:ext uri="{FF2B5EF4-FFF2-40B4-BE49-F238E27FC236}">
              <a16:creationId xmlns:a16="http://schemas.microsoft.com/office/drawing/2014/main" id="{12C77CD3-16E5-4753-8C17-D457CE729ED9}"/>
            </a:ext>
          </a:extLst>
        </xdr:cNvPr>
        <xdr:cNvSpPr/>
      </xdr:nvSpPr>
      <xdr:spPr>
        <a:xfrm>
          <a:off x="339725" y="5295265"/>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Pay and benefits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2" name="Imagem 31">
          <a:extLst>
            <a:ext uri="{FF2B5EF4-FFF2-40B4-BE49-F238E27FC236}">
              <a16:creationId xmlns:a16="http://schemas.microsoft.com/office/drawing/2014/main" id="{DE9E39DF-64F0-4A47-B1F6-51E53AEC460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3" name="Agrupar 32">
          <a:hlinkClick xmlns:r="http://schemas.openxmlformats.org/officeDocument/2006/relationships" r:id="rId16"/>
          <a:extLst>
            <a:ext uri="{FF2B5EF4-FFF2-40B4-BE49-F238E27FC236}">
              <a16:creationId xmlns:a16="http://schemas.microsoft.com/office/drawing/2014/main" id="{F78506BE-A45D-42E6-AFC2-DBCD65E594C1}"/>
            </a:ext>
          </a:extLst>
        </xdr:cNvPr>
        <xdr:cNvGrpSpPr/>
      </xdr:nvGrpSpPr>
      <xdr:grpSpPr>
        <a:xfrm>
          <a:off x="2914650" y="138112"/>
          <a:ext cx="1333500" cy="385200"/>
          <a:chOff x="2914760" y="138112"/>
          <a:chExt cx="1325814" cy="385200"/>
        </a:xfrm>
      </xdr:grpSpPr>
      <xdr:sp macro="" textlink="">
        <xdr:nvSpPr>
          <xdr:cNvPr id="34" name="Retângulo 33">
            <a:extLst>
              <a:ext uri="{FF2B5EF4-FFF2-40B4-BE49-F238E27FC236}">
                <a16:creationId xmlns:a16="http://schemas.microsoft.com/office/drawing/2014/main" id="{97571839-43EE-75F2-A480-025CBD058DA3}"/>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5" name="Imagem 34">
            <a:extLst>
              <a:ext uri="{FF2B5EF4-FFF2-40B4-BE49-F238E27FC236}">
                <a16:creationId xmlns:a16="http://schemas.microsoft.com/office/drawing/2014/main" id="{C4C77D56-8F70-EE5C-7818-3DEE1B5A025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6" name="Agrupar 35">
          <a:hlinkClick xmlns:r="http://schemas.openxmlformats.org/officeDocument/2006/relationships" r:id="rId18"/>
          <a:extLst>
            <a:ext uri="{FF2B5EF4-FFF2-40B4-BE49-F238E27FC236}">
              <a16:creationId xmlns:a16="http://schemas.microsoft.com/office/drawing/2014/main" id="{519C61E4-6E23-4CC8-8549-DE5D3BBABC55}"/>
            </a:ext>
          </a:extLst>
        </xdr:cNvPr>
        <xdr:cNvGrpSpPr/>
      </xdr:nvGrpSpPr>
      <xdr:grpSpPr>
        <a:xfrm>
          <a:off x="4330700" y="150018"/>
          <a:ext cx="1104900" cy="375675"/>
          <a:chOff x="4295775" y="140493"/>
          <a:chExt cx="1104900" cy="385200"/>
        </a:xfrm>
      </xdr:grpSpPr>
      <xdr:sp macro="" textlink="">
        <xdr:nvSpPr>
          <xdr:cNvPr id="37" name="Retângulo 36">
            <a:extLst>
              <a:ext uri="{FF2B5EF4-FFF2-40B4-BE49-F238E27FC236}">
                <a16:creationId xmlns:a16="http://schemas.microsoft.com/office/drawing/2014/main" id="{CF41ACC2-E035-C30F-1BD2-B0356AA83BCC}"/>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8" name="Imagem 37">
            <a:extLst>
              <a:ext uri="{FF2B5EF4-FFF2-40B4-BE49-F238E27FC236}">
                <a16:creationId xmlns:a16="http://schemas.microsoft.com/office/drawing/2014/main" id="{486BC2EC-E45D-4238-26CC-F979275E888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8</xdr:col>
      <xdr:colOff>1085147</xdr:colOff>
      <xdr:row>0</xdr:row>
      <xdr:rowOff>154632</xdr:rowOff>
    </xdr:from>
    <xdr:to>
      <xdr:col>9</xdr:col>
      <xdr:colOff>114552</xdr:colOff>
      <xdr:row>1</xdr:row>
      <xdr:rowOff>235530</xdr:rowOff>
    </xdr:to>
    <xdr:grpSp>
      <xdr:nvGrpSpPr>
        <xdr:cNvPr id="10" name="Agrupar 9">
          <a:hlinkClick xmlns:r="http://schemas.openxmlformats.org/officeDocument/2006/relationships" r:id="rId1"/>
          <a:extLst>
            <a:ext uri="{FF2B5EF4-FFF2-40B4-BE49-F238E27FC236}">
              <a16:creationId xmlns:a16="http://schemas.microsoft.com/office/drawing/2014/main" id="{C1214859-86A8-4B9B-BA0C-D90E5812FA7F}"/>
            </a:ext>
          </a:extLst>
        </xdr:cNvPr>
        <xdr:cNvGrpSpPr/>
      </xdr:nvGrpSpPr>
      <xdr:grpSpPr>
        <a:xfrm>
          <a:off x="11924597" y="154632"/>
          <a:ext cx="420055" cy="395223"/>
          <a:chOff x="11937133" y="129787"/>
          <a:chExt cx="416880" cy="386672"/>
        </a:xfrm>
      </xdr:grpSpPr>
      <xdr:sp macro="" textlink="">
        <xdr:nvSpPr>
          <xdr:cNvPr id="11" name="Retângulo: Cantos Arredondados 10">
            <a:extLst>
              <a:ext uri="{FF2B5EF4-FFF2-40B4-BE49-F238E27FC236}">
                <a16:creationId xmlns:a16="http://schemas.microsoft.com/office/drawing/2014/main" id="{7F33D08D-4B2C-DE65-FA12-5A6A5A1A83C0}"/>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E1FA2EBA-42F6-68C3-DCA2-4B763839FE43}"/>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589127</xdr:colOff>
      <xdr:row>0</xdr:row>
      <xdr:rowOff>154632</xdr:rowOff>
    </xdr:from>
    <xdr:to>
      <xdr:col>8</xdr:col>
      <xdr:colOff>992905</xdr:colOff>
      <xdr:row>1</xdr:row>
      <xdr:rowOff>235530</xdr:rowOff>
    </xdr:to>
    <xdr:grpSp>
      <xdr:nvGrpSpPr>
        <xdr:cNvPr id="13" name="Agrupar 12">
          <a:hlinkClick xmlns:r="http://schemas.openxmlformats.org/officeDocument/2006/relationships" r:id="rId2"/>
          <a:extLst>
            <a:ext uri="{FF2B5EF4-FFF2-40B4-BE49-F238E27FC236}">
              <a16:creationId xmlns:a16="http://schemas.microsoft.com/office/drawing/2014/main" id="{4EC2B887-2E6A-4063-A373-A1E609E3E000}"/>
            </a:ext>
          </a:extLst>
        </xdr:cNvPr>
        <xdr:cNvGrpSpPr/>
      </xdr:nvGrpSpPr>
      <xdr:grpSpPr>
        <a:xfrm>
          <a:off x="11428577" y="154632"/>
          <a:ext cx="403778" cy="395223"/>
          <a:chOff x="11434763" y="129787"/>
          <a:chExt cx="413303" cy="386672"/>
        </a:xfrm>
      </xdr:grpSpPr>
      <xdr:sp macro="" textlink="">
        <xdr:nvSpPr>
          <xdr:cNvPr id="14" name="Retângulo: Cantos Arredondados 13">
            <a:extLst>
              <a:ext uri="{FF2B5EF4-FFF2-40B4-BE49-F238E27FC236}">
                <a16:creationId xmlns:a16="http://schemas.microsoft.com/office/drawing/2014/main" id="{D71B0257-03B8-FE33-5EE6-7E77BD852916}"/>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CC507331-B19E-1F91-917D-ADCD10C9EED0}"/>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6" name="Retângulo: Cantos Arredondados 15">
          <a:hlinkClick xmlns:r="http://schemas.openxmlformats.org/officeDocument/2006/relationships" r:id="rId3"/>
          <a:extLst>
            <a:ext uri="{FF2B5EF4-FFF2-40B4-BE49-F238E27FC236}">
              <a16:creationId xmlns:a16="http://schemas.microsoft.com/office/drawing/2014/main" id="{BC926F3D-E224-4242-B9F0-498A79F61649}"/>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85C1BD19-7056-4A80-956A-079E2CCDEDDC}"/>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9ED64BDA-7E74-4890-B98D-6C7120138D7A}"/>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A76F4ED1-24F5-47EF-BE75-8BA6D83AB449}"/>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FBCC499A-E0B0-4420-94AB-88F914244637}"/>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8"/>
          <a:extLst>
            <a:ext uri="{FF2B5EF4-FFF2-40B4-BE49-F238E27FC236}">
              <a16:creationId xmlns:a16="http://schemas.microsoft.com/office/drawing/2014/main" id="{5D41AAD1-009B-4388-9E05-C351D2029540}"/>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HUMAN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287994</xdr:rowOff>
    </xdr:from>
    <xdr:to>
      <xdr:col>1</xdr:col>
      <xdr:colOff>139</xdr:colOff>
      <xdr:row>18</xdr:row>
      <xdr:rowOff>364119</xdr:rowOff>
    </xdr:to>
    <xdr:sp macro="" textlink="Índice!B114">
      <xdr:nvSpPr>
        <xdr:cNvPr id="23" name="Retângulo: Cantos Arredondados 22">
          <a:hlinkClick xmlns:r="http://schemas.openxmlformats.org/officeDocument/2006/relationships" r:id="rId9"/>
          <a:extLst>
            <a:ext uri="{FF2B5EF4-FFF2-40B4-BE49-F238E27FC236}">
              <a16:creationId xmlns:a16="http://schemas.microsoft.com/office/drawing/2014/main" id="{FFA21131-968A-4B7A-871C-D21F7C0DB662}"/>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28849</xdr:rowOff>
    </xdr:from>
    <xdr:to>
      <xdr:col>1</xdr:col>
      <xdr:colOff>139</xdr:colOff>
      <xdr:row>19</xdr:row>
      <xdr:rowOff>429384</xdr:rowOff>
    </xdr:to>
    <xdr:sp macro="" textlink="Índice!B132">
      <xdr:nvSpPr>
        <xdr:cNvPr id="24" name="Retângulo: Cantos Arredondados 23">
          <a:hlinkClick xmlns:r="http://schemas.openxmlformats.org/officeDocument/2006/relationships" r:id="rId10"/>
          <a:extLst>
            <a:ext uri="{FF2B5EF4-FFF2-40B4-BE49-F238E27FC236}">
              <a16:creationId xmlns:a16="http://schemas.microsoft.com/office/drawing/2014/main" id="{96A71CD2-D116-42D9-9F3D-6414559CD839}"/>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85709</xdr:rowOff>
    </xdr:from>
    <xdr:to>
      <xdr:col>1</xdr:col>
      <xdr:colOff>139</xdr:colOff>
      <xdr:row>21</xdr:row>
      <xdr:rowOff>160580</xdr:rowOff>
    </xdr:to>
    <xdr:sp macro="" textlink="Índice!B139">
      <xdr:nvSpPr>
        <xdr:cNvPr id="25" name="Retângulo: Cantos Arredondados 24">
          <a:hlinkClick xmlns:r="http://schemas.openxmlformats.org/officeDocument/2006/relationships" r:id="rId11"/>
          <a:extLst>
            <a:ext uri="{FF2B5EF4-FFF2-40B4-BE49-F238E27FC236}">
              <a16:creationId xmlns:a16="http://schemas.microsoft.com/office/drawing/2014/main" id="{7CB3090D-6E0F-4EDF-B4D4-D213BE60A022}"/>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265985</xdr:rowOff>
    </xdr:from>
    <xdr:to>
      <xdr:col>1</xdr:col>
      <xdr:colOff>139</xdr:colOff>
      <xdr:row>23</xdr:row>
      <xdr:rowOff>28762</xdr:rowOff>
    </xdr:to>
    <xdr:sp macro="" textlink="Índice!B141">
      <xdr:nvSpPr>
        <xdr:cNvPr id="26" name="Retângulo: Cantos Arredondados 25">
          <a:hlinkClick xmlns:r="http://schemas.openxmlformats.org/officeDocument/2006/relationships" r:id="rId12"/>
          <a:extLst>
            <a:ext uri="{FF2B5EF4-FFF2-40B4-BE49-F238E27FC236}">
              <a16:creationId xmlns:a16="http://schemas.microsoft.com/office/drawing/2014/main" id="{7CCB2E86-1D15-4A4D-A501-E6244ED27084}"/>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216207</xdr:rowOff>
    </xdr:from>
    <xdr:to>
      <xdr:col>0</xdr:col>
      <xdr:colOff>2244550</xdr:colOff>
      <xdr:row>13</xdr:row>
      <xdr:rowOff>291079</xdr:rowOff>
    </xdr:to>
    <xdr:sp macro="" textlink="Índice!C88">
      <xdr:nvSpPr>
        <xdr:cNvPr id="27" name="Retângulo: Cantos Arredondados 26">
          <a:hlinkClick xmlns:r="http://schemas.openxmlformats.org/officeDocument/2006/relationships" r:id="rId8"/>
          <a:extLst>
            <a:ext uri="{FF2B5EF4-FFF2-40B4-BE49-F238E27FC236}">
              <a16:creationId xmlns:a16="http://schemas.microsoft.com/office/drawing/2014/main" id="{A1B2F587-742C-4E5F-9E22-50153670B92E}"/>
            </a:ext>
          </a:extLst>
        </xdr:cNvPr>
        <xdr:cNvSpPr/>
      </xdr:nvSpPr>
      <xdr:spPr>
        <a:xfrm>
          <a:off x="339725" y="3988107"/>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Diversity and inclusion</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14</xdr:row>
      <xdr:rowOff>22725</xdr:rowOff>
    </xdr:from>
    <xdr:to>
      <xdr:col>0</xdr:col>
      <xdr:colOff>2244550</xdr:colOff>
      <xdr:row>15</xdr:row>
      <xdr:rowOff>98011</xdr:rowOff>
    </xdr:to>
    <xdr:sp macro="" textlink="Índice!C90">
      <xdr:nvSpPr>
        <xdr:cNvPr id="28" name="Retângulo: Cantos Arredondados 27">
          <a:hlinkClick xmlns:r="http://schemas.openxmlformats.org/officeDocument/2006/relationships" r:id="rId2"/>
          <a:extLst>
            <a:ext uri="{FF2B5EF4-FFF2-40B4-BE49-F238E27FC236}">
              <a16:creationId xmlns:a16="http://schemas.microsoft.com/office/drawing/2014/main" id="{4236EC1D-E2C6-49DE-8EA5-0C4893489171}"/>
            </a:ext>
          </a:extLst>
        </xdr:cNvPr>
        <xdr:cNvSpPr/>
      </xdr:nvSpPr>
      <xdr:spPr>
        <a:xfrm>
          <a:off x="339725" y="4423275"/>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Health, safety and well-being</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11</xdr:row>
      <xdr:rowOff>94951</xdr:rowOff>
    </xdr:from>
    <xdr:to>
      <xdr:col>0</xdr:col>
      <xdr:colOff>2244550</xdr:colOff>
      <xdr:row>12</xdr:row>
      <xdr:rowOff>169822</xdr:rowOff>
    </xdr:to>
    <xdr:sp macro="" textlink="Índice!C85">
      <xdr:nvSpPr>
        <xdr:cNvPr id="29" name="Retângulo: Cantos Arredondados 28">
          <a:hlinkClick xmlns:r="http://schemas.openxmlformats.org/officeDocument/2006/relationships" r:id="rId13"/>
          <a:extLst>
            <a:ext uri="{FF2B5EF4-FFF2-40B4-BE49-F238E27FC236}">
              <a16:creationId xmlns:a16="http://schemas.microsoft.com/office/drawing/2014/main" id="{A9EAA7DA-D73B-4887-A9FC-0D0AB91C5FBA}"/>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Attraction, development and retention</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144396</xdr:rowOff>
    </xdr:from>
    <xdr:to>
      <xdr:col>0</xdr:col>
      <xdr:colOff>2244550</xdr:colOff>
      <xdr:row>16</xdr:row>
      <xdr:rowOff>95857</xdr:rowOff>
    </xdr:to>
    <xdr:sp macro="" textlink="Índice!C107">
      <xdr:nvSpPr>
        <xdr:cNvPr id="30" name="Retângulo: Cantos Arredondados 29">
          <a:hlinkClick xmlns:r="http://schemas.openxmlformats.org/officeDocument/2006/relationships" r:id="rId14"/>
          <a:extLst>
            <a:ext uri="{FF2B5EF4-FFF2-40B4-BE49-F238E27FC236}">
              <a16:creationId xmlns:a16="http://schemas.microsoft.com/office/drawing/2014/main" id="{A30C97CC-07E1-4AA8-A09F-493D20915A1B}"/>
            </a:ext>
          </a:extLst>
        </xdr:cNvPr>
        <xdr:cNvSpPr/>
      </xdr:nvSpPr>
      <xdr:spPr>
        <a:xfrm>
          <a:off x="339725" y="4859271"/>
          <a:ext cx="1904825" cy="389611"/>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1" i="0" u="sng" strike="noStrike">
              <a:solidFill>
                <a:schemeClr val="bg1"/>
              </a:solidFill>
              <a:effectLst/>
              <a:latin typeface="Calibri regular"/>
              <a:ea typeface="+mn-ea"/>
              <a:cs typeface="+mn-cs"/>
            </a:rPr>
            <a:pPr algn="l"/>
            <a:t>People management</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142240</xdr:rowOff>
    </xdr:from>
    <xdr:to>
      <xdr:col>0</xdr:col>
      <xdr:colOff>2244550</xdr:colOff>
      <xdr:row>17</xdr:row>
      <xdr:rowOff>217112</xdr:rowOff>
    </xdr:to>
    <xdr:sp macro="" textlink="Índice!C113">
      <xdr:nvSpPr>
        <xdr:cNvPr id="31" name="Retângulo: Cantos Arredondados 30">
          <a:hlinkClick xmlns:r="http://schemas.openxmlformats.org/officeDocument/2006/relationships" r:id="rId1"/>
          <a:extLst>
            <a:ext uri="{FF2B5EF4-FFF2-40B4-BE49-F238E27FC236}">
              <a16:creationId xmlns:a16="http://schemas.microsoft.com/office/drawing/2014/main" id="{9C71F373-BCB9-44E6-8F62-25AFBE5A56D5}"/>
            </a:ext>
          </a:extLst>
        </xdr:cNvPr>
        <xdr:cNvSpPr/>
      </xdr:nvSpPr>
      <xdr:spPr>
        <a:xfrm>
          <a:off x="339725" y="5295265"/>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0" i="0" u="none" strike="noStrike">
              <a:solidFill>
                <a:schemeClr val="bg1"/>
              </a:solidFill>
              <a:effectLst/>
              <a:latin typeface="Calibri regular"/>
              <a:ea typeface="+mn-ea"/>
              <a:cs typeface="+mn-cs"/>
            </a:rPr>
            <a:pPr algn="l"/>
            <a:t>Pay and benefits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2" name="Imagem 31">
          <a:extLst>
            <a:ext uri="{FF2B5EF4-FFF2-40B4-BE49-F238E27FC236}">
              <a16:creationId xmlns:a16="http://schemas.microsoft.com/office/drawing/2014/main" id="{8887B8FF-7BDC-4134-B4A5-E792937AF0F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3" name="Agrupar 32">
          <a:hlinkClick xmlns:r="http://schemas.openxmlformats.org/officeDocument/2006/relationships" r:id="rId16"/>
          <a:extLst>
            <a:ext uri="{FF2B5EF4-FFF2-40B4-BE49-F238E27FC236}">
              <a16:creationId xmlns:a16="http://schemas.microsoft.com/office/drawing/2014/main" id="{AF8681BD-B807-42AD-A71B-396EC0763551}"/>
            </a:ext>
          </a:extLst>
        </xdr:cNvPr>
        <xdr:cNvGrpSpPr/>
      </xdr:nvGrpSpPr>
      <xdr:grpSpPr>
        <a:xfrm>
          <a:off x="2914650" y="138112"/>
          <a:ext cx="1333500" cy="385200"/>
          <a:chOff x="2914760" y="138112"/>
          <a:chExt cx="1325814" cy="385200"/>
        </a:xfrm>
      </xdr:grpSpPr>
      <xdr:sp macro="" textlink="">
        <xdr:nvSpPr>
          <xdr:cNvPr id="34" name="Retângulo 33">
            <a:extLst>
              <a:ext uri="{FF2B5EF4-FFF2-40B4-BE49-F238E27FC236}">
                <a16:creationId xmlns:a16="http://schemas.microsoft.com/office/drawing/2014/main" id="{426D1318-B0AC-6A84-7D88-A88160FA45D0}"/>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5" name="Imagem 34">
            <a:extLst>
              <a:ext uri="{FF2B5EF4-FFF2-40B4-BE49-F238E27FC236}">
                <a16:creationId xmlns:a16="http://schemas.microsoft.com/office/drawing/2014/main" id="{5BF822DA-1B75-9249-C361-8A7F5D21787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6" name="Agrupar 35">
          <a:hlinkClick xmlns:r="http://schemas.openxmlformats.org/officeDocument/2006/relationships" r:id="rId18"/>
          <a:extLst>
            <a:ext uri="{FF2B5EF4-FFF2-40B4-BE49-F238E27FC236}">
              <a16:creationId xmlns:a16="http://schemas.microsoft.com/office/drawing/2014/main" id="{4D30FE69-8054-415C-B1C0-DF6320186C5B}"/>
            </a:ext>
          </a:extLst>
        </xdr:cNvPr>
        <xdr:cNvGrpSpPr/>
      </xdr:nvGrpSpPr>
      <xdr:grpSpPr>
        <a:xfrm>
          <a:off x="4330700" y="150018"/>
          <a:ext cx="1104900" cy="375675"/>
          <a:chOff x="4295775" y="140493"/>
          <a:chExt cx="1104900" cy="385200"/>
        </a:xfrm>
      </xdr:grpSpPr>
      <xdr:sp macro="" textlink="">
        <xdr:nvSpPr>
          <xdr:cNvPr id="37" name="Retângulo 36">
            <a:extLst>
              <a:ext uri="{FF2B5EF4-FFF2-40B4-BE49-F238E27FC236}">
                <a16:creationId xmlns:a16="http://schemas.microsoft.com/office/drawing/2014/main" id="{9604ABB9-ABAE-24F2-1C08-CD3421488607}"/>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8" name="Imagem 37">
            <a:extLst>
              <a:ext uri="{FF2B5EF4-FFF2-40B4-BE49-F238E27FC236}">
                <a16:creationId xmlns:a16="http://schemas.microsoft.com/office/drawing/2014/main" id="{C13D04FE-572A-6422-FC44-8ADC8658650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1"/>
          <a:extLst>
            <a:ext uri="{FF2B5EF4-FFF2-40B4-BE49-F238E27FC236}">
              <a16:creationId xmlns:a16="http://schemas.microsoft.com/office/drawing/2014/main" id="{3E66C8C6-66DB-482D-BD37-E64387AC590B}"/>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E07B7720-3746-B434-94EA-CF4B7D53F2F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89143603-D5A5-CBBC-34E9-9A9C4B265537}"/>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2"/>
          <a:extLst>
            <a:ext uri="{FF2B5EF4-FFF2-40B4-BE49-F238E27FC236}">
              <a16:creationId xmlns:a16="http://schemas.microsoft.com/office/drawing/2014/main" id="{552D3322-5DCD-420F-A914-A44FD5CA5190}"/>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C2FFF4ED-CCD7-D4A8-D33A-A7A6BB926713}"/>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7669E424-A370-BAAC-0223-3D45DFBA546F}"/>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6" name="Retângulo: Cantos Arredondados 15">
          <a:hlinkClick xmlns:r="http://schemas.openxmlformats.org/officeDocument/2006/relationships" r:id="rId3"/>
          <a:extLst>
            <a:ext uri="{FF2B5EF4-FFF2-40B4-BE49-F238E27FC236}">
              <a16:creationId xmlns:a16="http://schemas.microsoft.com/office/drawing/2014/main" id="{0907EDAA-9250-4EE6-A28D-2A900E628386}"/>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B8CC8EDF-25F9-4303-98C7-3C024F453763}"/>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C1ED33AA-549F-4D1B-820D-8D8A60693A8C}"/>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AAE5C4B3-CEE5-42A4-AE79-93442341FCF3}"/>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AEDAF2D6-16D4-4083-AD44-66326145AEDB}"/>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10</xdr:row>
      <xdr:rowOff>362891</xdr:rowOff>
    </xdr:to>
    <xdr:sp macro="" textlink="Índice!B88">
      <xdr:nvSpPr>
        <xdr:cNvPr id="22" name="Retângulo: Cantos Arredondados 21">
          <a:hlinkClick xmlns:r="http://schemas.openxmlformats.org/officeDocument/2006/relationships" r:id="rId8"/>
          <a:extLst>
            <a:ext uri="{FF2B5EF4-FFF2-40B4-BE49-F238E27FC236}">
              <a16:creationId xmlns:a16="http://schemas.microsoft.com/office/drawing/2014/main" id="{CE70663E-947B-40BD-9F39-764D7881EA1C}"/>
            </a:ext>
          </a:extLst>
        </xdr:cNvPr>
        <xdr:cNvSpPr/>
      </xdr:nvSpPr>
      <xdr:spPr>
        <a:xfrm>
          <a:off x="168275" y="3106578"/>
          <a:ext cx="2079764" cy="399563"/>
        </a:xfrm>
        <a:prstGeom prst="roundRect">
          <a:avLst/>
        </a:prstGeom>
        <a:solidFill>
          <a:srgbClr val="02585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1" i="0" u="none" strike="noStrike">
              <a:solidFill>
                <a:schemeClr val="bg1"/>
              </a:solidFill>
              <a:effectLst/>
              <a:latin typeface="Calibri regular"/>
              <a:ea typeface="+mn-ea"/>
              <a:cs typeface="+mn-cs"/>
            </a:rPr>
            <a:pPr algn="l"/>
            <a:t>HUMAN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307044</xdr:rowOff>
    </xdr:from>
    <xdr:to>
      <xdr:col>1</xdr:col>
      <xdr:colOff>139</xdr:colOff>
      <xdr:row>19</xdr:row>
      <xdr:rowOff>68844</xdr:rowOff>
    </xdr:to>
    <xdr:sp macro="" textlink="Índice!B114">
      <xdr:nvSpPr>
        <xdr:cNvPr id="23" name="Retângulo: Cantos Arredondados 22">
          <a:hlinkClick xmlns:r="http://schemas.openxmlformats.org/officeDocument/2006/relationships" r:id="rId1"/>
          <a:extLst>
            <a:ext uri="{FF2B5EF4-FFF2-40B4-BE49-F238E27FC236}">
              <a16:creationId xmlns:a16="http://schemas.microsoft.com/office/drawing/2014/main" id="{A50B0ED6-9271-46BC-8B94-44A097FFD91A}"/>
            </a:ext>
          </a:extLst>
        </xdr:cNvPr>
        <xdr:cNvSpPr/>
      </xdr:nvSpPr>
      <xdr:spPr>
        <a:xfrm>
          <a:off x="168275" y="5755344"/>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171724</xdr:rowOff>
    </xdr:from>
    <xdr:to>
      <xdr:col>1</xdr:col>
      <xdr:colOff>139</xdr:colOff>
      <xdr:row>20</xdr:row>
      <xdr:rowOff>257934</xdr:rowOff>
    </xdr:to>
    <xdr:sp macro="" textlink="Índice!B132">
      <xdr:nvSpPr>
        <xdr:cNvPr id="24" name="Retângulo: Cantos Arredondados 23">
          <a:hlinkClick xmlns:r="http://schemas.openxmlformats.org/officeDocument/2006/relationships" r:id="rId9"/>
          <a:extLst>
            <a:ext uri="{FF2B5EF4-FFF2-40B4-BE49-F238E27FC236}">
              <a16:creationId xmlns:a16="http://schemas.microsoft.com/office/drawing/2014/main" id="{8DF17BE2-65B0-4E36-903A-FD7DD9B3E56D}"/>
            </a:ext>
          </a:extLst>
        </xdr:cNvPr>
        <xdr:cNvSpPr/>
      </xdr:nvSpPr>
      <xdr:spPr>
        <a:xfrm>
          <a:off x="168275" y="624867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21</xdr:row>
      <xdr:rowOff>38084</xdr:rowOff>
    </xdr:from>
    <xdr:to>
      <xdr:col>1</xdr:col>
      <xdr:colOff>139</xdr:colOff>
      <xdr:row>22</xdr:row>
      <xdr:rowOff>112955</xdr:rowOff>
    </xdr:to>
    <xdr:sp macro="" textlink="Índice!B139">
      <xdr:nvSpPr>
        <xdr:cNvPr id="25" name="Retângulo: Cantos Arredondados 24">
          <a:hlinkClick xmlns:r="http://schemas.openxmlformats.org/officeDocument/2006/relationships" r:id="rId10"/>
          <a:extLst>
            <a:ext uri="{FF2B5EF4-FFF2-40B4-BE49-F238E27FC236}">
              <a16:creationId xmlns:a16="http://schemas.microsoft.com/office/drawing/2014/main" id="{BCF3CF7A-BA8D-4EDD-972D-C142EEA51ECB}"/>
            </a:ext>
          </a:extLst>
        </xdr:cNvPr>
        <xdr:cNvSpPr/>
      </xdr:nvSpPr>
      <xdr:spPr>
        <a:xfrm>
          <a:off x="168275" y="674368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22</xdr:row>
      <xdr:rowOff>218360</xdr:rowOff>
    </xdr:from>
    <xdr:to>
      <xdr:col>1</xdr:col>
      <xdr:colOff>139</xdr:colOff>
      <xdr:row>23</xdr:row>
      <xdr:rowOff>295462</xdr:rowOff>
    </xdr:to>
    <xdr:sp macro="" textlink="Índice!B141">
      <xdr:nvSpPr>
        <xdr:cNvPr id="26" name="Retângulo: Cantos Arredondados 25">
          <a:hlinkClick xmlns:r="http://schemas.openxmlformats.org/officeDocument/2006/relationships" r:id="rId11"/>
          <a:extLst>
            <a:ext uri="{FF2B5EF4-FFF2-40B4-BE49-F238E27FC236}">
              <a16:creationId xmlns:a16="http://schemas.microsoft.com/office/drawing/2014/main" id="{786D3DB0-E128-41E9-95AD-2E15C4976487}"/>
            </a:ext>
          </a:extLst>
        </xdr:cNvPr>
        <xdr:cNvSpPr/>
      </xdr:nvSpPr>
      <xdr:spPr>
        <a:xfrm>
          <a:off x="168275" y="723828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12</xdr:row>
      <xdr:rowOff>111432</xdr:rowOff>
    </xdr:from>
    <xdr:to>
      <xdr:col>0</xdr:col>
      <xdr:colOff>2244550</xdr:colOff>
      <xdr:row>13</xdr:row>
      <xdr:rowOff>186304</xdr:rowOff>
    </xdr:to>
    <xdr:sp macro="" textlink="Índice!C88">
      <xdr:nvSpPr>
        <xdr:cNvPr id="27" name="Retângulo: Cantos Arredondados 26">
          <a:hlinkClick xmlns:r="http://schemas.openxmlformats.org/officeDocument/2006/relationships" r:id="rId8"/>
          <a:extLst>
            <a:ext uri="{FF2B5EF4-FFF2-40B4-BE49-F238E27FC236}">
              <a16:creationId xmlns:a16="http://schemas.microsoft.com/office/drawing/2014/main" id="{868754FB-B0E3-4921-BB2B-AA6E93919D19}"/>
            </a:ext>
          </a:extLst>
        </xdr:cNvPr>
        <xdr:cNvSpPr/>
      </xdr:nvSpPr>
      <xdr:spPr>
        <a:xfrm>
          <a:off x="339725" y="3988107"/>
          <a:ext cx="1904825" cy="389197"/>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9BBA6E06-E36A-4936-9963-9A418718EAF2}" type="TxLink">
            <a:rPr lang="en-US" sz="1000" b="0" i="0" u="none" strike="noStrike">
              <a:solidFill>
                <a:schemeClr val="bg1"/>
              </a:solidFill>
              <a:latin typeface="Calibri regular"/>
            </a:rPr>
            <a:pPr algn="l"/>
            <a:t>Diversity and inclusion</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13</xdr:row>
      <xdr:rowOff>232275</xdr:rowOff>
    </xdr:from>
    <xdr:to>
      <xdr:col>0</xdr:col>
      <xdr:colOff>2244550</xdr:colOff>
      <xdr:row>14</xdr:row>
      <xdr:rowOff>307561</xdr:rowOff>
    </xdr:to>
    <xdr:sp macro="" textlink="Índice!C90">
      <xdr:nvSpPr>
        <xdr:cNvPr id="28" name="Retângulo: Cantos Arredondados 27">
          <a:hlinkClick xmlns:r="http://schemas.openxmlformats.org/officeDocument/2006/relationships" r:id="rId12"/>
          <a:extLst>
            <a:ext uri="{FF2B5EF4-FFF2-40B4-BE49-F238E27FC236}">
              <a16:creationId xmlns:a16="http://schemas.microsoft.com/office/drawing/2014/main" id="{16931DF6-55F9-49C5-89B7-742457555C28}"/>
            </a:ext>
          </a:extLst>
        </xdr:cNvPr>
        <xdr:cNvSpPr/>
      </xdr:nvSpPr>
      <xdr:spPr>
        <a:xfrm>
          <a:off x="339725" y="4423275"/>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4BF7571-80B8-4BF8-8611-7F4B8E18086A}" type="TxLink">
            <a:rPr lang="en-US" sz="1000" b="0" i="0" u="none" strike="noStrike">
              <a:solidFill>
                <a:schemeClr val="bg1"/>
              </a:solidFill>
              <a:effectLst/>
              <a:latin typeface="Calibri regular"/>
              <a:ea typeface="+mn-ea"/>
              <a:cs typeface="+mn-cs"/>
            </a:rPr>
            <a:pPr algn="l"/>
            <a:t>Health, safety and well-being</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10</xdr:row>
      <xdr:rowOff>409276</xdr:rowOff>
    </xdr:from>
    <xdr:to>
      <xdr:col>0</xdr:col>
      <xdr:colOff>2244550</xdr:colOff>
      <xdr:row>12</xdr:row>
      <xdr:rowOff>65047</xdr:rowOff>
    </xdr:to>
    <xdr:sp macro="" textlink="Índice!C85">
      <xdr:nvSpPr>
        <xdr:cNvPr id="29" name="Retângulo: Cantos Arredondados 28">
          <a:hlinkClick xmlns:r="http://schemas.openxmlformats.org/officeDocument/2006/relationships" r:id="rId13"/>
          <a:extLst>
            <a:ext uri="{FF2B5EF4-FFF2-40B4-BE49-F238E27FC236}">
              <a16:creationId xmlns:a16="http://schemas.microsoft.com/office/drawing/2014/main" id="{D64FCE73-3B0F-4111-93C2-E4F5DF8423DA}"/>
            </a:ext>
          </a:extLst>
        </xdr:cNvPr>
        <xdr:cNvSpPr/>
      </xdr:nvSpPr>
      <xdr:spPr>
        <a:xfrm>
          <a:off x="339725" y="3552526"/>
          <a:ext cx="1904825" cy="389196"/>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C360CB2C-6447-4C98-818F-84C9D7295A44}" type="TxLink">
            <a:rPr lang="en-US" sz="1000" b="0" i="0" u="none" strike="noStrike">
              <a:solidFill>
                <a:schemeClr val="bg1"/>
              </a:solidFill>
              <a:effectLst/>
              <a:latin typeface="Calibri regular"/>
              <a:ea typeface="+mn-ea"/>
              <a:cs typeface="+mn-cs"/>
            </a:rPr>
            <a:pPr algn="l"/>
            <a:t>Attraction, development and retention</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39621</xdr:rowOff>
    </xdr:from>
    <xdr:to>
      <xdr:col>0</xdr:col>
      <xdr:colOff>2244550</xdr:colOff>
      <xdr:row>16</xdr:row>
      <xdr:rowOff>114907</xdr:rowOff>
    </xdr:to>
    <xdr:sp macro="" textlink="Índice!C107">
      <xdr:nvSpPr>
        <xdr:cNvPr id="30" name="Retângulo: Cantos Arredondados 29">
          <a:hlinkClick xmlns:r="http://schemas.openxmlformats.org/officeDocument/2006/relationships" r:id="rId2"/>
          <a:extLst>
            <a:ext uri="{FF2B5EF4-FFF2-40B4-BE49-F238E27FC236}">
              <a16:creationId xmlns:a16="http://schemas.microsoft.com/office/drawing/2014/main" id="{638BA222-AC4A-4E5E-A2C2-64D8BA7DA901}"/>
            </a:ext>
          </a:extLst>
        </xdr:cNvPr>
        <xdr:cNvSpPr/>
      </xdr:nvSpPr>
      <xdr:spPr>
        <a:xfrm>
          <a:off x="339725" y="4859271"/>
          <a:ext cx="1904825" cy="389611"/>
        </a:xfrm>
        <a:prstGeom prst="roundRect">
          <a:avLst/>
        </a:prstGeom>
        <a:solidFill>
          <a:srgbClr val="02585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DEAAADF-709C-4F32-945D-2AE0B02A1C50}" type="TxLink">
            <a:rPr lang="en-US" sz="1000" b="0" i="0" u="none" strike="noStrike">
              <a:solidFill>
                <a:schemeClr val="bg1"/>
              </a:solidFill>
              <a:effectLst/>
              <a:latin typeface="Calibri regular"/>
              <a:ea typeface="+mn-ea"/>
              <a:cs typeface="+mn-cs"/>
            </a:rPr>
            <a:pPr algn="l"/>
            <a:t>People management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161290</xdr:rowOff>
    </xdr:from>
    <xdr:to>
      <xdr:col>0</xdr:col>
      <xdr:colOff>2244550</xdr:colOff>
      <xdr:row>17</xdr:row>
      <xdr:rowOff>236162</xdr:rowOff>
    </xdr:to>
    <xdr:sp macro="" textlink="Índice!C113">
      <xdr:nvSpPr>
        <xdr:cNvPr id="31" name="Retângulo: Cantos Arredondados 30">
          <a:hlinkClick xmlns:r="http://schemas.openxmlformats.org/officeDocument/2006/relationships" r:id="rId14"/>
          <a:extLst>
            <a:ext uri="{FF2B5EF4-FFF2-40B4-BE49-F238E27FC236}">
              <a16:creationId xmlns:a16="http://schemas.microsoft.com/office/drawing/2014/main" id="{646A93E6-7062-43AF-AAF8-A0C19DED2AC2}"/>
            </a:ext>
          </a:extLst>
        </xdr:cNvPr>
        <xdr:cNvSpPr/>
      </xdr:nvSpPr>
      <xdr:spPr>
        <a:xfrm>
          <a:off x="339725" y="5295265"/>
          <a:ext cx="1904825" cy="389197"/>
        </a:xfrm>
        <a:prstGeom prst="roundRect">
          <a:avLst/>
        </a:prstGeom>
        <a:solidFill>
          <a:srgbClr val="02585C"/>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78BF0F3F-F57E-4D3F-802B-015EA38AFEE3}" type="TxLink">
            <a:rPr lang="en-US" sz="1000" b="1" i="0" u="sng" strike="noStrike">
              <a:solidFill>
                <a:schemeClr val="bg1"/>
              </a:solidFill>
              <a:effectLst/>
              <a:latin typeface="Calibri regular"/>
              <a:ea typeface="+mn-ea"/>
              <a:cs typeface="+mn-cs"/>
            </a:rPr>
            <a:pPr algn="l"/>
            <a:t>Pay and benefits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2" name="Imagem 31">
          <a:extLst>
            <a:ext uri="{FF2B5EF4-FFF2-40B4-BE49-F238E27FC236}">
              <a16:creationId xmlns:a16="http://schemas.microsoft.com/office/drawing/2014/main" id="{EF85AF4D-19C6-48A6-9E34-C52873A778C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3" name="Agrupar 32">
          <a:hlinkClick xmlns:r="http://schemas.openxmlformats.org/officeDocument/2006/relationships" r:id="rId16"/>
          <a:extLst>
            <a:ext uri="{FF2B5EF4-FFF2-40B4-BE49-F238E27FC236}">
              <a16:creationId xmlns:a16="http://schemas.microsoft.com/office/drawing/2014/main" id="{DE099B06-52A0-483F-8262-8EF29DE8790B}"/>
            </a:ext>
          </a:extLst>
        </xdr:cNvPr>
        <xdr:cNvGrpSpPr/>
      </xdr:nvGrpSpPr>
      <xdr:grpSpPr>
        <a:xfrm>
          <a:off x="2914650" y="138112"/>
          <a:ext cx="1333500" cy="385200"/>
          <a:chOff x="2914760" y="138112"/>
          <a:chExt cx="1325814" cy="385200"/>
        </a:xfrm>
      </xdr:grpSpPr>
      <xdr:sp macro="" textlink="">
        <xdr:nvSpPr>
          <xdr:cNvPr id="34" name="Retângulo 33">
            <a:extLst>
              <a:ext uri="{FF2B5EF4-FFF2-40B4-BE49-F238E27FC236}">
                <a16:creationId xmlns:a16="http://schemas.microsoft.com/office/drawing/2014/main" id="{305AF24F-2C8A-8F48-FE5D-DC1920D27B58}"/>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5" name="Imagem 34">
            <a:extLst>
              <a:ext uri="{FF2B5EF4-FFF2-40B4-BE49-F238E27FC236}">
                <a16:creationId xmlns:a16="http://schemas.microsoft.com/office/drawing/2014/main" id="{232F0A8E-6C63-4013-8524-7E220576CC1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6" name="Agrupar 35">
          <a:hlinkClick xmlns:r="http://schemas.openxmlformats.org/officeDocument/2006/relationships" r:id="rId18"/>
          <a:extLst>
            <a:ext uri="{FF2B5EF4-FFF2-40B4-BE49-F238E27FC236}">
              <a16:creationId xmlns:a16="http://schemas.microsoft.com/office/drawing/2014/main" id="{C6C31107-E869-49EB-A9E6-702A84D873FC}"/>
            </a:ext>
          </a:extLst>
        </xdr:cNvPr>
        <xdr:cNvGrpSpPr/>
      </xdr:nvGrpSpPr>
      <xdr:grpSpPr>
        <a:xfrm>
          <a:off x="4330700" y="150018"/>
          <a:ext cx="1104900" cy="375675"/>
          <a:chOff x="4295775" y="140493"/>
          <a:chExt cx="1104900" cy="385200"/>
        </a:xfrm>
      </xdr:grpSpPr>
      <xdr:sp macro="" textlink="">
        <xdr:nvSpPr>
          <xdr:cNvPr id="37" name="Retângulo 36">
            <a:extLst>
              <a:ext uri="{FF2B5EF4-FFF2-40B4-BE49-F238E27FC236}">
                <a16:creationId xmlns:a16="http://schemas.microsoft.com/office/drawing/2014/main" id="{5DD3B375-1C14-887A-7B3F-9555217BBB38}"/>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8" name="Imagem 37">
            <a:extLst>
              <a:ext uri="{FF2B5EF4-FFF2-40B4-BE49-F238E27FC236}">
                <a16:creationId xmlns:a16="http://schemas.microsoft.com/office/drawing/2014/main" id="{1AF577B7-E134-BC56-A565-F86ECC49C17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1"/>
          <a:extLst>
            <a:ext uri="{FF2B5EF4-FFF2-40B4-BE49-F238E27FC236}">
              <a16:creationId xmlns:a16="http://schemas.microsoft.com/office/drawing/2014/main" id="{ED6DDBB5-CC46-4D52-9DD4-27EED4F29796}"/>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FC5A3CAE-0AD2-1A4C-BDEF-6F475FE0DBCB}"/>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6465BD50-340D-D95E-CBF1-97D7B215FE6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2"/>
          <a:extLst>
            <a:ext uri="{FF2B5EF4-FFF2-40B4-BE49-F238E27FC236}">
              <a16:creationId xmlns:a16="http://schemas.microsoft.com/office/drawing/2014/main" id="{BB7D482C-E036-4EBB-8ADF-54DFC719ECFD}"/>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EB032476-2967-A835-D87C-84D0101AA51D}"/>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AAD539AA-F9B2-9F50-4744-0EAC2DBF08B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3"/>
          <a:extLst>
            <a:ext uri="{FF2B5EF4-FFF2-40B4-BE49-F238E27FC236}">
              <a16:creationId xmlns:a16="http://schemas.microsoft.com/office/drawing/2014/main" id="{1ADF5926-BAD7-45A8-91EF-A7674DF15500}"/>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70054CC0-2727-49EC-A6CF-106ABF391F0F}"/>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252AB90E-26D6-41D2-B4C1-A1F94E161357}"/>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016F30C0-EC2A-4209-BF10-9470C90023AA}"/>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96DA262E-B2DA-4383-9753-89EAD3976435}"/>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8"/>
          <a:extLst>
            <a:ext uri="{FF2B5EF4-FFF2-40B4-BE49-F238E27FC236}">
              <a16:creationId xmlns:a16="http://schemas.microsoft.com/office/drawing/2014/main" id="{6688ABD2-94EE-4454-A941-0EAC2981DC1E}"/>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HUMAN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9"/>
          <a:extLst>
            <a:ext uri="{FF2B5EF4-FFF2-40B4-BE49-F238E27FC236}">
              <a16:creationId xmlns:a16="http://schemas.microsoft.com/office/drawing/2014/main" id="{3E8D7FAB-FFD5-4866-941D-4DE0999BD2BB}"/>
            </a:ext>
          </a:extLst>
        </xdr:cNvPr>
        <xdr:cNvSpPr/>
      </xdr:nvSpPr>
      <xdr:spPr>
        <a:xfrm>
          <a:off x="168275" y="3574119"/>
          <a:ext cx="2079764" cy="390450"/>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1" i="0" u="none" strike="noStrike">
              <a:solidFill>
                <a:schemeClr val="bg1"/>
              </a:solidFill>
              <a:effectLst/>
              <a:latin typeface="Calibri regular"/>
              <a:ea typeface="+mn-ea"/>
              <a:cs typeface="+mn-cs"/>
            </a:rPr>
            <a:pPr algn="l"/>
            <a:t>SOCIAL AND RELATIONSHIP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228874</xdr:rowOff>
    </xdr:from>
    <xdr:to>
      <xdr:col>1</xdr:col>
      <xdr:colOff>139</xdr:colOff>
      <xdr:row>19</xdr:row>
      <xdr:rowOff>759</xdr:rowOff>
    </xdr:to>
    <xdr:sp macro="" textlink="Índice!B132">
      <xdr:nvSpPr>
        <xdr:cNvPr id="24" name="Retângulo: Cantos Arredondados 23">
          <a:hlinkClick xmlns:r="http://schemas.openxmlformats.org/officeDocument/2006/relationships" r:id="rId10"/>
          <a:extLst>
            <a:ext uri="{FF2B5EF4-FFF2-40B4-BE49-F238E27FC236}">
              <a16:creationId xmlns:a16="http://schemas.microsoft.com/office/drawing/2014/main" id="{A3EF36EE-6AE8-43E0-83F8-F5F1BF7AA8D5}"/>
            </a:ext>
          </a:extLst>
        </xdr:cNvPr>
        <xdr:cNvSpPr/>
      </xdr:nvSpPr>
      <xdr:spPr>
        <a:xfrm>
          <a:off x="168275" y="5572399"/>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95234</xdr:rowOff>
    </xdr:from>
    <xdr:to>
      <xdr:col>1</xdr:col>
      <xdr:colOff>139</xdr:colOff>
      <xdr:row>20</xdr:row>
      <xdr:rowOff>170105</xdr:rowOff>
    </xdr:to>
    <xdr:sp macro="" textlink="Índice!B139">
      <xdr:nvSpPr>
        <xdr:cNvPr id="25" name="Retângulo: Cantos Arredondados 24">
          <a:hlinkClick xmlns:r="http://schemas.openxmlformats.org/officeDocument/2006/relationships" r:id="rId11"/>
          <a:extLst>
            <a:ext uri="{FF2B5EF4-FFF2-40B4-BE49-F238E27FC236}">
              <a16:creationId xmlns:a16="http://schemas.microsoft.com/office/drawing/2014/main" id="{11D7750B-DA40-43A5-9B10-F1C972CD5224}"/>
            </a:ext>
          </a:extLst>
        </xdr:cNvPr>
        <xdr:cNvSpPr/>
      </xdr:nvSpPr>
      <xdr:spPr>
        <a:xfrm>
          <a:off x="168275" y="6067409"/>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275510</xdr:rowOff>
    </xdr:from>
    <xdr:to>
      <xdr:col>1</xdr:col>
      <xdr:colOff>139</xdr:colOff>
      <xdr:row>22</xdr:row>
      <xdr:rowOff>38287</xdr:rowOff>
    </xdr:to>
    <xdr:sp macro="" textlink="Índice!B141">
      <xdr:nvSpPr>
        <xdr:cNvPr id="26" name="Retângulo: Cantos Arredondados 25">
          <a:hlinkClick xmlns:r="http://schemas.openxmlformats.org/officeDocument/2006/relationships" r:id="rId12"/>
          <a:extLst>
            <a:ext uri="{FF2B5EF4-FFF2-40B4-BE49-F238E27FC236}">
              <a16:creationId xmlns:a16="http://schemas.microsoft.com/office/drawing/2014/main" id="{4AAF8222-1CA2-4063-A5DA-799CBDA45306}"/>
            </a:ext>
          </a:extLst>
        </xdr:cNvPr>
        <xdr:cNvSpPr/>
      </xdr:nvSpPr>
      <xdr:spPr>
        <a:xfrm>
          <a:off x="168275" y="656201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244782</xdr:rowOff>
    </xdr:from>
    <xdr:to>
      <xdr:col>0</xdr:col>
      <xdr:colOff>2244550</xdr:colOff>
      <xdr:row>16</xdr:row>
      <xdr:rowOff>5329</xdr:rowOff>
    </xdr:to>
    <xdr:sp macro="" textlink="Índice!C123">
      <xdr:nvSpPr>
        <xdr:cNvPr id="27" name="Retângulo: Cantos Arredondados 26">
          <a:hlinkClick xmlns:r="http://schemas.openxmlformats.org/officeDocument/2006/relationships" r:id="rId1"/>
          <a:extLst>
            <a:ext uri="{FF2B5EF4-FFF2-40B4-BE49-F238E27FC236}">
              <a16:creationId xmlns:a16="http://schemas.microsoft.com/office/drawing/2014/main" id="{14559218-312E-4C3E-83D3-BC96AD8249BA}"/>
            </a:ext>
          </a:extLst>
        </xdr:cNvPr>
        <xdr:cNvSpPr/>
      </xdr:nvSpPr>
      <xdr:spPr>
        <a:xfrm>
          <a:off x="339725" y="4645332"/>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6A1493A-0682-4596-8D41-704A0A8F3B99}" type="TxLink">
            <a:rPr lang="en-US" sz="1000" b="0" i="0" u="none" strike="noStrike">
              <a:solidFill>
                <a:schemeClr val="bg1"/>
              </a:solidFill>
              <a:latin typeface="Calibri regular"/>
            </a:rPr>
            <a:pPr algn="l"/>
            <a:t>Supply chain management</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12</xdr:row>
      <xdr:rowOff>275925</xdr:rowOff>
    </xdr:from>
    <xdr:to>
      <xdr:col>0</xdr:col>
      <xdr:colOff>2244550</xdr:colOff>
      <xdr:row>14</xdr:row>
      <xdr:rowOff>180974</xdr:rowOff>
    </xdr:to>
    <xdr:sp macro="" textlink="Índice!C114">
      <xdr:nvSpPr>
        <xdr:cNvPr id="29" name="Retângulo: Cantos Arredondados 28">
          <a:hlinkClick xmlns:r="http://schemas.openxmlformats.org/officeDocument/2006/relationships" r:id="rId9"/>
          <a:extLst>
            <a:ext uri="{FF2B5EF4-FFF2-40B4-BE49-F238E27FC236}">
              <a16:creationId xmlns:a16="http://schemas.microsoft.com/office/drawing/2014/main" id="{EBD9D4D5-F15F-4D79-BCC8-40A28005F445}"/>
            </a:ext>
          </a:extLst>
        </xdr:cNvPr>
        <xdr:cNvSpPr/>
      </xdr:nvSpPr>
      <xdr:spPr>
        <a:xfrm>
          <a:off x="339725" y="4047825"/>
          <a:ext cx="1904825" cy="533699"/>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560E281-A519-4DDF-97C1-5D12782BE77B}" type="TxLink">
            <a:rPr lang="en-US" sz="1000" b="1" i="0" u="sng" strike="noStrike">
              <a:solidFill>
                <a:schemeClr val="bg1"/>
              </a:solidFill>
              <a:effectLst/>
              <a:latin typeface="Calibri regular"/>
              <a:ea typeface="+mn-ea"/>
              <a:cs typeface="+mn-cs"/>
            </a:rPr>
            <a:pPr algn="l"/>
            <a:t>Socio-economic impact and community development</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75565</xdr:rowOff>
    </xdr:from>
    <xdr:to>
      <xdr:col>0</xdr:col>
      <xdr:colOff>2244550</xdr:colOff>
      <xdr:row>17</xdr:row>
      <xdr:rowOff>150437</xdr:rowOff>
    </xdr:to>
    <xdr:sp macro="" textlink="Índice!C129">
      <xdr:nvSpPr>
        <xdr:cNvPr id="31" name="Retângulo: Cantos Arredondados 30">
          <a:hlinkClick xmlns:r="http://schemas.openxmlformats.org/officeDocument/2006/relationships" r:id="rId13"/>
          <a:extLst>
            <a:ext uri="{FF2B5EF4-FFF2-40B4-BE49-F238E27FC236}">
              <a16:creationId xmlns:a16="http://schemas.microsoft.com/office/drawing/2014/main" id="{5D6DA4C8-5B4D-4B36-A50E-C1AA153F7615}"/>
            </a:ext>
          </a:extLst>
        </xdr:cNvPr>
        <xdr:cNvSpPr/>
      </xdr:nvSpPr>
      <xdr:spPr>
        <a:xfrm>
          <a:off x="339725" y="5104765"/>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D58A9FD-1C96-486C-A721-5409A3F9DDFE}" type="TxLink">
            <a:rPr lang="en-US" sz="1000" b="0" i="0" u="none" strike="noStrike">
              <a:solidFill>
                <a:schemeClr val="bg1"/>
              </a:solidFill>
              <a:effectLst/>
              <a:latin typeface="Calibri regular"/>
              <a:ea typeface="+mn-ea"/>
              <a:cs typeface="+mn-cs"/>
            </a:rPr>
            <a:pPr algn="l"/>
            <a:t>Emergency response management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2" name="Imagem 31">
          <a:extLst>
            <a:ext uri="{FF2B5EF4-FFF2-40B4-BE49-F238E27FC236}">
              <a16:creationId xmlns:a16="http://schemas.microsoft.com/office/drawing/2014/main" id="{1417DA7E-A735-469E-BE5D-A2D7D13899C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3" name="Agrupar 32">
          <a:hlinkClick xmlns:r="http://schemas.openxmlformats.org/officeDocument/2006/relationships" r:id="rId15"/>
          <a:extLst>
            <a:ext uri="{FF2B5EF4-FFF2-40B4-BE49-F238E27FC236}">
              <a16:creationId xmlns:a16="http://schemas.microsoft.com/office/drawing/2014/main" id="{8DD7FE94-E32C-432F-BED4-6B7DEE1C726B}"/>
            </a:ext>
          </a:extLst>
        </xdr:cNvPr>
        <xdr:cNvGrpSpPr/>
      </xdr:nvGrpSpPr>
      <xdr:grpSpPr>
        <a:xfrm>
          <a:off x="2914650" y="138112"/>
          <a:ext cx="1333500" cy="385200"/>
          <a:chOff x="2914760" y="138112"/>
          <a:chExt cx="1325814" cy="385200"/>
        </a:xfrm>
      </xdr:grpSpPr>
      <xdr:sp macro="" textlink="">
        <xdr:nvSpPr>
          <xdr:cNvPr id="34" name="Retângulo 33">
            <a:extLst>
              <a:ext uri="{FF2B5EF4-FFF2-40B4-BE49-F238E27FC236}">
                <a16:creationId xmlns:a16="http://schemas.microsoft.com/office/drawing/2014/main" id="{48DB63C1-C0EA-49E9-CFDB-1D23F2F2849B}"/>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5" name="Imagem 34">
            <a:extLst>
              <a:ext uri="{FF2B5EF4-FFF2-40B4-BE49-F238E27FC236}">
                <a16:creationId xmlns:a16="http://schemas.microsoft.com/office/drawing/2014/main" id="{47E48DB8-670C-A1B4-9294-094CD5A425D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6" name="Agrupar 35">
          <a:hlinkClick xmlns:r="http://schemas.openxmlformats.org/officeDocument/2006/relationships" r:id="rId17"/>
          <a:extLst>
            <a:ext uri="{FF2B5EF4-FFF2-40B4-BE49-F238E27FC236}">
              <a16:creationId xmlns:a16="http://schemas.microsoft.com/office/drawing/2014/main" id="{7E0E7582-FC71-49D0-AF1A-1F76A8FD4099}"/>
            </a:ext>
          </a:extLst>
        </xdr:cNvPr>
        <xdr:cNvGrpSpPr/>
      </xdr:nvGrpSpPr>
      <xdr:grpSpPr>
        <a:xfrm>
          <a:off x="4330700" y="150018"/>
          <a:ext cx="1104900" cy="375675"/>
          <a:chOff x="4295775" y="140493"/>
          <a:chExt cx="1104900" cy="385200"/>
        </a:xfrm>
      </xdr:grpSpPr>
      <xdr:sp macro="" textlink="">
        <xdr:nvSpPr>
          <xdr:cNvPr id="37" name="Retângulo 36">
            <a:extLst>
              <a:ext uri="{FF2B5EF4-FFF2-40B4-BE49-F238E27FC236}">
                <a16:creationId xmlns:a16="http://schemas.microsoft.com/office/drawing/2014/main" id="{6039BFBE-CD52-1F64-8A33-572B2487ECEE}"/>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8" name="Imagem 37">
            <a:extLst>
              <a:ext uri="{FF2B5EF4-FFF2-40B4-BE49-F238E27FC236}">
                <a16:creationId xmlns:a16="http://schemas.microsoft.com/office/drawing/2014/main" id="{269F7DFD-D551-4D2B-52E3-52B91D99708C}"/>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1"/>
          <a:extLst>
            <a:ext uri="{FF2B5EF4-FFF2-40B4-BE49-F238E27FC236}">
              <a16:creationId xmlns:a16="http://schemas.microsoft.com/office/drawing/2014/main" id="{800C5471-BFB8-4BF6-9637-7021D32AFAB0}"/>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6E2ED04F-2EA3-CDB9-9843-40369590801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BBA18F51-39C8-29B8-EDA1-7F53B45A41C4}"/>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2"/>
          <a:extLst>
            <a:ext uri="{FF2B5EF4-FFF2-40B4-BE49-F238E27FC236}">
              <a16:creationId xmlns:a16="http://schemas.microsoft.com/office/drawing/2014/main" id="{31E3E8B1-0F53-4308-8F1C-567A460A91D2}"/>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84B933F2-EC5F-30BF-BF45-A3E136B9FFB7}"/>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DA2AD086-0CBD-8C46-F2DB-8C5C72D0F2AE}"/>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3"/>
          <a:extLst>
            <a:ext uri="{FF2B5EF4-FFF2-40B4-BE49-F238E27FC236}">
              <a16:creationId xmlns:a16="http://schemas.microsoft.com/office/drawing/2014/main" id="{2723266A-9955-4AF7-AE30-D5B861120B7F}"/>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02913880-A878-4FBF-ADE7-9CE2AAEE5C39}"/>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1C67EF2A-D681-4388-BA87-324C45D4001B}"/>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D37645E4-DA08-43DC-A670-4D59DA3C1A6D}"/>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3D58B85B-AB10-4140-907D-2B413627EE76}"/>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8"/>
          <a:extLst>
            <a:ext uri="{FF2B5EF4-FFF2-40B4-BE49-F238E27FC236}">
              <a16:creationId xmlns:a16="http://schemas.microsoft.com/office/drawing/2014/main" id="{A077C5F1-893D-483B-8521-1CB3239F1141}"/>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HUMAN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2"/>
          <a:extLst>
            <a:ext uri="{FF2B5EF4-FFF2-40B4-BE49-F238E27FC236}">
              <a16:creationId xmlns:a16="http://schemas.microsoft.com/office/drawing/2014/main" id="{0A33B0F3-84D5-4C4C-8E00-238367DE0ECD}"/>
            </a:ext>
          </a:extLst>
        </xdr:cNvPr>
        <xdr:cNvSpPr/>
      </xdr:nvSpPr>
      <xdr:spPr>
        <a:xfrm>
          <a:off x="168275" y="3574119"/>
          <a:ext cx="2079764" cy="390450"/>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1" i="0" u="none" strike="noStrike">
              <a:solidFill>
                <a:schemeClr val="bg1"/>
              </a:solidFill>
              <a:effectLst/>
              <a:latin typeface="Calibri regular"/>
              <a:ea typeface="+mn-ea"/>
              <a:cs typeface="+mn-cs"/>
            </a:rPr>
            <a:pPr algn="l"/>
            <a:t>SOCIAL AND RELATIONSHIP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228874</xdr:rowOff>
    </xdr:from>
    <xdr:to>
      <xdr:col>1</xdr:col>
      <xdr:colOff>139</xdr:colOff>
      <xdr:row>19</xdr:row>
      <xdr:rowOff>759</xdr:rowOff>
    </xdr:to>
    <xdr:sp macro="" textlink="Índice!B132">
      <xdr:nvSpPr>
        <xdr:cNvPr id="24" name="Retângulo: Cantos Arredondados 23">
          <a:hlinkClick xmlns:r="http://schemas.openxmlformats.org/officeDocument/2006/relationships" r:id="rId9"/>
          <a:extLst>
            <a:ext uri="{FF2B5EF4-FFF2-40B4-BE49-F238E27FC236}">
              <a16:creationId xmlns:a16="http://schemas.microsoft.com/office/drawing/2014/main" id="{28AE47C5-AF38-4B34-8C50-6D8934176F1C}"/>
            </a:ext>
          </a:extLst>
        </xdr:cNvPr>
        <xdr:cNvSpPr/>
      </xdr:nvSpPr>
      <xdr:spPr>
        <a:xfrm>
          <a:off x="168275" y="5572399"/>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19</xdr:row>
      <xdr:rowOff>95234</xdr:rowOff>
    </xdr:from>
    <xdr:to>
      <xdr:col>1</xdr:col>
      <xdr:colOff>139</xdr:colOff>
      <xdr:row>20</xdr:row>
      <xdr:rowOff>170105</xdr:rowOff>
    </xdr:to>
    <xdr:sp macro="" textlink="Índice!B139">
      <xdr:nvSpPr>
        <xdr:cNvPr id="25" name="Retângulo: Cantos Arredondados 24">
          <a:hlinkClick xmlns:r="http://schemas.openxmlformats.org/officeDocument/2006/relationships" r:id="rId10"/>
          <a:extLst>
            <a:ext uri="{FF2B5EF4-FFF2-40B4-BE49-F238E27FC236}">
              <a16:creationId xmlns:a16="http://schemas.microsoft.com/office/drawing/2014/main" id="{E4D84C71-47B5-4A48-A231-C55931656387}"/>
            </a:ext>
          </a:extLst>
        </xdr:cNvPr>
        <xdr:cNvSpPr/>
      </xdr:nvSpPr>
      <xdr:spPr>
        <a:xfrm>
          <a:off x="168275" y="6067409"/>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275510</xdr:rowOff>
    </xdr:from>
    <xdr:to>
      <xdr:col>1</xdr:col>
      <xdr:colOff>139</xdr:colOff>
      <xdr:row>22</xdr:row>
      <xdr:rowOff>38287</xdr:rowOff>
    </xdr:to>
    <xdr:sp macro="" textlink="Índice!B141">
      <xdr:nvSpPr>
        <xdr:cNvPr id="26" name="Retângulo: Cantos Arredondados 25">
          <a:hlinkClick xmlns:r="http://schemas.openxmlformats.org/officeDocument/2006/relationships" r:id="rId11"/>
          <a:extLst>
            <a:ext uri="{FF2B5EF4-FFF2-40B4-BE49-F238E27FC236}">
              <a16:creationId xmlns:a16="http://schemas.microsoft.com/office/drawing/2014/main" id="{CB034CF6-70EB-4355-B5F6-43F41B097C67}"/>
            </a:ext>
          </a:extLst>
        </xdr:cNvPr>
        <xdr:cNvSpPr/>
      </xdr:nvSpPr>
      <xdr:spPr>
        <a:xfrm>
          <a:off x="168275" y="656201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244782</xdr:rowOff>
    </xdr:from>
    <xdr:to>
      <xdr:col>0</xdr:col>
      <xdr:colOff>2244550</xdr:colOff>
      <xdr:row>16</xdr:row>
      <xdr:rowOff>5329</xdr:rowOff>
    </xdr:to>
    <xdr:sp macro="" textlink="Índice!C123">
      <xdr:nvSpPr>
        <xdr:cNvPr id="27" name="Retângulo: Cantos Arredondados 26">
          <a:hlinkClick xmlns:r="http://schemas.openxmlformats.org/officeDocument/2006/relationships" r:id="rId12"/>
          <a:extLst>
            <a:ext uri="{FF2B5EF4-FFF2-40B4-BE49-F238E27FC236}">
              <a16:creationId xmlns:a16="http://schemas.microsoft.com/office/drawing/2014/main" id="{B106EE10-6410-4757-B573-A54167C98E08}"/>
            </a:ext>
          </a:extLst>
        </xdr:cNvPr>
        <xdr:cNvSpPr/>
      </xdr:nvSpPr>
      <xdr:spPr>
        <a:xfrm>
          <a:off x="339725" y="4645332"/>
          <a:ext cx="1904825" cy="389197"/>
        </a:xfrm>
        <a:prstGeom prst="roundRect">
          <a:avLst/>
        </a:prstGeom>
        <a:solidFill>
          <a:srgbClr val="E4562E"/>
        </a:solidFill>
        <a:ln>
          <a:noFill/>
        </a:ln>
        <a:effectLst>
          <a:outerShdw blurRad="76200" dir="13500000" sy="23000" kx="1200000" algn="br" rotWithShape="0">
            <a:prstClr val="black">
              <a:alpha val="72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6A1493A-0682-4596-8D41-704A0A8F3B99}" type="TxLink">
            <a:rPr lang="en-US" sz="1000" b="1" i="0" u="sng" strike="noStrike">
              <a:solidFill>
                <a:schemeClr val="bg1"/>
              </a:solidFill>
              <a:latin typeface="Calibri regular"/>
            </a:rPr>
            <a:pPr algn="l"/>
            <a:t>Supply chain management</a:t>
          </a:fld>
          <a:endParaRPr lang="en-US" sz="1100" b="1" i="0" u="sng" strike="noStrike">
            <a:solidFill>
              <a:schemeClr val="bg1"/>
            </a:solidFill>
            <a:latin typeface="Calibri regular"/>
          </a:endParaRPr>
        </a:p>
      </xdr:txBody>
    </xdr:sp>
    <xdr:clientData/>
  </xdr:twoCellAnchor>
  <xdr:twoCellAnchor editAs="absolute">
    <xdr:from>
      <xdr:col>0</xdr:col>
      <xdr:colOff>339725</xdr:colOff>
      <xdr:row>12</xdr:row>
      <xdr:rowOff>275925</xdr:rowOff>
    </xdr:from>
    <xdr:to>
      <xdr:col>0</xdr:col>
      <xdr:colOff>2244550</xdr:colOff>
      <xdr:row>14</xdr:row>
      <xdr:rowOff>180974</xdr:rowOff>
    </xdr:to>
    <xdr:sp macro="" textlink="Índice!C114">
      <xdr:nvSpPr>
        <xdr:cNvPr id="28" name="Retângulo: Cantos Arredondados 27">
          <a:hlinkClick xmlns:r="http://schemas.openxmlformats.org/officeDocument/2006/relationships" r:id="rId2"/>
          <a:extLst>
            <a:ext uri="{FF2B5EF4-FFF2-40B4-BE49-F238E27FC236}">
              <a16:creationId xmlns:a16="http://schemas.microsoft.com/office/drawing/2014/main" id="{5D7EE1A3-12ED-4A26-9535-537DD0790B38}"/>
            </a:ext>
          </a:extLst>
        </xdr:cNvPr>
        <xdr:cNvSpPr/>
      </xdr:nvSpPr>
      <xdr:spPr>
        <a:xfrm>
          <a:off x="339725" y="4047825"/>
          <a:ext cx="1904825" cy="533699"/>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560E281-A519-4DDF-97C1-5D12782BE77B}" type="TxLink">
            <a:rPr lang="en-US" sz="1000" b="0" i="0" u="none" strike="noStrike">
              <a:solidFill>
                <a:schemeClr val="bg1"/>
              </a:solidFill>
              <a:effectLst/>
              <a:latin typeface="Calibri regular"/>
              <a:ea typeface="+mn-ea"/>
              <a:cs typeface="+mn-cs"/>
            </a:rPr>
            <a:pPr algn="l"/>
            <a:t>Socio-economic impact and community development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75565</xdr:rowOff>
    </xdr:from>
    <xdr:to>
      <xdr:col>0</xdr:col>
      <xdr:colOff>2244550</xdr:colOff>
      <xdr:row>17</xdr:row>
      <xdr:rowOff>150437</xdr:rowOff>
    </xdr:to>
    <xdr:sp macro="" textlink="Índice!C129">
      <xdr:nvSpPr>
        <xdr:cNvPr id="29" name="Retângulo: Cantos Arredondados 28">
          <a:hlinkClick xmlns:r="http://schemas.openxmlformats.org/officeDocument/2006/relationships" r:id="rId1"/>
          <a:extLst>
            <a:ext uri="{FF2B5EF4-FFF2-40B4-BE49-F238E27FC236}">
              <a16:creationId xmlns:a16="http://schemas.microsoft.com/office/drawing/2014/main" id="{8A1A58BD-AC8F-4451-964E-31953FBF8FD5}"/>
            </a:ext>
          </a:extLst>
        </xdr:cNvPr>
        <xdr:cNvSpPr/>
      </xdr:nvSpPr>
      <xdr:spPr>
        <a:xfrm>
          <a:off x="339725" y="5104765"/>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D58A9FD-1C96-486C-A721-5409A3F9DDFE}" type="TxLink">
            <a:rPr lang="en-US" sz="1000" b="0" i="0" u="none" strike="noStrike">
              <a:solidFill>
                <a:schemeClr val="bg1"/>
              </a:solidFill>
              <a:effectLst/>
              <a:latin typeface="Calibri regular"/>
              <a:ea typeface="+mn-ea"/>
              <a:cs typeface="+mn-cs"/>
            </a:rPr>
            <a:pPr algn="l"/>
            <a:t>Emergency response management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0" name="Imagem 29">
          <a:extLst>
            <a:ext uri="{FF2B5EF4-FFF2-40B4-BE49-F238E27FC236}">
              <a16:creationId xmlns:a16="http://schemas.microsoft.com/office/drawing/2014/main" id="{106FE1BB-622D-4B28-94F5-179148F7921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1" name="Agrupar 30">
          <a:hlinkClick xmlns:r="http://schemas.openxmlformats.org/officeDocument/2006/relationships" r:id="rId14"/>
          <a:extLst>
            <a:ext uri="{FF2B5EF4-FFF2-40B4-BE49-F238E27FC236}">
              <a16:creationId xmlns:a16="http://schemas.microsoft.com/office/drawing/2014/main" id="{88D5E953-767A-4E70-9A92-5EF815969297}"/>
            </a:ext>
          </a:extLst>
        </xdr:cNvPr>
        <xdr:cNvGrpSpPr/>
      </xdr:nvGrpSpPr>
      <xdr:grpSpPr>
        <a:xfrm>
          <a:off x="2914650" y="138112"/>
          <a:ext cx="1333500" cy="385200"/>
          <a:chOff x="2914760" y="138112"/>
          <a:chExt cx="1325814" cy="385200"/>
        </a:xfrm>
      </xdr:grpSpPr>
      <xdr:sp macro="" textlink="">
        <xdr:nvSpPr>
          <xdr:cNvPr id="32" name="Retângulo 31">
            <a:extLst>
              <a:ext uri="{FF2B5EF4-FFF2-40B4-BE49-F238E27FC236}">
                <a16:creationId xmlns:a16="http://schemas.microsoft.com/office/drawing/2014/main" id="{4FF7E1D7-E12F-DB4A-75C2-19B7CEAA1EA2}"/>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3" name="Imagem 32">
            <a:extLst>
              <a:ext uri="{FF2B5EF4-FFF2-40B4-BE49-F238E27FC236}">
                <a16:creationId xmlns:a16="http://schemas.microsoft.com/office/drawing/2014/main" id="{A18282F3-F3ED-219F-56C4-2C5B46D59A0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4" name="Agrupar 33">
          <a:hlinkClick xmlns:r="http://schemas.openxmlformats.org/officeDocument/2006/relationships" r:id="rId16"/>
          <a:extLst>
            <a:ext uri="{FF2B5EF4-FFF2-40B4-BE49-F238E27FC236}">
              <a16:creationId xmlns:a16="http://schemas.microsoft.com/office/drawing/2014/main" id="{953D2A44-0BA2-4A92-A4B4-71CC58B901F2}"/>
            </a:ext>
          </a:extLst>
        </xdr:cNvPr>
        <xdr:cNvGrpSpPr/>
      </xdr:nvGrpSpPr>
      <xdr:grpSpPr>
        <a:xfrm>
          <a:off x="4330700" y="150018"/>
          <a:ext cx="1104900" cy="375675"/>
          <a:chOff x="4295775" y="140493"/>
          <a:chExt cx="1104900" cy="385200"/>
        </a:xfrm>
      </xdr:grpSpPr>
      <xdr:sp macro="" textlink="">
        <xdr:nvSpPr>
          <xdr:cNvPr id="35" name="Retângulo 34">
            <a:extLst>
              <a:ext uri="{FF2B5EF4-FFF2-40B4-BE49-F238E27FC236}">
                <a16:creationId xmlns:a16="http://schemas.microsoft.com/office/drawing/2014/main" id="{6BEECA7B-56B7-DFF6-998F-4231864FE3A4}"/>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6" name="Imagem 35">
            <a:extLst>
              <a:ext uri="{FF2B5EF4-FFF2-40B4-BE49-F238E27FC236}">
                <a16:creationId xmlns:a16="http://schemas.microsoft.com/office/drawing/2014/main" id="{96F873D4-C634-BD47-C925-24AFBC461F4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8</xdr:col>
      <xdr:colOff>1082769</xdr:colOff>
      <xdr:row>0</xdr:row>
      <xdr:rowOff>152254</xdr:rowOff>
    </xdr:from>
    <xdr:to>
      <xdr:col>9</xdr:col>
      <xdr:colOff>112174</xdr:colOff>
      <xdr:row>1</xdr:row>
      <xdr:rowOff>234342</xdr:rowOff>
    </xdr:to>
    <xdr:grpSp>
      <xdr:nvGrpSpPr>
        <xdr:cNvPr id="10" name="Agrupar 9">
          <a:hlinkClick xmlns:r="http://schemas.openxmlformats.org/officeDocument/2006/relationships" r:id="rId1"/>
          <a:extLst>
            <a:ext uri="{FF2B5EF4-FFF2-40B4-BE49-F238E27FC236}">
              <a16:creationId xmlns:a16="http://schemas.microsoft.com/office/drawing/2014/main" id="{689418F8-83D4-45B8-92A2-F51A50E8F123}"/>
            </a:ext>
          </a:extLst>
        </xdr:cNvPr>
        <xdr:cNvGrpSpPr/>
      </xdr:nvGrpSpPr>
      <xdr:grpSpPr>
        <a:xfrm>
          <a:off x="11922219" y="152254"/>
          <a:ext cx="420055" cy="396413"/>
          <a:chOff x="11937133" y="129787"/>
          <a:chExt cx="416880" cy="386672"/>
        </a:xfrm>
      </xdr:grpSpPr>
      <xdr:sp macro="" textlink="">
        <xdr:nvSpPr>
          <xdr:cNvPr id="11" name="Retângulo: Cantos Arredondados 10">
            <a:extLst>
              <a:ext uri="{FF2B5EF4-FFF2-40B4-BE49-F238E27FC236}">
                <a16:creationId xmlns:a16="http://schemas.microsoft.com/office/drawing/2014/main" id="{8489103D-7C25-D330-B5CE-46517BBFF7BF}"/>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2865AE9F-E5C4-4B1D-6E18-1B55262A4AB1}"/>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13" name="Agrupar 12">
          <a:hlinkClick xmlns:r="http://schemas.openxmlformats.org/officeDocument/2006/relationships" r:id="rId2"/>
          <a:extLst>
            <a:ext uri="{FF2B5EF4-FFF2-40B4-BE49-F238E27FC236}">
              <a16:creationId xmlns:a16="http://schemas.microsoft.com/office/drawing/2014/main" id="{3E51165D-0870-4E61-A10E-635A2B12DD60}"/>
            </a:ext>
          </a:extLst>
        </xdr:cNvPr>
        <xdr:cNvGrpSpPr/>
      </xdr:nvGrpSpPr>
      <xdr:grpSpPr>
        <a:xfrm>
          <a:off x="11426199" y="152254"/>
          <a:ext cx="403778" cy="396413"/>
          <a:chOff x="11434763" y="129787"/>
          <a:chExt cx="413303" cy="386672"/>
        </a:xfrm>
      </xdr:grpSpPr>
      <xdr:sp macro="" textlink="">
        <xdr:nvSpPr>
          <xdr:cNvPr id="14" name="Retângulo: Cantos Arredondados 13">
            <a:extLst>
              <a:ext uri="{FF2B5EF4-FFF2-40B4-BE49-F238E27FC236}">
                <a16:creationId xmlns:a16="http://schemas.microsoft.com/office/drawing/2014/main" id="{FA227DA8-BE85-DFB8-7CDD-7D6CBB663FCA}"/>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13ABE0EC-0BAE-D61A-69D4-E795A3308DFD}"/>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3"/>
          <a:extLst>
            <a:ext uri="{FF2B5EF4-FFF2-40B4-BE49-F238E27FC236}">
              <a16:creationId xmlns:a16="http://schemas.microsoft.com/office/drawing/2014/main" id="{550383A5-49FC-42A6-A682-97F270CC169A}"/>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3E97CBFD-F2C9-4A44-805C-D9B570224E9E}"/>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DCD0F888-6221-401B-AAC0-437B129FF5DA}"/>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80EBA06D-828F-4595-B47B-EB0CA9E55B46}"/>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D40D8FDF-8E6F-45F3-ABF5-1BD06608559E}"/>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22" name="Retângulo: Cantos Arredondados 21">
          <a:hlinkClick xmlns:r="http://schemas.openxmlformats.org/officeDocument/2006/relationships" r:id="rId8"/>
          <a:extLst>
            <a:ext uri="{FF2B5EF4-FFF2-40B4-BE49-F238E27FC236}">
              <a16:creationId xmlns:a16="http://schemas.microsoft.com/office/drawing/2014/main" id="{860C3C15-98AA-40F8-AB78-FC3E78CC4A74}"/>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HUMAN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9"/>
          <a:extLst>
            <a:ext uri="{FF2B5EF4-FFF2-40B4-BE49-F238E27FC236}">
              <a16:creationId xmlns:a16="http://schemas.microsoft.com/office/drawing/2014/main" id="{827996AC-4215-4603-B2E5-93466DB6D5D9}"/>
            </a:ext>
          </a:extLst>
        </xdr:cNvPr>
        <xdr:cNvSpPr/>
      </xdr:nvSpPr>
      <xdr:spPr>
        <a:xfrm>
          <a:off x="168275" y="3574119"/>
          <a:ext cx="2079764" cy="390450"/>
        </a:xfrm>
        <a:prstGeom prst="roundRect">
          <a:avLst/>
        </a:prstGeom>
        <a:solidFill>
          <a:srgbClr val="E4562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1" i="0" u="none" strike="noStrike">
              <a:solidFill>
                <a:schemeClr val="bg1"/>
              </a:solidFill>
              <a:effectLst/>
              <a:latin typeface="Calibri regular"/>
              <a:ea typeface="+mn-ea"/>
              <a:cs typeface="+mn-cs"/>
            </a:rPr>
            <a:pPr algn="l"/>
            <a:t>SOCIAL AND RELATIONSHIP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16</xdr:row>
      <xdr:rowOff>295549</xdr:rowOff>
    </xdr:from>
    <xdr:to>
      <xdr:col>1</xdr:col>
      <xdr:colOff>139</xdr:colOff>
      <xdr:row>18</xdr:row>
      <xdr:rowOff>67434</xdr:rowOff>
    </xdr:to>
    <xdr:sp macro="" textlink="Índice!B132">
      <xdr:nvSpPr>
        <xdr:cNvPr id="24" name="Retângulo: Cantos Arredondados 23">
          <a:hlinkClick xmlns:r="http://schemas.openxmlformats.org/officeDocument/2006/relationships" r:id="rId1"/>
          <a:extLst>
            <a:ext uri="{FF2B5EF4-FFF2-40B4-BE49-F238E27FC236}">
              <a16:creationId xmlns:a16="http://schemas.microsoft.com/office/drawing/2014/main" id="{F7B66B90-B68F-484E-87F7-D2C59F77B5E1}"/>
            </a:ext>
          </a:extLst>
        </xdr:cNvPr>
        <xdr:cNvSpPr/>
      </xdr:nvSpPr>
      <xdr:spPr>
        <a:xfrm>
          <a:off x="168275" y="5572399"/>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18</xdr:row>
      <xdr:rowOff>161909</xdr:rowOff>
    </xdr:from>
    <xdr:to>
      <xdr:col>1</xdr:col>
      <xdr:colOff>139</xdr:colOff>
      <xdr:row>19</xdr:row>
      <xdr:rowOff>236780</xdr:rowOff>
    </xdr:to>
    <xdr:sp macro="" textlink="Índice!B139">
      <xdr:nvSpPr>
        <xdr:cNvPr id="25" name="Retângulo: Cantos Arredondados 24">
          <a:hlinkClick xmlns:r="http://schemas.openxmlformats.org/officeDocument/2006/relationships" r:id="rId10"/>
          <a:extLst>
            <a:ext uri="{FF2B5EF4-FFF2-40B4-BE49-F238E27FC236}">
              <a16:creationId xmlns:a16="http://schemas.microsoft.com/office/drawing/2014/main" id="{55AF2ED1-C5BB-43EF-845C-FE7FFC1C934E}"/>
            </a:ext>
          </a:extLst>
        </xdr:cNvPr>
        <xdr:cNvSpPr/>
      </xdr:nvSpPr>
      <xdr:spPr>
        <a:xfrm>
          <a:off x="168275" y="6067409"/>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20</xdr:row>
      <xdr:rowOff>27860</xdr:rowOff>
    </xdr:from>
    <xdr:to>
      <xdr:col>1</xdr:col>
      <xdr:colOff>139</xdr:colOff>
      <xdr:row>21</xdr:row>
      <xdr:rowOff>104962</xdr:rowOff>
    </xdr:to>
    <xdr:sp macro="" textlink="Índice!B141">
      <xdr:nvSpPr>
        <xdr:cNvPr id="26" name="Retângulo: Cantos Arredondados 25">
          <a:hlinkClick xmlns:r="http://schemas.openxmlformats.org/officeDocument/2006/relationships" r:id="rId11"/>
          <a:extLst>
            <a:ext uri="{FF2B5EF4-FFF2-40B4-BE49-F238E27FC236}">
              <a16:creationId xmlns:a16="http://schemas.microsoft.com/office/drawing/2014/main" id="{39152279-DDB5-44AC-9BD9-E6CA371A32B6}"/>
            </a:ext>
          </a:extLst>
        </xdr:cNvPr>
        <xdr:cNvSpPr/>
      </xdr:nvSpPr>
      <xdr:spPr>
        <a:xfrm>
          <a:off x="168275" y="656201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244782</xdr:rowOff>
    </xdr:from>
    <xdr:to>
      <xdr:col>0</xdr:col>
      <xdr:colOff>2244550</xdr:colOff>
      <xdr:row>15</xdr:row>
      <xdr:rowOff>195829</xdr:rowOff>
    </xdr:to>
    <xdr:sp macro="" textlink="Índice!C123">
      <xdr:nvSpPr>
        <xdr:cNvPr id="27" name="Retângulo: Cantos Arredondados 26">
          <a:hlinkClick xmlns:r="http://schemas.openxmlformats.org/officeDocument/2006/relationships" r:id="rId2"/>
          <a:extLst>
            <a:ext uri="{FF2B5EF4-FFF2-40B4-BE49-F238E27FC236}">
              <a16:creationId xmlns:a16="http://schemas.microsoft.com/office/drawing/2014/main" id="{20E248C5-90A7-44C0-8F75-14F02107926A}"/>
            </a:ext>
          </a:extLst>
        </xdr:cNvPr>
        <xdr:cNvSpPr/>
      </xdr:nvSpPr>
      <xdr:spPr>
        <a:xfrm>
          <a:off x="339725" y="4645332"/>
          <a:ext cx="1904825" cy="389197"/>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6A1493A-0682-4596-8D41-704A0A8F3B99}" type="TxLink">
            <a:rPr lang="en-US" sz="1000" b="0" i="0" u="none" strike="noStrike">
              <a:solidFill>
                <a:schemeClr val="bg1"/>
              </a:solidFill>
              <a:latin typeface="Calibri regular"/>
            </a:rPr>
            <a:pPr algn="l"/>
            <a:t>Supply chain management</a:t>
          </a:fld>
          <a:endParaRPr lang="en-US" sz="1100" b="0" i="0" u="none" strike="noStrike">
            <a:solidFill>
              <a:schemeClr val="bg1"/>
            </a:solidFill>
            <a:latin typeface="Calibri regular"/>
          </a:endParaRPr>
        </a:p>
      </xdr:txBody>
    </xdr:sp>
    <xdr:clientData/>
  </xdr:twoCellAnchor>
  <xdr:twoCellAnchor editAs="absolute">
    <xdr:from>
      <xdr:col>0</xdr:col>
      <xdr:colOff>339725</xdr:colOff>
      <xdr:row>12</xdr:row>
      <xdr:rowOff>275925</xdr:rowOff>
    </xdr:from>
    <xdr:to>
      <xdr:col>0</xdr:col>
      <xdr:colOff>2244550</xdr:colOff>
      <xdr:row>14</xdr:row>
      <xdr:rowOff>180974</xdr:rowOff>
    </xdr:to>
    <xdr:sp macro="" textlink="Índice!C114">
      <xdr:nvSpPr>
        <xdr:cNvPr id="28" name="Retângulo: Cantos Arredondados 27">
          <a:hlinkClick xmlns:r="http://schemas.openxmlformats.org/officeDocument/2006/relationships" r:id="rId9"/>
          <a:extLst>
            <a:ext uri="{FF2B5EF4-FFF2-40B4-BE49-F238E27FC236}">
              <a16:creationId xmlns:a16="http://schemas.microsoft.com/office/drawing/2014/main" id="{C578F9E4-4E64-4F5C-BA4F-406215AE2F13}"/>
            </a:ext>
          </a:extLst>
        </xdr:cNvPr>
        <xdr:cNvSpPr/>
      </xdr:nvSpPr>
      <xdr:spPr>
        <a:xfrm>
          <a:off x="339725" y="4047825"/>
          <a:ext cx="1904825" cy="533699"/>
        </a:xfrm>
        <a:prstGeom prst="roundRect">
          <a:avLst/>
        </a:prstGeom>
        <a:solidFill>
          <a:srgbClr val="E4562E"/>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560E281-A519-4DDF-97C1-5D12782BE77B}" type="TxLink">
            <a:rPr lang="en-US" sz="1000" b="0" i="0" u="none" strike="noStrike">
              <a:solidFill>
                <a:schemeClr val="bg1"/>
              </a:solidFill>
              <a:effectLst/>
              <a:latin typeface="Calibri regular"/>
              <a:ea typeface="+mn-ea"/>
              <a:cs typeface="+mn-cs"/>
            </a:rPr>
            <a:pPr algn="l"/>
            <a:t>Socio-economic impact and community development</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266065</xdr:rowOff>
    </xdr:from>
    <xdr:to>
      <xdr:col>0</xdr:col>
      <xdr:colOff>2244550</xdr:colOff>
      <xdr:row>16</xdr:row>
      <xdr:rowOff>217112</xdr:rowOff>
    </xdr:to>
    <xdr:sp macro="" textlink="Índice!C129">
      <xdr:nvSpPr>
        <xdr:cNvPr id="29" name="Retângulo: Cantos Arredondados 28">
          <a:hlinkClick xmlns:r="http://schemas.openxmlformats.org/officeDocument/2006/relationships" r:id="rId12"/>
          <a:extLst>
            <a:ext uri="{FF2B5EF4-FFF2-40B4-BE49-F238E27FC236}">
              <a16:creationId xmlns:a16="http://schemas.microsoft.com/office/drawing/2014/main" id="{106DF633-9EB5-4E80-82B7-205FF2BF453B}"/>
            </a:ext>
          </a:extLst>
        </xdr:cNvPr>
        <xdr:cNvSpPr/>
      </xdr:nvSpPr>
      <xdr:spPr>
        <a:xfrm>
          <a:off x="339725" y="5104765"/>
          <a:ext cx="1904825" cy="389197"/>
        </a:xfrm>
        <a:prstGeom prst="roundRect">
          <a:avLst/>
        </a:prstGeom>
        <a:solidFill>
          <a:srgbClr val="E4562E"/>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BD58A9FD-1C96-486C-A721-5409A3F9DDFE}" type="TxLink">
            <a:rPr lang="en-US" sz="1000" b="1" i="0" u="sng" strike="noStrike">
              <a:solidFill>
                <a:schemeClr val="bg1"/>
              </a:solidFill>
              <a:effectLst/>
              <a:latin typeface="Calibri regular"/>
              <a:ea typeface="+mn-ea"/>
              <a:cs typeface="+mn-cs"/>
            </a:rPr>
            <a:pPr algn="l"/>
            <a:t>Emergency response management</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0" name="Imagem 29">
          <a:extLst>
            <a:ext uri="{FF2B5EF4-FFF2-40B4-BE49-F238E27FC236}">
              <a16:creationId xmlns:a16="http://schemas.microsoft.com/office/drawing/2014/main" id="{68E6C595-D6CA-43BE-80A8-820AF985F72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1" name="Agrupar 30">
          <a:hlinkClick xmlns:r="http://schemas.openxmlformats.org/officeDocument/2006/relationships" r:id="rId14"/>
          <a:extLst>
            <a:ext uri="{FF2B5EF4-FFF2-40B4-BE49-F238E27FC236}">
              <a16:creationId xmlns:a16="http://schemas.microsoft.com/office/drawing/2014/main" id="{23641FBB-27CD-4A69-B7F2-4560639DC48F}"/>
            </a:ext>
          </a:extLst>
        </xdr:cNvPr>
        <xdr:cNvGrpSpPr/>
      </xdr:nvGrpSpPr>
      <xdr:grpSpPr>
        <a:xfrm>
          <a:off x="2914650" y="138112"/>
          <a:ext cx="1333500" cy="385200"/>
          <a:chOff x="2914760" y="138112"/>
          <a:chExt cx="1325814" cy="385200"/>
        </a:xfrm>
      </xdr:grpSpPr>
      <xdr:sp macro="" textlink="">
        <xdr:nvSpPr>
          <xdr:cNvPr id="32" name="Retângulo 31">
            <a:extLst>
              <a:ext uri="{FF2B5EF4-FFF2-40B4-BE49-F238E27FC236}">
                <a16:creationId xmlns:a16="http://schemas.microsoft.com/office/drawing/2014/main" id="{6AE7DDCC-2D36-B510-E05A-C212A692CCF1}"/>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3" name="Imagem 32">
            <a:extLst>
              <a:ext uri="{FF2B5EF4-FFF2-40B4-BE49-F238E27FC236}">
                <a16:creationId xmlns:a16="http://schemas.microsoft.com/office/drawing/2014/main" id="{FA52EC95-0F61-2FFE-4480-16215067CF3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4" name="Agrupar 33">
          <a:hlinkClick xmlns:r="http://schemas.openxmlformats.org/officeDocument/2006/relationships" r:id="rId16"/>
          <a:extLst>
            <a:ext uri="{FF2B5EF4-FFF2-40B4-BE49-F238E27FC236}">
              <a16:creationId xmlns:a16="http://schemas.microsoft.com/office/drawing/2014/main" id="{653B4458-96DA-4818-B67C-3E44772E8471}"/>
            </a:ext>
          </a:extLst>
        </xdr:cNvPr>
        <xdr:cNvGrpSpPr/>
      </xdr:nvGrpSpPr>
      <xdr:grpSpPr>
        <a:xfrm>
          <a:off x="4330700" y="150018"/>
          <a:ext cx="1104900" cy="375675"/>
          <a:chOff x="4295775" y="140493"/>
          <a:chExt cx="1104900" cy="385200"/>
        </a:xfrm>
      </xdr:grpSpPr>
      <xdr:sp macro="" textlink="">
        <xdr:nvSpPr>
          <xdr:cNvPr id="35" name="Retângulo 34">
            <a:extLst>
              <a:ext uri="{FF2B5EF4-FFF2-40B4-BE49-F238E27FC236}">
                <a16:creationId xmlns:a16="http://schemas.microsoft.com/office/drawing/2014/main" id="{872A277A-0BA2-4D72-056F-94152790534B}"/>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6" name="Imagem 35">
            <a:extLst>
              <a:ext uri="{FF2B5EF4-FFF2-40B4-BE49-F238E27FC236}">
                <a16:creationId xmlns:a16="http://schemas.microsoft.com/office/drawing/2014/main" id="{220B0141-125A-50CC-F3BC-76B88B7CDE7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8</xdr:col>
      <xdr:colOff>1082769</xdr:colOff>
      <xdr:row>0</xdr:row>
      <xdr:rowOff>152254</xdr:rowOff>
    </xdr:from>
    <xdr:to>
      <xdr:col>9</xdr:col>
      <xdr:colOff>112174</xdr:colOff>
      <xdr:row>1</xdr:row>
      <xdr:rowOff>234342</xdr:rowOff>
    </xdr:to>
    <xdr:grpSp>
      <xdr:nvGrpSpPr>
        <xdr:cNvPr id="23" name="Agrupar 22">
          <a:hlinkClick xmlns:r="http://schemas.openxmlformats.org/officeDocument/2006/relationships" r:id="rId1"/>
          <a:extLst>
            <a:ext uri="{FF2B5EF4-FFF2-40B4-BE49-F238E27FC236}">
              <a16:creationId xmlns:a16="http://schemas.microsoft.com/office/drawing/2014/main" id="{5F2B6C13-39BB-4F7C-ADDC-0CCFB13A8693}"/>
            </a:ext>
          </a:extLst>
        </xdr:cNvPr>
        <xdr:cNvGrpSpPr/>
      </xdr:nvGrpSpPr>
      <xdr:grpSpPr>
        <a:xfrm>
          <a:off x="11922219" y="152254"/>
          <a:ext cx="420055" cy="396413"/>
          <a:chOff x="11937133" y="129787"/>
          <a:chExt cx="416880" cy="386672"/>
        </a:xfrm>
      </xdr:grpSpPr>
      <xdr:sp macro="" textlink="">
        <xdr:nvSpPr>
          <xdr:cNvPr id="24" name="Retângulo: Cantos Arredondados 23">
            <a:extLst>
              <a:ext uri="{FF2B5EF4-FFF2-40B4-BE49-F238E27FC236}">
                <a16:creationId xmlns:a16="http://schemas.microsoft.com/office/drawing/2014/main" id="{2BD77A8D-DD70-09E5-422F-841B900A82F6}"/>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5" name="Seta: para a Direita 24">
            <a:extLst>
              <a:ext uri="{FF2B5EF4-FFF2-40B4-BE49-F238E27FC236}">
                <a16:creationId xmlns:a16="http://schemas.microsoft.com/office/drawing/2014/main" id="{C857C849-B448-100E-AAA1-E4DA33D946D6}"/>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234342</xdr:rowOff>
    </xdr:to>
    <xdr:grpSp>
      <xdr:nvGrpSpPr>
        <xdr:cNvPr id="26" name="Agrupar 25">
          <a:hlinkClick xmlns:r="http://schemas.openxmlformats.org/officeDocument/2006/relationships" r:id="rId2"/>
          <a:extLst>
            <a:ext uri="{FF2B5EF4-FFF2-40B4-BE49-F238E27FC236}">
              <a16:creationId xmlns:a16="http://schemas.microsoft.com/office/drawing/2014/main" id="{7F40F442-F381-4021-BA2D-A08AF3A75EC0}"/>
            </a:ext>
          </a:extLst>
        </xdr:cNvPr>
        <xdr:cNvGrpSpPr/>
      </xdr:nvGrpSpPr>
      <xdr:grpSpPr>
        <a:xfrm>
          <a:off x="11426199" y="152254"/>
          <a:ext cx="403778" cy="396413"/>
          <a:chOff x="11434763" y="129787"/>
          <a:chExt cx="413303" cy="386672"/>
        </a:xfrm>
      </xdr:grpSpPr>
      <xdr:sp macro="" textlink="">
        <xdr:nvSpPr>
          <xdr:cNvPr id="27" name="Retângulo: Cantos Arredondados 26">
            <a:extLst>
              <a:ext uri="{FF2B5EF4-FFF2-40B4-BE49-F238E27FC236}">
                <a16:creationId xmlns:a16="http://schemas.microsoft.com/office/drawing/2014/main" id="{F46CC4DF-080A-E0AF-C0E9-4CC7C2369F72}"/>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28" name="Seta: para a Direita 27">
            <a:extLst>
              <a:ext uri="{FF2B5EF4-FFF2-40B4-BE49-F238E27FC236}">
                <a16:creationId xmlns:a16="http://schemas.microsoft.com/office/drawing/2014/main" id="{3379D590-4EC5-20FB-C5BE-101DC66F4AD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30" name="Retângulo: Cantos Arredondados 29">
          <a:hlinkClick xmlns:r="http://schemas.openxmlformats.org/officeDocument/2006/relationships" r:id="rId3"/>
          <a:extLst>
            <a:ext uri="{FF2B5EF4-FFF2-40B4-BE49-F238E27FC236}">
              <a16:creationId xmlns:a16="http://schemas.microsoft.com/office/drawing/2014/main" id="{5D3834F5-BE32-45AB-AC00-B0A49070D9A7}"/>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31" name="Retângulo: Cantos Arredondados 30">
          <a:hlinkClick xmlns:r="http://schemas.openxmlformats.org/officeDocument/2006/relationships" r:id="rId4"/>
          <a:extLst>
            <a:ext uri="{FF2B5EF4-FFF2-40B4-BE49-F238E27FC236}">
              <a16:creationId xmlns:a16="http://schemas.microsoft.com/office/drawing/2014/main" id="{B7AEBF56-9A92-4DB5-A4B8-62E2C0020216}"/>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32" name="Retângulo: Cantos Arredondados 31">
          <a:hlinkClick xmlns:r="http://schemas.openxmlformats.org/officeDocument/2006/relationships" r:id="rId5"/>
          <a:extLst>
            <a:ext uri="{FF2B5EF4-FFF2-40B4-BE49-F238E27FC236}">
              <a16:creationId xmlns:a16="http://schemas.microsoft.com/office/drawing/2014/main" id="{B74ACC77-772F-43A5-94A1-87D083DF0603}"/>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33" name="Retângulo: Cantos Arredondados 32">
          <a:hlinkClick xmlns:r="http://schemas.openxmlformats.org/officeDocument/2006/relationships" r:id="rId6"/>
          <a:extLst>
            <a:ext uri="{FF2B5EF4-FFF2-40B4-BE49-F238E27FC236}">
              <a16:creationId xmlns:a16="http://schemas.microsoft.com/office/drawing/2014/main" id="{C61F69C9-CAB3-4485-8213-CD23857FF9F1}"/>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34" name="Retângulo: Cantos Arredondados 33">
          <a:hlinkClick xmlns:r="http://schemas.openxmlformats.org/officeDocument/2006/relationships" r:id="rId7"/>
          <a:extLst>
            <a:ext uri="{FF2B5EF4-FFF2-40B4-BE49-F238E27FC236}">
              <a16:creationId xmlns:a16="http://schemas.microsoft.com/office/drawing/2014/main" id="{3FD20990-454A-4937-92AB-0B27C6B52060}"/>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277653</xdr:rowOff>
    </xdr:from>
    <xdr:to>
      <xdr:col>1</xdr:col>
      <xdr:colOff>139</xdr:colOff>
      <xdr:row>11</xdr:row>
      <xdr:rowOff>48566</xdr:rowOff>
    </xdr:to>
    <xdr:sp macro="" textlink="Índice!B88">
      <xdr:nvSpPr>
        <xdr:cNvPr id="35" name="Retângulo: Cantos Arredondados 34">
          <a:hlinkClick xmlns:r="http://schemas.openxmlformats.org/officeDocument/2006/relationships" r:id="rId8"/>
          <a:extLst>
            <a:ext uri="{FF2B5EF4-FFF2-40B4-BE49-F238E27FC236}">
              <a16:creationId xmlns:a16="http://schemas.microsoft.com/office/drawing/2014/main" id="{5BA9093A-B2CC-42C9-A5D3-A56C304118E7}"/>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HUMAN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36" name="Retângulo: Cantos Arredondados 35">
          <a:hlinkClick xmlns:r="http://schemas.openxmlformats.org/officeDocument/2006/relationships" r:id="rId9"/>
          <a:extLst>
            <a:ext uri="{FF2B5EF4-FFF2-40B4-BE49-F238E27FC236}">
              <a16:creationId xmlns:a16="http://schemas.microsoft.com/office/drawing/2014/main" id="{250C11C5-F69F-45F1-874C-2E599CCFA140}"/>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37" name="Retângulo: Cantos Arredondados 36">
          <a:hlinkClick xmlns:r="http://schemas.openxmlformats.org/officeDocument/2006/relationships" r:id="rId10"/>
          <a:extLst>
            <a:ext uri="{FF2B5EF4-FFF2-40B4-BE49-F238E27FC236}">
              <a16:creationId xmlns:a16="http://schemas.microsoft.com/office/drawing/2014/main" id="{F87A75FB-9D18-496C-9533-7643A678FD05}"/>
            </a:ext>
          </a:extLst>
        </xdr:cNvPr>
        <xdr:cNvSpPr/>
      </xdr:nvSpPr>
      <xdr:spPr>
        <a:xfrm>
          <a:off x="168275" y="4019824"/>
          <a:ext cx="2079764" cy="400535"/>
        </a:xfrm>
        <a:prstGeom prst="roundRect">
          <a:avLst/>
        </a:prstGeom>
        <a:solidFill>
          <a:srgbClr val="7229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1" i="0" u="none" strike="noStrike">
              <a:solidFill>
                <a:schemeClr val="bg1"/>
              </a:solidFill>
              <a:effectLst/>
              <a:latin typeface="Calibri regular"/>
              <a:ea typeface="+mn-ea"/>
              <a:cs typeface="+mn-cs"/>
            </a:rPr>
            <a:pPr algn="l"/>
            <a:t>INTELLECTUAL CAPITAL</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257159</xdr:rowOff>
    </xdr:from>
    <xdr:to>
      <xdr:col>1</xdr:col>
      <xdr:colOff>139</xdr:colOff>
      <xdr:row>17</xdr:row>
      <xdr:rowOff>17705</xdr:rowOff>
    </xdr:to>
    <xdr:sp macro="" textlink="Índice!B139">
      <xdr:nvSpPr>
        <xdr:cNvPr id="38" name="Retângulo: Cantos Arredondados 37">
          <a:hlinkClick xmlns:r="http://schemas.openxmlformats.org/officeDocument/2006/relationships" r:id="rId1"/>
          <a:extLst>
            <a:ext uri="{FF2B5EF4-FFF2-40B4-BE49-F238E27FC236}">
              <a16:creationId xmlns:a16="http://schemas.microsoft.com/office/drawing/2014/main" id="{55EE6753-2AF0-406C-8C8F-C8B342F519FF}"/>
            </a:ext>
          </a:extLst>
        </xdr:cNvPr>
        <xdr:cNvSpPr/>
      </xdr:nvSpPr>
      <xdr:spPr>
        <a:xfrm>
          <a:off x="168275" y="497203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123110</xdr:rowOff>
    </xdr:from>
    <xdr:to>
      <xdr:col>1</xdr:col>
      <xdr:colOff>139</xdr:colOff>
      <xdr:row>18</xdr:row>
      <xdr:rowOff>200212</xdr:rowOff>
    </xdr:to>
    <xdr:sp macro="" textlink="Índice!B141">
      <xdr:nvSpPr>
        <xdr:cNvPr id="39" name="Retângulo: Cantos Arredondados 38">
          <a:hlinkClick xmlns:r="http://schemas.openxmlformats.org/officeDocument/2006/relationships" r:id="rId11"/>
          <a:extLst>
            <a:ext uri="{FF2B5EF4-FFF2-40B4-BE49-F238E27FC236}">
              <a16:creationId xmlns:a16="http://schemas.microsoft.com/office/drawing/2014/main" id="{A67D0A2E-97E6-454B-A067-CEA92DF94B10}"/>
            </a:ext>
          </a:extLst>
        </xdr:cNvPr>
        <xdr:cNvSpPr/>
      </xdr:nvSpPr>
      <xdr:spPr>
        <a:xfrm>
          <a:off x="168275" y="5466635"/>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14</xdr:row>
      <xdr:rowOff>75565</xdr:rowOff>
    </xdr:from>
    <xdr:to>
      <xdr:col>0</xdr:col>
      <xdr:colOff>2244550</xdr:colOff>
      <xdr:row>15</xdr:row>
      <xdr:rowOff>150437</xdr:rowOff>
    </xdr:to>
    <xdr:sp macro="" textlink="Índice!C132">
      <xdr:nvSpPr>
        <xdr:cNvPr id="42" name="Retângulo: Cantos Arredondados 41">
          <a:hlinkClick xmlns:r="http://schemas.openxmlformats.org/officeDocument/2006/relationships" r:id="rId2"/>
          <a:extLst>
            <a:ext uri="{FF2B5EF4-FFF2-40B4-BE49-F238E27FC236}">
              <a16:creationId xmlns:a16="http://schemas.microsoft.com/office/drawing/2014/main" id="{4D8D15F1-C9A8-4F8A-8AEF-98F8333941A5}"/>
            </a:ext>
          </a:extLst>
        </xdr:cNvPr>
        <xdr:cNvSpPr/>
      </xdr:nvSpPr>
      <xdr:spPr>
        <a:xfrm>
          <a:off x="339725" y="4476115"/>
          <a:ext cx="1904825" cy="389197"/>
        </a:xfrm>
        <a:prstGeom prst="roundRect">
          <a:avLst/>
        </a:prstGeom>
        <a:solidFill>
          <a:srgbClr val="722900"/>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A39CF211-B88E-4931-9A5F-B96F076377D1}" type="TxLink">
            <a:rPr lang="en-US" sz="1000" b="1" i="0" u="sng" strike="noStrike">
              <a:solidFill>
                <a:schemeClr val="bg1"/>
              </a:solidFill>
              <a:effectLst/>
              <a:latin typeface="Calibri regular"/>
              <a:ea typeface="+mn-ea"/>
              <a:cs typeface="+mn-cs"/>
            </a:rPr>
            <a:pPr algn="l"/>
            <a:t>Innovations and new opportunities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43" name="Imagem 42">
          <a:extLst>
            <a:ext uri="{FF2B5EF4-FFF2-40B4-BE49-F238E27FC236}">
              <a16:creationId xmlns:a16="http://schemas.microsoft.com/office/drawing/2014/main" id="{9D2AA153-7231-405B-B75E-8C68D1D0825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44" name="Agrupar 43">
          <a:hlinkClick xmlns:r="http://schemas.openxmlformats.org/officeDocument/2006/relationships" r:id="rId13"/>
          <a:extLst>
            <a:ext uri="{FF2B5EF4-FFF2-40B4-BE49-F238E27FC236}">
              <a16:creationId xmlns:a16="http://schemas.microsoft.com/office/drawing/2014/main" id="{65480525-D428-4B55-83A5-E1E5F6ABCC9B}"/>
            </a:ext>
          </a:extLst>
        </xdr:cNvPr>
        <xdr:cNvGrpSpPr/>
      </xdr:nvGrpSpPr>
      <xdr:grpSpPr>
        <a:xfrm>
          <a:off x="2914650" y="138112"/>
          <a:ext cx="1333500" cy="385200"/>
          <a:chOff x="2914760" y="138112"/>
          <a:chExt cx="1325814" cy="385200"/>
        </a:xfrm>
      </xdr:grpSpPr>
      <xdr:sp macro="" textlink="">
        <xdr:nvSpPr>
          <xdr:cNvPr id="45" name="Retângulo 44">
            <a:extLst>
              <a:ext uri="{FF2B5EF4-FFF2-40B4-BE49-F238E27FC236}">
                <a16:creationId xmlns:a16="http://schemas.microsoft.com/office/drawing/2014/main" id="{B3F638C0-4426-FB95-0CC3-98E07E882D55}"/>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46" name="Imagem 45">
            <a:extLst>
              <a:ext uri="{FF2B5EF4-FFF2-40B4-BE49-F238E27FC236}">
                <a16:creationId xmlns:a16="http://schemas.microsoft.com/office/drawing/2014/main" id="{6BC2D2C8-6785-9379-8079-EA0A5AC7AED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47" name="Agrupar 46">
          <a:hlinkClick xmlns:r="http://schemas.openxmlformats.org/officeDocument/2006/relationships" r:id="rId15"/>
          <a:extLst>
            <a:ext uri="{FF2B5EF4-FFF2-40B4-BE49-F238E27FC236}">
              <a16:creationId xmlns:a16="http://schemas.microsoft.com/office/drawing/2014/main" id="{AE10F1BF-A61C-4651-AE29-55572149F0A3}"/>
            </a:ext>
          </a:extLst>
        </xdr:cNvPr>
        <xdr:cNvGrpSpPr/>
      </xdr:nvGrpSpPr>
      <xdr:grpSpPr>
        <a:xfrm>
          <a:off x="4330700" y="150018"/>
          <a:ext cx="1104900" cy="375675"/>
          <a:chOff x="4295775" y="140493"/>
          <a:chExt cx="1104900" cy="385200"/>
        </a:xfrm>
      </xdr:grpSpPr>
      <xdr:sp macro="" textlink="">
        <xdr:nvSpPr>
          <xdr:cNvPr id="48" name="Retângulo 47">
            <a:extLst>
              <a:ext uri="{FF2B5EF4-FFF2-40B4-BE49-F238E27FC236}">
                <a16:creationId xmlns:a16="http://schemas.microsoft.com/office/drawing/2014/main" id="{7E3D7560-39DE-20B8-27F8-459737EC2CC4}"/>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49" name="Imagem 48">
            <a:extLst>
              <a:ext uri="{FF2B5EF4-FFF2-40B4-BE49-F238E27FC236}">
                <a16:creationId xmlns:a16="http://schemas.microsoft.com/office/drawing/2014/main" id="{A1C76954-7734-3757-355C-59D6E0810F6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editAs="absolute">
    <xdr:from>
      <xdr:col>8</xdr:col>
      <xdr:colOff>1082769</xdr:colOff>
      <xdr:row>0</xdr:row>
      <xdr:rowOff>152254</xdr:rowOff>
    </xdr:from>
    <xdr:to>
      <xdr:col>9</xdr:col>
      <xdr:colOff>112174</xdr:colOff>
      <xdr:row>1</xdr:row>
      <xdr:rowOff>237517</xdr:rowOff>
    </xdr:to>
    <xdr:grpSp>
      <xdr:nvGrpSpPr>
        <xdr:cNvPr id="10" name="Agrupar 9">
          <a:hlinkClick xmlns:r="http://schemas.openxmlformats.org/officeDocument/2006/relationships" r:id="rId1"/>
          <a:extLst>
            <a:ext uri="{FF2B5EF4-FFF2-40B4-BE49-F238E27FC236}">
              <a16:creationId xmlns:a16="http://schemas.microsoft.com/office/drawing/2014/main" id="{8A89AADE-7045-4F44-9028-A1CBD573E33D}"/>
            </a:ext>
          </a:extLst>
        </xdr:cNvPr>
        <xdr:cNvGrpSpPr/>
      </xdr:nvGrpSpPr>
      <xdr:grpSpPr>
        <a:xfrm>
          <a:off x="11922219" y="152254"/>
          <a:ext cx="420055" cy="399588"/>
          <a:chOff x="11937133" y="129787"/>
          <a:chExt cx="416880" cy="386672"/>
        </a:xfrm>
      </xdr:grpSpPr>
      <xdr:sp macro="" textlink="">
        <xdr:nvSpPr>
          <xdr:cNvPr id="11" name="Retângulo: Cantos Arredondados 10">
            <a:extLst>
              <a:ext uri="{FF2B5EF4-FFF2-40B4-BE49-F238E27FC236}">
                <a16:creationId xmlns:a16="http://schemas.microsoft.com/office/drawing/2014/main" id="{97D75613-9D23-64BD-AC22-64E65B8E3751}"/>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059ED3FC-4AAD-033D-162C-620A67672C08}"/>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237517</xdr:rowOff>
    </xdr:to>
    <xdr:grpSp>
      <xdr:nvGrpSpPr>
        <xdr:cNvPr id="13" name="Agrupar 12">
          <a:hlinkClick xmlns:r="http://schemas.openxmlformats.org/officeDocument/2006/relationships" r:id="rId2"/>
          <a:extLst>
            <a:ext uri="{FF2B5EF4-FFF2-40B4-BE49-F238E27FC236}">
              <a16:creationId xmlns:a16="http://schemas.microsoft.com/office/drawing/2014/main" id="{E86484E6-2FA1-4C06-8A84-F2D7DB880A08}"/>
            </a:ext>
          </a:extLst>
        </xdr:cNvPr>
        <xdr:cNvGrpSpPr/>
      </xdr:nvGrpSpPr>
      <xdr:grpSpPr>
        <a:xfrm>
          <a:off x="11426199" y="152254"/>
          <a:ext cx="403778" cy="399588"/>
          <a:chOff x="11434763" y="129787"/>
          <a:chExt cx="413303" cy="386672"/>
        </a:xfrm>
      </xdr:grpSpPr>
      <xdr:sp macro="" textlink="">
        <xdr:nvSpPr>
          <xdr:cNvPr id="14" name="Retângulo: Cantos Arredondados 13">
            <a:extLst>
              <a:ext uri="{FF2B5EF4-FFF2-40B4-BE49-F238E27FC236}">
                <a16:creationId xmlns:a16="http://schemas.microsoft.com/office/drawing/2014/main" id="{574E6F27-D8FB-BE98-1784-D12AA3757B3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63ACAB94-FA26-E97F-2DFC-A2DF2F8E6761}"/>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3"/>
          <a:extLst>
            <a:ext uri="{FF2B5EF4-FFF2-40B4-BE49-F238E27FC236}">
              <a16:creationId xmlns:a16="http://schemas.microsoft.com/office/drawing/2014/main" id="{4C8B2CFD-D5BC-4E2A-801A-5D54158289B5}"/>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A2733DEB-9A4E-4EE8-8A09-659520B7025D}"/>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8878FF54-676D-492E-A219-08DB560FEF9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9FD22A08-74EA-4CD7-AA07-D98A81A54DF9}"/>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6A727AFA-5149-4781-BD59-B995E7DA5A13}"/>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280828</xdr:rowOff>
    </xdr:from>
    <xdr:to>
      <xdr:col>1</xdr:col>
      <xdr:colOff>139</xdr:colOff>
      <xdr:row>11</xdr:row>
      <xdr:rowOff>51741</xdr:rowOff>
    </xdr:to>
    <xdr:sp macro="" textlink="Índice!B88">
      <xdr:nvSpPr>
        <xdr:cNvPr id="22" name="Retângulo: Cantos Arredondados 21">
          <a:hlinkClick xmlns:r="http://schemas.openxmlformats.org/officeDocument/2006/relationships" r:id="rId8"/>
          <a:extLst>
            <a:ext uri="{FF2B5EF4-FFF2-40B4-BE49-F238E27FC236}">
              <a16:creationId xmlns:a16="http://schemas.microsoft.com/office/drawing/2014/main" id="{D60992B0-D510-4622-A5E6-4B58CC61D158}"/>
            </a:ext>
          </a:extLst>
        </xdr:cNvPr>
        <xdr:cNvSpPr/>
      </xdr:nvSpPr>
      <xdr:spPr>
        <a:xfrm>
          <a:off x="168275" y="3106578"/>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HUMAN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9"/>
          <a:extLst>
            <a:ext uri="{FF2B5EF4-FFF2-40B4-BE49-F238E27FC236}">
              <a16:creationId xmlns:a16="http://schemas.microsoft.com/office/drawing/2014/main" id="{F1251E1B-EA5A-41AF-BBDB-00DB25913A6F}"/>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24" name="Retângulo: Cantos Arredondados 23">
          <a:hlinkClick xmlns:r="http://schemas.openxmlformats.org/officeDocument/2006/relationships" r:id="rId2"/>
          <a:extLst>
            <a:ext uri="{FF2B5EF4-FFF2-40B4-BE49-F238E27FC236}">
              <a16:creationId xmlns:a16="http://schemas.microsoft.com/office/drawing/2014/main" id="{754090B7-79F5-4E72-97D9-1CDE257B1388}"/>
            </a:ext>
          </a:extLst>
        </xdr:cNvPr>
        <xdr:cNvSpPr/>
      </xdr:nvSpPr>
      <xdr:spPr>
        <a:xfrm>
          <a:off x="168275" y="401982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76184</xdr:rowOff>
    </xdr:from>
    <xdr:to>
      <xdr:col>1</xdr:col>
      <xdr:colOff>139</xdr:colOff>
      <xdr:row>15</xdr:row>
      <xdr:rowOff>151055</xdr:rowOff>
    </xdr:to>
    <xdr:sp macro="" textlink="Índice!B139">
      <xdr:nvSpPr>
        <xdr:cNvPr id="25" name="Retângulo: Cantos Arredondados 24">
          <a:hlinkClick xmlns:r="http://schemas.openxmlformats.org/officeDocument/2006/relationships" r:id="rId10"/>
          <a:extLst>
            <a:ext uri="{FF2B5EF4-FFF2-40B4-BE49-F238E27FC236}">
              <a16:creationId xmlns:a16="http://schemas.microsoft.com/office/drawing/2014/main" id="{E7B1E2AD-2704-419B-B92E-85A98568AA28}"/>
            </a:ext>
          </a:extLst>
        </xdr:cNvPr>
        <xdr:cNvSpPr/>
      </xdr:nvSpPr>
      <xdr:spPr>
        <a:xfrm>
          <a:off x="168275" y="4476734"/>
          <a:ext cx="2079764" cy="389196"/>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1" i="0" u="none" strike="noStrike">
              <a:solidFill>
                <a:schemeClr val="bg1"/>
              </a:solidFill>
              <a:effectLst/>
              <a:latin typeface="Calibri regular"/>
              <a:ea typeface="+mn-ea"/>
              <a:cs typeface="+mn-cs"/>
            </a:rPr>
            <a:pPr algn="l"/>
            <a:t>MANUFATURED CAPITAL </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17</xdr:row>
      <xdr:rowOff>56435</xdr:rowOff>
    </xdr:from>
    <xdr:to>
      <xdr:col>1</xdr:col>
      <xdr:colOff>139</xdr:colOff>
      <xdr:row>18</xdr:row>
      <xdr:rowOff>133537</xdr:rowOff>
    </xdr:to>
    <xdr:sp macro="" textlink="Índice!B141">
      <xdr:nvSpPr>
        <xdr:cNvPr id="26" name="Retângulo: Cantos Arredondados 25">
          <a:hlinkClick xmlns:r="http://schemas.openxmlformats.org/officeDocument/2006/relationships" r:id="rId1"/>
          <a:extLst>
            <a:ext uri="{FF2B5EF4-FFF2-40B4-BE49-F238E27FC236}">
              <a16:creationId xmlns:a16="http://schemas.microsoft.com/office/drawing/2014/main" id="{1F48901A-E2EB-424E-94BF-FAFD603E3B19}"/>
            </a:ext>
          </a:extLst>
        </xdr:cNvPr>
        <xdr:cNvSpPr/>
      </xdr:nvSpPr>
      <xdr:spPr>
        <a:xfrm>
          <a:off x="168275" y="5399960"/>
          <a:ext cx="2079764" cy="39142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0" i="0" u="none" strike="noStrike">
              <a:solidFill>
                <a:srgbClr val="695E4A"/>
              </a:solidFill>
              <a:effectLst/>
              <a:latin typeface="Calibri regular"/>
              <a:ea typeface="+mn-ea"/>
              <a:cs typeface="+mn-cs"/>
            </a:rPr>
            <a:pPr algn="l"/>
            <a:t>PROPRIETARY DISCLOSURES</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15</xdr:row>
      <xdr:rowOff>221615</xdr:rowOff>
    </xdr:from>
    <xdr:to>
      <xdr:col>0</xdr:col>
      <xdr:colOff>2244550</xdr:colOff>
      <xdr:row>16</xdr:row>
      <xdr:rowOff>296487</xdr:rowOff>
    </xdr:to>
    <xdr:sp macro="" textlink="Índice!C139">
      <xdr:nvSpPr>
        <xdr:cNvPr id="27" name="Retângulo: Cantos Arredondados 26">
          <a:hlinkClick xmlns:r="http://schemas.openxmlformats.org/officeDocument/2006/relationships" r:id="rId11"/>
          <a:extLst>
            <a:ext uri="{FF2B5EF4-FFF2-40B4-BE49-F238E27FC236}">
              <a16:creationId xmlns:a16="http://schemas.microsoft.com/office/drawing/2014/main" id="{8C5A5CFD-479A-4496-88E0-6C04D7E7A2C3}"/>
            </a:ext>
          </a:extLst>
        </xdr:cNvPr>
        <xdr:cNvSpPr/>
      </xdr:nvSpPr>
      <xdr:spPr>
        <a:xfrm>
          <a:off x="339725" y="4933315"/>
          <a:ext cx="1904825" cy="389197"/>
        </a:xfrm>
        <a:prstGeom prst="roundRect">
          <a:avLst/>
        </a:prstGeom>
        <a:solidFill>
          <a:srgbClr val="695E4A"/>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5CC96CA3-D672-4B5B-9C5E-C222CABB30AD}" type="TxLink">
            <a:rPr lang="en-US" sz="1000" b="1" i="0" u="sng" strike="noStrike">
              <a:solidFill>
                <a:schemeClr val="bg1"/>
              </a:solidFill>
              <a:effectLst/>
              <a:latin typeface="Calibri regular"/>
              <a:ea typeface="+mn-ea"/>
              <a:cs typeface="+mn-cs"/>
            </a:rPr>
            <a:pPr algn="l"/>
            <a:t>Assets and performance</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28" name="Imagem 27">
          <a:extLst>
            <a:ext uri="{FF2B5EF4-FFF2-40B4-BE49-F238E27FC236}">
              <a16:creationId xmlns:a16="http://schemas.microsoft.com/office/drawing/2014/main" id="{D70BA25E-8C6B-4858-9BB6-FB287BE5590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29" name="Agrupar 28">
          <a:hlinkClick xmlns:r="http://schemas.openxmlformats.org/officeDocument/2006/relationships" r:id="rId13"/>
          <a:extLst>
            <a:ext uri="{FF2B5EF4-FFF2-40B4-BE49-F238E27FC236}">
              <a16:creationId xmlns:a16="http://schemas.microsoft.com/office/drawing/2014/main" id="{1A853EB4-F3E0-45DC-93E4-8A63566D7C03}"/>
            </a:ext>
          </a:extLst>
        </xdr:cNvPr>
        <xdr:cNvGrpSpPr/>
      </xdr:nvGrpSpPr>
      <xdr:grpSpPr>
        <a:xfrm>
          <a:off x="2914650" y="138112"/>
          <a:ext cx="1333500" cy="385200"/>
          <a:chOff x="2914760" y="138112"/>
          <a:chExt cx="1325814" cy="385200"/>
        </a:xfrm>
      </xdr:grpSpPr>
      <xdr:sp macro="" textlink="">
        <xdr:nvSpPr>
          <xdr:cNvPr id="30" name="Retângulo 29">
            <a:extLst>
              <a:ext uri="{FF2B5EF4-FFF2-40B4-BE49-F238E27FC236}">
                <a16:creationId xmlns:a16="http://schemas.microsoft.com/office/drawing/2014/main" id="{F30D3BDA-8642-CEE4-41AC-7C57485C1A25}"/>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1" name="Imagem 30">
            <a:extLst>
              <a:ext uri="{FF2B5EF4-FFF2-40B4-BE49-F238E27FC236}">
                <a16:creationId xmlns:a16="http://schemas.microsoft.com/office/drawing/2014/main" id="{D0BEB356-D583-B7CF-9497-7E54D8B296C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2" name="Agrupar 31">
          <a:hlinkClick xmlns:r="http://schemas.openxmlformats.org/officeDocument/2006/relationships" r:id="rId15"/>
          <a:extLst>
            <a:ext uri="{FF2B5EF4-FFF2-40B4-BE49-F238E27FC236}">
              <a16:creationId xmlns:a16="http://schemas.microsoft.com/office/drawing/2014/main" id="{6368D65A-4A5C-4C19-9EBF-EC67F5B409EF}"/>
            </a:ext>
          </a:extLst>
        </xdr:cNvPr>
        <xdr:cNvGrpSpPr/>
      </xdr:nvGrpSpPr>
      <xdr:grpSpPr>
        <a:xfrm>
          <a:off x="4330700" y="150018"/>
          <a:ext cx="1104900" cy="375675"/>
          <a:chOff x="4295775" y="140493"/>
          <a:chExt cx="1104900" cy="385200"/>
        </a:xfrm>
      </xdr:grpSpPr>
      <xdr:sp macro="" textlink="">
        <xdr:nvSpPr>
          <xdr:cNvPr id="33" name="Retângulo 32">
            <a:extLst>
              <a:ext uri="{FF2B5EF4-FFF2-40B4-BE49-F238E27FC236}">
                <a16:creationId xmlns:a16="http://schemas.microsoft.com/office/drawing/2014/main" id="{A7609EBD-5F6F-4C1E-87BA-1F9E6F78E045}"/>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4" name="Imagem 33">
            <a:extLst>
              <a:ext uri="{FF2B5EF4-FFF2-40B4-BE49-F238E27FC236}">
                <a16:creationId xmlns:a16="http://schemas.microsoft.com/office/drawing/2014/main" id="{98795ABA-C49D-B72D-B9A9-CCDFC9EFD01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editAs="absolute">
    <xdr:from>
      <xdr:col>8</xdr:col>
      <xdr:colOff>1082769</xdr:colOff>
      <xdr:row>0</xdr:row>
      <xdr:rowOff>152254</xdr:rowOff>
    </xdr:from>
    <xdr:to>
      <xdr:col>9</xdr:col>
      <xdr:colOff>112174</xdr:colOff>
      <xdr:row>1</xdr:row>
      <xdr:rowOff>237517</xdr:rowOff>
    </xdr:to>
    <xdr:grpSp>
      <xdr:nvGrpSpPr>
        <xdr:cNvPr id="10" name="Agrupar 9">
          <a:hlinkClick xmlns:r="http://schemas.openxmlformats.org/officeDocument/2006/relationships" r:id="rId1"/>
          <a:extLst>
            <a:ext uri="{FF2B5EF4-FFF2-40B4-BE49-F238E27FC236}">
              <a16:creationId xmlns:a16="http://schemas.microsoft.com/office/drawing/2014/main" id="{603706A0-44CD-47FD-A022-A9BD696C0A25}"/>
            </a:ext>
          </a:extLst>
        </xdr:cNvPr>
        <xdr:cNvGrpSpPr/>
      </xdr:nvGrpSpPr>
      <xdr:grpSpPr>
        <a:xfrm>
          <a:off x="11922219" y="152254"/>
          <a:ext cx="420055" cy="399588"/>
          <a:chOff x="11937133" y="129787"/>
          <a:chExt cx="416880" cy="386672"/>
        </a:xfrm>
      </xdr:grpSpPr>
      <xdr:sp macro="" textlink="">
        <xdr:nvSpPr>
          <xdr:cNvPr id="11" name="Retângulo: Cantos Arredondados 10">
            <a:extLst>
              <a:ext uri="{FF2B5EF4-FFF2-40B4-BE49-F238E27FC236}">
                <a16:creationId xmlns:a16="http://schemas.microsoft.com/office/drawing/2014/main" id="{F09563D6-60A0-7296-DB06-3BC6CA9AB47F}"/>
              </a:ext>
            </a:extLst>
          </xdr:cNvPr>
          <xdr:cNvSpPr/>
        </xdr:nvSpPr>
        <xdr:spPr>
          <a:xfrm>
            <a:off x="11937133" y="129787"/>
            <a:ext cx="416880"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2" name="Seta: para a Direita 11">
            <a:extLst>
              <a:ext uri="{FF2B5EF4-FFF2-40B4-BE49-F238E27FC236}">
                <a16:creationId xmlns:a16="http://schemas.microsoft.com/office/drawing/2014/main" id="{2727DA87-F130-D507-8036-A980BFB20082}"/>
              </a:ext>
            </a:extLst>
          </xdr:cNvPr>
          <xdr:cNvSpPr/>
        </xdr:nvSpPr>
        <xdr:spPr>
          <a:xfrm>
            <a:off x="12020462" y="215812"/>
            <a:ext cx="249559" cy="21488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8</xdr:col>
      <xdr:colOff>586749</xdr:colOff>
      <xdr:row>0</xdr:row>
      <xdr:rowOff>152254</xdr:rowOff>
    </xdr:from>
    <xdr:to>
      <xdr:col>8</xdr:col>
      <xdr:colOff>990527</xdr:colOff>
      <xdr:row>1</xdr:row>
      <xdr:rowOff>237517</xdr:rowOff>
    </xdr:to>
    <xdr:grpSp>
      <xdr:nvGrpSpPr>
        <xdr:cNvPr id="13" name="Agrupar 12">
          <a:hlinkClick xmlns:r="http://schemas.openxmlformats.org/officeDocument/2006/relationships" r:id="rId2"/>
          <a:extLst>
            <a:ext uri="{FF2B5EF4-FFF2-40B4-BE49-F238E27FC236}">
              <a16:creationId xmlns:a16="http://schemas.microsoft.com/office/drawing/2014/main" id="{D2A181AE-B58C-461C-A8CA-C5CCB4CD3439}"/>
            </a:ext>
          </a:extLst>
        </xdr:cNvPr>
        <xdr:cNvGrpSpPr/>
      </xdr:nvGrpSpPr>
      <xdr:grpSpPr>
        <a:xfrm>
          <a:off x="11426199" y="152254"/>
          <a:ext cx="403778" cy="399588"/>
          <a:chOff x="11434763" y="129787"/>
          <a:chExt cx="413303" cy="386672"/>
        </a:xfrm>
      </xdr:grpSpPr>
      <xdr:sp macro="" textlink="">
        <xdr:nvSpPr>
          <xdr:cNvPr id="14" name="Retângulo: Cantos Arredondados 13">
            <a:extLst>
              <a:ext uri="{FF2B5EF4-FFF2-40B4-BE49-F238E27FC236}">
                <a16:creationId xmlns:a16="http://schemas.microsoft.com/office/drawing/2014/main" id="{C3655702-032F-610D-B427-C583688838DF}"/>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5" name="Seta: para a Direita 14">
            <a:extLst>
              <a:ext uri="{FF2B5EF4-FFF2-40B4-BE49-F238E27FC236}">
                <a16:creationId xmlns:a16="http://schemas.microsoft.com/office/drawing/2014/main" id="{800D5FFA-0937-E4D1-2803-FE8AC4A394CE}"/>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7" name="Retângulo: Cantos Arredondados 16">
          <a:hlinkClick xmlns:r="http://schemas.openxmlformats.org/officeDocument/2006/relationships" r:id="rId3"/>
          <a:extLst>
            <a:ext uri="{FF2B5EF4-FFF2-40B4-BE49-F238E27FC236}">
              <a16:creationId xmlns:a16="http://schemas.microsoft.com/office/drawing/2014/main" id="{09D5B92E-A8A5-4B9F-9E68-549BE059ABA8}"/>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8" name="Retângulo: Cantos Arredondados 17">
          <a:hlinkClick xmlns:r="http://schemas.openxmlformats.org/officeDocument/2006/relationships" r:id="rId4"/>
          <a:extLst>
            <a:ext uri="{FF2B5EF4-FFF2-40B4-BE49-F238E27FC236}">
              <a16:creationId xmlns:a16="http://schemas.microsoft.com/office/drawing/2014/main" id="{E0B82B82-D386-4F62-9B28-BBD7FC378842}"/>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19" name="Retângulo: Cantos Arredondados 18">
          <a:hlinkClick xmlns:r="http://schemas.openxmlformats.org/officeDocument/2006/relationships" r:id="rId5"/>
          <a:extLst>
            <a:ext uri="{FF2B5EF4-FFF2-40B4-BE49-F238E27FC236}">
              <a16:creationId xmlns:a16="http://schemas.microsoft.com/office/drawing/2014/main" id="{0A08AC0C-AF88-4E2A-85A6-608382FE0204}"/>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0" name="Retângulo: Cantos Arredondados 19">
          <a:hlinkClick xmlns:r="http://schemas.openxmlformats.org/officeDocument/2006/relationships" r:id="rId6"/>
          <a:extLst>
            <a:ext uri="{FF2B5EF4-FFF2-40B4-BE49-F238E27FC236}">
              <a16:creationId xmlns:a16="http://schemas.microsoft.com/office/drawing/2014/main" id="{7CEACC19-C0B4-426A-A49C-4CEED414977A}"/>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1" name="Retângulo: Cantos Arredondados 20">
          <a:hlinkClick xmlns:r="http://schemas.openxmlformats.org/officeDocument/2006/relationships" r:id="rId7"/>
          <a:extLst>
            <a:ext uri="{FF2B5EF4-FFF2-40B4-BE49-F238E27FC236}">
              <a16:creationId xmlns:a16="http://schemas.microsoft.com/office/drawing/2014/main" id="{86D08A58-5A7B-4820-80F6-67DD31B9F260}"/>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284003</xdr:rowOff>
    </xdr:from>
    <xdr:to>
      <xdr:col>1</xdr:col>
      <xdr:colOff>139</xdr:colOff>
      <xdr:row>11</xdr:row>
      <xdr:rowOff>54916</xdr:rowOff>
    </xdr:to>
    <xdr:sp macro="" textlink="Índice!B88">
      <xdr:nvSpPr>
        <xdr:cNvPr id="22" name="Retângulo: Cantos Arredondados 21">
          <a:hlinkClick xmlns:r="http://schemas.openxmlformats.org/officeDocument/2006/relationships" r:id="rId8"/>
          <a:extLst>
            <a:ext uri="{FF2B5EF4-FFF2-40B4-BE49-F238E27FC236}">
              <a16:creationId xmlns:a16="http://schemas.microsoft.com/office/drawing/2014/main" id="{E51D1D3A-DF34-4DA8-9A7F-13E70514F5E9}"/>
            </a:ext>
          </a:extLst>
        </xdr:cNvPr>
        <xdr:cNvSpPr/>
      </xdr:nvSpPr>
      <xdr:spPr>
        <a:xfrm>
          <a:off x="168275" y="3109753"/>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HUMAN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3" name="Retângulo: Cantos Arredondados 22">
          <a:hlinkClick xmlns:r="http://schemas.openxmlformats.org/officeDocument/2006/relationships" r:id="rId9"/>
          <a:extLst>
            <a:ext uri="{FF2B5EF4-FFF2-40B4-BE49-F238E27FC236}">
              <a16:creationId xmlns:a16="http://schemas.microsoft.com/office/drawing/2014/main" id="{D66FD588-6AC6-4533-AC7F-D0FB5A1AEE77}"/>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24" name="Retângulo: Cantos Arredondados 23">
          <a:hlinkClick xmlns:r="http://schemas.openxmlformats.org/officeDocument/2006/relationships" r:id="rId10"/>
          <a:extLst>
            <a:ext uri="{FF2B5EF4-FFF2-40B4-BE49-F238E27FC236}">
              <a16:creationId xmlns:a16="http://schemas.microsoft.com/office/drawing/2014/main" id="{67518954-F51D-48C2-B629-4B75E895CCB0}"/>
            </a:ext>
          </a:extLst>
        </xdr:cNvPr>
        <xdr:cNvSpPr/>
      </xdr:nvSpPr>
      <xdr:spPr>
        <a:xfrm>
          <a:off x="168275" y="401982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76184</xdr:rowOff>
    </xdr:from>
    <xdr:to>
      <xdr:col>1</xdr:col>
      <xdr:colOff>139</xdr:colOff>
      <xdr:row>15</xdr:row>
      <xdr:rowOff>151055</xdr:rowOff>
    </xdr:to>
    <xdr:sp macro="" textlink="Índice!B139">
      <xdr:nvSpPr>
        <xdr:cNvPr id="25" name="Retângulo: Cantos Arredondados 24">
          <a:hlinkClick xmlns:r="http://schemas.openxmlformats.org/officeDocument/2006/relationships" r:id="rId2"/>
          <a:extLst>
            <a:ext uri="{FF2B5EF4-FFF2-40B4-BE49-F238E27FC236}">
              <a16:creationId xmlns:a16="http://schemas.microsoft.com/office/drawing/2014/main" id="{657685EC-3C49-4F35-AC09-271F59562BEF}"/>
            </a:ext>
          </a:extLst>
        </xdr:cNvPr>
        <xdr:cNvSpPr/>
      </xdr:nvSpPr>
      <xdr:spPr>
        <a:xfrm>
          <a:off x="168275" y="447673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221535</xdr:rowOff>
    </xdr:from>
    <xdr:to>
      <xdr:col>1</xdr:col>
      <xdr:colOff>139</xdr:colOff>
      <xdr:row>16</xdr:row>
      <xdr:rowOff>298637</xdr:rowOff>
    </xdr:to>
    <xdr:sp macro="" textlink="Índice!B141">
      <xdr:nvSpPr>
        <xdr:cNvPr id="26" name="Retângulo: Cantos Arredondados 25">
          <a:hlinkClick xmlns:r="http://schemas.openxmlformats.org/officeDocument/2006/relationships" r:id="rId11"/>
          <a:extLst>
            <a:ext uri="{FF2B5EF4-FFF2-40B4-BE49-F238E27FC236}">
              <a16:creationId xmlns:a16="http://schemas.microsoft.com/office/drawing/2014/main" id="{5F0B6174-B67A-41DE-8FCE-495403AE5652}"/>
            </a:ext>
          </a:extLst>
        </xdr:cNvPr>
        <xdr:cNvSpPr/>
      </xdr:nvSpPr>
      <xdr:spPr>
        <a:xfrm>
          <a:off x="168275" y="4933235"/>
          <a:ext cx="2079764" cy="391427"/>
        </a:xfrm>
        <a:prstGeom prst="roundRect">
          <a:avLst/>
        </a:prstGeom>
        <a:solidFill>
          <a:srgbClr val="7F5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1" i="0" u="none" strike="noStrike">
              <a:solidFill>
                <a:schemeClr val="bg1"/>
              </a:solidFill>
              <a:effectLst/>
              <a:latin typeface="Calibri regular"/>
              <a:ea typeface="+mn-ea"/>
              <a:cs typeface="+mn-cs"/>
            </a:rPr>
            <a:pPr algn="l"/>
            <a:t>PROPRIETARY DISCLOSURES</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17</xdr:row>
      <xdr:rowOff>53340</xdr:rowOff>
    </xdr:from>
    <xdr:to>
      <xdr:col>0</xdr:col>
      <xdr:colOff>2244550</xdr:colOff>
      <xdr:row>18</xdr:row>
      <xdr:rowOff>128212</xdr:rowOff>
    </xdr:to>
    <xdr:sp macro="" textlink="Índice!C141">
      <xdr:nvSpPr>
        <xdr:cNvPr id="27" name="Retângulo: Cantos Arredondados 26">
          <a:hlinkClick xmlns:r="http://schemas.openxmlformats.org/officeDocument/2006/relationships" r:id="rId11"/>
          <a:extLst>
            <a:ext uri="{FF2B5EF4-FFF2-40B4-BE49-F238E27FC236}">
              <a16:creationId xmlns:a16="http://schemas.microsoft.com/office/drawing/2014/main" id="{A5458392-58E0-4270-98C6-AAEC00AA7C19}"/>
            </a:ext>
          </a:extLst>
        </xdr:cNvPr>
        <xdr:cNvSpPr/>
      </xdr:nvSpPr>
      <xdr:spPr>
        <a:xfrm>
          <a:off x="339725" y="5393690"/>
          <a:ext cx="1904825" cy="389197"/>
        </a:xfrm>
        <a:prstGeom prst="roundRect">
          <a:avLst/>
        </a:prstGeom>
        <a:solidFill>
          <a:srgbClr val="7F5A00"/>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3A143FBB-1F05-4FAC-A139-5F0E04E33833}" type="TxLink">
            <a:rPr lang="en-US" sz="1000" b="1" i="0" u="sng" strike="noStrike">
              <a:solidFill>
                <a:schemeClr val="bg1"/>
              </a:solidFill>
              <a:effectLst/>
              <a:latin typeface="Calibri regular"/>
              <a:ea typeface="+mn-ea"/>
              <a:cs typeface="+mn-cs"/>
            </a:rPr>
            <a:pPr algn="l"/>
            <a:t>Socio-environmental contributions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186690</xdr:rowOff>
    </xdr:from>
    <xdr:to>
      <xdr:col>0</xdr:col>
      <xdr:colOff>2244550</xdr:colOff>
      <xdr:row>19</xdr:row>
      <xdr:rowOff>261562</xdr:rowOff>
    </xdr:to>
    <xdr:sp macro="" textlink="Índice!C148">
      <xdr:nvSpPr>
        <xdr:cNvPr id="28" name="Retângulo: Cantos Arredondados 27">
          <a:hlinkClick xmlns:r="http://schemas.openxmlformats.org/officeDocument/2006/relationships" r:id="rId1"/>
          <a:extLst>
            <a:ext uri="{FF2B5EF4-FFF2-40B4-BE49-F238E27FC236}">
              <a16:creationId xmlns:a16="http://schemas.microsoft.com/office/drawing/2014/main" id="{7C119426-B7C5-367E-9F8C-2EFC863E5329}"/>
            </a:ext>
          </a:extLst>
        </xdr:cNvPr>
        <xdr:cNvSpPr/>
      </xdr:nvSpPr>
      <xdr:spPr>
        <a:xfrm>
          <a:off x="339725" y="5841365"/>
          <a:ext cx="1904825" cy="389197"/>
        </a:xfrm>
        <a:prstGeom prst="roundRect">
          <a:avLst/>
        </a:prstGeom>
        <a:solidFill>
          <a:srgbClr val="7F5A00"/>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D383ED3B-1560-4521-9616-BD3D00F71816}" type="TxLink">
            <a:rPr lang="en-US" sz="1000" b="0" i="0" u="none" strike="noStrike">
              <a:solidFill>
                <a:schemeClr val="bg1"/>
              </a:solidFill>
              <a:effectLst/>
              <a:latin typeface="Calibri regular"/>
              <a:ea typeface="+mn-ea"/>
              <a:cs typeface="+mn-cs"/>
            </a:rPr>
            <a:pPr algn="l"/>
            <a:t>Taxes and government interests or holdings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1438274</xdr:colOff>
      <xdr:row>2</xdr:row>
      <xdr:rowOff>1800</xdr:rowOff>
    </xdr:to>
    <xdr:pic>
      <xdr:nvPicPr>
        <xdr:cNvPr id="29" name="Imagem 28">
          <a:extLst>
            <a:ext uri="{FF2B5EF4-FFF2-40B4-BE49-F238E27FC236}">
              <a16:creationId xmlns:a16="http://schemas.microsoft.com/office/drawing/2014/main" id="{57582B52-5DE1-4CDC-B376-DC043501637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0" name="Agrupar 29">
          <a:hlinkClick xmlns:r="http://schemas.openxmlformats.org/officeDocument/2006/relationships" r:id="rId13"/>
          <a:extLst>
            <a:ext uri="{FF2B5EF4-FFF2-40B4-BE49-F238E27FC236}">
              <a16:creationId xmlns:a16="http://schemas.microsoft.com/office/drawing/2014/main" id="{F533223A-7C63-4446-A690-1C6CF4916E5E}"/>
            </a:ext>
          </a:extLst>
        </xdr:cNvPr>
        <xdr:cNvGrpSpPr/>
      </xdr:nvGrpSpPr>
      <xdr:grpSpPr>
        <a:xfrm>
          <a:off x="2914650" y="138112"/>
          <a:ext cx="1333500" cy="385200"/>
          <a:chOff x="2914760" y="138112"/>
          <a:chExt cx="1325814" cy="385200"/>
        </a:xfrm>
      </xdr:grpSpPr>
      <xdr:sp macro="" textlink="">
        <xdr:nvSpPr>
          <xdr:cNvPr id="31" name="Retângulo 30">
            <a:extLst>
              <a:ext uri="{FF2B5EF4-FFF2-40B4-BE49-F238E27FC236}">
                <a16:creationId xmlns:a16="http://schemas.microsoft.com/office/drawing/2014/main" id="{C053B750-FBF5-EBA7-7FED-D1491C0E1B8D}"/>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2" name="Imagem 31">
            <a:extLst>
              <a:ext uri="{FF2B5EF4-FFF2-40B4-BE49-F238E27FC236}">
                <a16:creationId xmlns:a16="http://schemas.microsoft.com/office/drawing/2014/main" id="{6D6CBFAA-8BA7-CAF7-1865-82C53A4AD04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447675</xdr:colOff>
      <xdr:row>0</xdr:row>
      <xdr:rowOff>150018</xdr:rowOff>
    </xdr:from>
    <xdr:to>
      <xdr:col>4</xdr:col>
      <xdr:colOff>161925</xdr:colOff>
      <xdr:row>1</xdr:row>
      <xdr:rowOff>211368</xdr:rowOff>
    </xdr:to>
    <xdr:grpSp>
      <xdr:nvGrpSpPr>
        <xdr:cNvPr id="33" name="Agrupar 32">
          <a:hlinkClick xmlns:r="http://schemas.openxmlformats.org/officeDocument/2006/relationships" r:id="rId15"/>
          <a:extLst>
            <a:ext uri="{FF2B5EF4-FFF2-40B4-BE49-F238E27FC236}">
              <a16:creationId xmlns:a16="http://schemas.microsoft.com/office/drawing/2014/main" id="{8B94758B-BBA5-4B4E-A3E4-31E7353E18A1}"/>
            </a:ext>
          </a:extLst>
        </xdr:cNvPr>
        <xdr:cNvGrpSpPr/>
      </xdr:nvGrpSpPr>
      <xdr:grpSpPr>
        <a:xfrm>
          <a:off x="4333875" y="150018"/>
          <a:ext cx="1104900" cy="375675"/>
          <a:chOff x="4295775" y="140493"/>
          <a:chExt cx="1104900" cy="385200"/>
        </a:xfrm>
      </xdr:grpSpPr>
      <xdr:sp macro="" textlink="">
        <xdr:nvSpPr>
          <xdr:cNvPr id="34" name="Retângulo 33">
            <a:extLst>
              <a:ext uri="{FF2B5EF4-FFF2-40B4-BE49-F238E27FC236}">
                <a16:creationId xmlns:a16="http://schemas.microsoft.com/office/drawing/2014/main" id="{56C67697-02C7-4153-F9F7-B4D6B1D883C7}"/>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5" name="Imagem 34">
            <a:extLst>
              <a:ext uri="{FF2B5EF4-FFF2-40B4-BE49-F238E27FC236}">
                <a16:creationId xmlns:a16="http://schemas.microsoft.com/office/drawing/2014/main" id="{C54BA61A-93B7-6BC4-AD4F-86FE79B34A4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editAs="absolute">
    <xdr:from>
      <xdr:col>8</xdr:col>
      <xdr:colOff>586749</xdr:colOff>
      <xdr:row>0</xdr:row>
      <xdr:rowOff>152254</xdr:rowOff>
    </xdr:from>
    <xdr:to>
      <xdr:col>8</xdr:col>
      <xdr:colOff>990527</xdr:colOff>
      <xdr:row>1</xdr:row>
      <xdr:rowOff>234342</xdr:rowOff>
    </xdr:to>
    <xdr:grpSp>
      <xdr:nvGrpSpPr>
        <xdr:cNvPr id="14" name="Agrupar 13">
          <a:hlinkClick xmlns:r="http://schemas.openxmlformats.org/officeDocument/2006/relationships" r:id="rId1"/>
          <a:extLst>
            <a:ext uri="{FF2B5EF4-FFF2-40B4-BE49-F238E27FC236}">
              <a16:creationId xmlns:a16="http://schemas.microsoft.com/office/drawing/2014/main" id="{E4BA555E-133C-4393-99E6-EC0C712FD70E}"/>
            </a:ext>
          </a:extLst>
        </xdr:cNvPr>
        <xdr:cNvGrpSpPr/>
      </xdr:nvGrpSpPr>
      <xdr:grpSpPr>
        <a:xfrm>
          <a:off x="11426199" y="152254"/>
          <a:ext cx="403778" cy="396413"/>
          <a:chOff x="11434763" y="129787"/>
          <a:chExt cx="413303" cy="386672"/>
        </a:xfrm>
      </xdr:grpSpPr>
      <xdr:sp macro="" textlink="">
        <xdr:nvSpPr>
          <xdr:cNvPr id="15" name="Retângulo: Cantos Arredondados 14">
            <a:extLst>
              <a:ext uri="{FF2B5EF4-FFF2-40B4-BE49-F238E27FC236}">
                <a16:creationId xmlns:a16="http://schemas.microsoft.com/office/drawing/2014/main" id="{ABFE2DBA-7E19-8BF8-BED0-7FF2326D5150}"/>
              </a:ext>
            </a:extLst>
          </xdr:cNvPr>
          <xdr:cNvSpPr/>
        </xdr:nvSpPr>
        <xdr:spPr>
          <a:xfrm>
            <a:off x="11434763" y="129787"/>
            <a:ext cx="413303" cy="386672"/>
          </a:xfrm>
          <a:prstGeom prst="roundRect">
            <a:avLst/>
          </a:prstGeom>
          <a:solidFill>
            <a:srgbClr val="695E4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800" b="1">
              <a:solidFill>
                <a:srgbClr val="695E4A"/>
              </a:solidFill>
              <a:latin typeface="Calibre regular"/>
            </a:endParaRPr>
          </a:p>
        </xdr:txBody>
      </xdr:sp>
      <xdr:sp macro="" textlink="">
        <xdr:nvSpPr>
          <xdr:cNvPr id="16" name="Seta: para a Direita 15">
            <a:extLst>
              <a:ext uri="{FF2B5EF4-FFF2-40B4-BE49-F238E27FC236}">
                <a16:creationId xmlns:a16="http://schemas.microsoft.com/office/drawing/2014/main" id="{34150613-2521-9983-3C2B-4BB692A37CDA}"/>
              </a:ext>
            </a:extLst>
          </xdr:cNvPr>
          <xdr:cNvSpPr/>
        </xdr:nvSpPr>
        <xdr:spPr>
          <a:xfrm rot="10800000">
            <a:off x="11516147" y="216302"/>
            <a:ext cx="250536" cy="215011"/>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168275</xdr:colOff>
      <xdr:row>2</xdr:row>
      <xdr:rowOff>209550</xdr:rowOff>
    </xdr:from>
    <xdr:to>
      <xdr:col>0</xdr:col>
      <xdr:colOff>2244726</xdr:colOff>
      <xdr:row>3</xdr:row>
      <xdr:rowOff>302111</xdr:rowOff>
    </xdr:to>
    <xdr:sp macro="" textlink="Índice!B6">
      <xdr:nvSpPr>
        <xdr:cNvPr id="18" name="Retângulo: Cantos Arredondados 17">
          <a:hlinkClick xmlns:r="http://schemas.openxmlformats.org/officeDocument/2006/relationships" r:id="rId2"/>
          <a:extLst>
            <a:ext uri="{FF2B5EF4-FFF2-40B4-BE49-F238E27FC236}">
              <a16:creationId xmlns:a16="http://schemas.microsoft.com/office/drawing/2014/main" id="{3F830F00-6F65-4289-89DC-99D068CEBCF4}"/>
            </a:ext>
          </a:extLst>
        </xdr:cNvPr>
        <xdr:cNvSpPr/>
      </xdr:nvSpPr>
      <xdr:spPr>
        <a:xfrm>
          <a:off x="168275" y="838200"/>
          <a:ext cx="2076451" cy="40688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indent="0" algn="l"/>
          <a:fld id="{259A411C-7DBE-4530-8EF6-A8CEC2FAE158}"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marL="0" indent="0" algn="l"/>
            <a:t>FOREWORD</a:t>
          </a:fld>
          <a:endParaRPr lang="en-US" sz="105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4</xdr:row>
      <xdr:rowOff>53108</xdr:rowOff>
    </xdr:from>
    <xdr:to>
      <xdr:col>0</xdr:col>
      <xdr:colOff>2244726</xdr:colOff>
      <xdr:row>5</xdr:row>
      <xdr:rowOff>131155</xdr:rowOff>
    </xdr:to>
    <xdr:sp macro="" textlink="Índice!B11">
      <xdr:nvSpPr>
        <xdr:cNvPr id="19" name="Retângulo: Cantos Arredondados 18">
          <a:hlinkClick xmlns:r="http://schemas.openxmlformats.org/officeDocument/2006/relationships" r:id="rId3"/>
          <a:extLst>
            <a:ext uri="{FF2B5EF4-FFF2-40B4-BE49-F238E27FC236}">
              <a16:creationId xmlns:a16="http://schemas.microsoft.com/office/drawing/2014/main" id="{45DC1BAC-48E7-49DD-B7C0-E64C25E3B0EB}"/>
            </a:ext>
          </a:extLst>
        </xdr:cNvPr>
        <xdr:cNvSpPr/>
      </xdr:nvSpPr>
      <xdr:spPr>
        <a:xfrm>
          <a:off x="168275" y="1310408"/>
          <a:ext cx="2076451" cy="392372"/>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C4A863B6-A460-491E-BABE-1584E326EAAA}"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ABOUT ENEVA</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5</xdr:row>
      <xdr:rowOff>205219</xdr:rowOff>
    </xdr:from>
    <xdr:to>
      <xdr:col>0</xdr:col>
      <xdr:colOff>2244726</xdr:colOff>
      <xdr:row>6</xdr:row>
      <xdr:rowOff>270565</xdr:rowOff>
    </xdr:to>
    <xdr:sp macro="" textlink="Índice!B18">
      <xdr:nvSpPr>
        <xdr:cNvPr id="20" name="Retângulo: Cantos Arredondados 19">
          <a:hlinkClick xmlns:r="http://schemas.openxmlformats.org/officeDocument/2006/relationships" r:id="rId4"/>
          <a:extLst>
            <a:ext uri="{FF2B5EF4-FFF2-40B4-BE49-F238E27FC236}">
              <a16:creationId xmlns:a16="http://schemas.microsoft.com/office/drawing/2014/main" id="{E8A58D86-03EC-4953-97A4-D9AD15B52DCD}"/>
            </a:ext>
          </a:extLst>
        </xdr:cNvPr>
        <xdr:cNvSpPr/>
      </xdr:nvSpPr>
      <xdr:spPr>
        <a:xfrm>
          <a:off x="168275" y="1776844"/>
          <a:ext cx="2076451" cy="379671"/>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39BD0E4A-66F8-4D02-BC7C-45CDD3CE1E5C}"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CORPORATE GOVERNANCE</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7</xdr:row>
      <xdr:rowOff>20780</xdr:rowOff>
    </xdr:from>
    <xdr:to>
      <xdr:col>0</xdr:col>
      <xdr:colOff>2244726</xdr:colOff>
      <xdr:row>8</xdr:row>
      <xdr:rowOff>95651</xdr:rowOff>
    </xdr:to>
    <xdr:sp macro="" textlink="Índice!B42">
      <xdr:nvSpPr>
        <xdr:cNvPr id="21" name="Retângulo: Cantos Arredondados 20">
          <a:hlinkClick xmlns:r="http://schemas.openxmlformats.org/officeDocument/2006/relationships" r:id="rId5"/>
          <a:extLst>
            <a:ext uri="{FF2B5EF4-FFF2-40B4-BE49-F238E27FC236}">
              <a16:creationId xmlns:a16="http://schemas.microsoft.com/office/drawing/2014/main" id="{8A8E218F-6E19-42F6-917B-38F66956C204}"/>
            </a:ext>
          </a:extLst>
        </xdr:cNvPr>
        <xdr:cNvSpPr/>
      </xdr:nvSpPr>
      <xdr:spPr>
        <a:xfrm>
          <a:off x="168275" y="2221055"/>
          <a:ext cx="2076451"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7A9EB5B9-291A-474B-8953-211520CB3E0E}" type="TxLink">
            <a:rPr lang="en-US" sz="1050" b="0" i="0" u="none" strike="noStrike">
              <a:solidFill>
                <a:srgbClr val="695E4A"/>
              </a:solidFill>
              <a:latin typeface="Calibri regular"/>
              <a:ea typeface="Calibri" panose="020F0502020204030204" pitchFamily="34" charset="0"/>
              <a:cs typeface="Calibri" panose="020F0502020204030204" pitchFamily="34" charset="0"/>
            </a:rPr>
            <a:pPr algn="l"/>
            <a:t>FINANCIAL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8</xdr:row>
      <xdr:rowOff>151226</xdr:rowOff>
    </xdr:from>
    <xdr:to>
      <xdr:col>0</xdr:col>
      <xdr:colOff>2244726</xdr:colOff>
      <xdr:row>9</xdr:row>
      <xdr:rowOff>225538</xdr:rowOff>
    </xdr:to>
    <xdr:sp macro="" textlink="Índice!B46">
      <xdr:nvSpPr>
        <xdr:cNvPr id="22" name="Retângulo: Cantos Arredondados 21">
          <a:hlinkClick xmlns:r="http://schemas.openxmlformats.org/officeDocument/2006/relationships" r:id="rId6"/>
          <a:extLst>
            <a:ext uri="{FF2B5EF4-FFF2-40B4-BE49-F238E27FC236}">
              <a16:creationId xmlns:a16="http://schemas.microsoft.com/office/drawing/2014/main" id="{8097C6F1-99BC-4AE0-B2C0-AA68678DB5A1}"/>
            </a:ext>
          </a:extLst>
        </xdr:cNvPr>
        <xdr:cNvSpPr/>
      </xdr:nvSpPr>
      <xdr:spPr>
        <a:xfrm>
          <a:off x="168275" y="2665826"/>
          <a:ext cx="2076451" cy="388637"/>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B3EC7BE-6F97-4CA5-B86D-F687977D186F}" type="TxLink">
            <a:rPr lang="en-US" sz="1050" b="0" i="0" u="none" strike="noStrike">
              <a:solidFill>
                <a:srgbClr val="695E4A"/>
              </a:solidFill>
              <a:effectLst/>
              <a:latin typeface="Calibri regular"/>
              <a:ea typeface="+mn-ea"/>
              <a:cs typeface="+mn-cs"/>
            </a:rPr>
            <a:pPr algn="l"/>
            <a:t>NATURAL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9</xdr:row>
      <xdr:rowOff>280828</xdr:rowOff>
    </xdr:from>
    <xdr:to>
      <xdr:col>1</xdr:col>
      <xdr:colOff>139</xdr:colOff>
      <xdr:row>11</xdr:row>
      <xdr:rowOff>51741</xdr:rowOff>
    </xdr:to>
    <xdr:sp macro="" textlink="Índice!B88">
      <xdr:nvSpPr>
        <xdr:cNvPr id="23" name="Retângulo: Cantos Arredondados 22">
          <a:hlinkClick xmlns:r="http://schemas.openxmlformats.org/officeDocument/2006/relationships" r:id="rId7"/>
          <a:extLst>
            <a:ext uri="{FF2B5EF4-FFF2-40B4-BE49-F238E27FC236}">
              <a16:creationId xmlns:a16="http://schemas.microsoft.com/office/drawing/2014/main" id="{B8CBB0F4-B447-4322-A9AF-1006E1B41F12}"/>
            </a:ext>
          </a:extLst>
        </xdr:cNvPr>
        <xdr:cNvSpPr/>
      </xdr:nvSpPr>
      <xdr:spPr>
        <a:xfrm>
          <a:off x="168275" y="3109753"/>
          <a:ext cx="2079764" cy="399563"/>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2E64425A-7904-4C4E-B0DE-945D9626985A}" type="TxLink">
            <a:rPr lang="en-US" sz="1050" b="0" i="0" u="none" strike="noStrike">
              <a:solidFill>
                <a:srgbClr val="695E4A"/>
              </a:solidFill>
              <a:effectLst/>
              <a:latin typeface="Calibri regular"/>
              <a:ea typeface="+mn-ea"/>
              <a:cs typeface="+mn-cs"/>
            </a:rPr>
            <a:pPr algn="l"/>
            <a:t>HUMAN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11</xdr:row>
      <xdr:rowOff>116544</xdr:rowOff>
    </xdr:from>
    <xdr:to>
      <xdr:col>1</xdr:col>
      <xdr:colOff>139</xdr:colOff>
      <xdr:row>12</xdr:row>
      <xdr:rowOff>192669</xdr:rowOff>
    </xdr:to>
    <xdr:sp macro="" textlink="Índice!B114">
      <xdr:nvSpPr>
        <xdr:cNvPr id="24" name="Retângulo: Cantos Arredondados 23">
          <a:hlinkClick xmlns:r="http://schemas.openxmlformats.org/officeDocument/2006/relationships" r:id="rId8"/>
          <a:extLst>
            <a:ext uri="{FF2B5EF4-FFF2-40B4-BE49-F238E27FC236}">
              <a16:creationId xmlns:a16="http://schemas.microsoft.com/office/drawing/2014/main" id="{8E317524-AE5E-4C47-B662-B3CB60C09D6B}"/>
            </a:ext>
          </a:extLst>
        </xdr:cNvPr>
        <xdr:cNvSpPr/>
      </xdr:nvSpPr>
      <xdr:spPr>
        <a:xfrm>
          <a:off x="168275" y="3574119"/>
          <a:ext cx="2079764" cy="390450"/>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F71310B4-9BEB-435D-8187-548FF8E1523E}" type="TxLink">
            <a:rPr lang="en-US" sz="1050" b="0" i="0" u="none" strike="noStrike">
              <a:solidFill>
                <a:srgbClr val="695E4A"/>
              </a:solidFill>
              <a:effectLst/>
              <a:latin typeface="Calibri regular"/>
              <a:ea typeface="+mn-ea"/>
              <a:cs typeface="+mn-cs"/>
            </a:rPr>
            <a:pPr algn="l"/>
            <a:t>SOCIAL AND RELATIONSHIP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12</xdr:row>
      <xdr:rowOff>247924</xdr:rowOff>
    </xdr:from>
    <xdr:to>
      <xdr:col>1</xdr:col>
      <xdr:colOff>139</xdr:colOff>
      <xdr:row>14</xdr:row>
      <xdr:rowOff>19809</xdr:rowOff>
    </xdr:to>
    <xdr:sp macro="" textlink="Índice!B132">
      <xdr:nvSpPr>
        <xdr:cNvPr id="25" name="Retângulo: Cantos Arredondados 24">
          <a:hlinkClick xmlns:r="http://schemas.openxmlformats.org/officeDocument/2006/relationships" r:id="rId9"/>
          <a:extLst>
            <a:ext uri="{FF2B5EF4-FFF2-40B4-BE49-F238E27FC236}">
              <a16:creationId xmlns:a16="http://schemas.microsoft.com/office/drawing/2014/main" id="{03AA9FB4-A035-4E11-9B78-DE58D424C0F7}"/>
            </a:ext>
          </a:extLst>
        </xdr:cNvPr>
        <xdr:cNvSpPr/>
      </xdr:nvSpPr>
      <xdr:spPr>
        <a:xfrm>
          <a:off x="168275" y="4019824"/>
          <a:ext cx="2079764" cy="400535"/>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69A0E060-36BD-48A6-A127-D846A1982E7D}" type="TxLink">
            <a:rPr lang="en-US" sz="1050" b="0" i="0" u="none" strike="noStrike">
              <a:solidFill>
                <a:srgbClr val="695E4A"/>
              </a:solidFill>
              <a:effectLst/>
              <a:latin typeface="Calibri regular"/>
              <a:ea typeface="+mn-ea"/>
              <a:cs typeface="+mn-cs"/>
            </a:rPr>
            <a:pPr algn="l"/>
            <a:t>INTELLECTUAL CAPITAL</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14</xdr:row>
      <xdr:rowOff>76184</xdr:rowOff>
    </xdr:from>
    <xdr:to>
      <xdr:col>1</xdr:col>
      <xdr:colOff>139</xdr:colOff>
      <xdr:row>15</xdr:row>
      <xdr:rowOff>151055</xdr:rowOff>
    </xdr:to>
    <xdr:sp macro="" textlink="Índice!B139">
      <xdr:nvSpPr>
        <xdr:cNvPr id="26" name="Retângulo: Cantos Arredondados 25">
          <a:hlinkClick xmlns:r="http://schemas.openxmlformats.org/officeDocument/2006/relationships" r:id="rId10"/>
          <a:extLst>
            <a:ext uri="{FF2B5EF4-FFF2-40B4-BE49-F238E27FC236}">
              <a16:creationId xmlns:a16="http://schemas.microsoft.com/office/drawing/2014/main" id="{805597A2-A60E-48B9-8CE2-B2095B917858}"/>
            </a:ext>
          </a:extLst>
        </xdr:cNvPr>
        <xdr:cNvSpPr/>
      </xdr:nvSpPr>
      <xdr:spPr>
        <a:xfrm>
          <a:off x="168275" y="4476734"/>
          <a:ext cx="2079764" cy="389196"/>
        </a:xfrm>
        <a:prstGeom prst="roundRect">
          <a:avLst/>
        </a:prstGeom>
        <a:solidFill>
          <a:srgbClr val="D4CEC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D8ED2017-F23F-4A5E-ADE0-57AF774CD28D}" type="TxLink">
            <a:rPr lang="en-US" sz="1050" b="0" i="0" u="none" strike="noStrike">
              <a:solidFill>
                <a:srgbClr val="695E4A"/>
              </a:solidFill>
              <a:effectLst/>
              <a:latin typeface="Calibri regular"/>
              <a:ea typeface="+mn-ea"/>
              <a:cs typeface="+mn-cs"/>
            </a:rPr>
            <a:pPr algn="l"/>
            <a:t>MANUFATURED CAPITAL </a:t>
          </a:fld>
          <a:endParaRPr lang="en-US" sz="1050" b="0">
            <a:solidFill>
              <a:srgbClr val="695E4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168275</xdr:colOff>
      <xdr:row>15</xdr:row>
      <xdr:rowOff>218360</xdr:rowOff>
    </xdr:from>
    <xdr:to>
      <xdr:col>1</xdr:col>
      <xdr:colOff>139</xdr:colOff>
      <xdr:row>16</xdr:row>
      <xdr:rowOff>295462</xdr:rowOff>
    </xdr:to>
    <xdr:sp macro="" textlink="Índice!B141">
      <xdr:nvSpPr>
        <xdr:cNvPr id="27" name="Retângulo: Cantos Arredondados 26">
          <a:hlinkClick xmlns:r="http://schemas.openxmlformats.org/officeDocument/2006/relationships" r:id="rId1"/>
          <a:extLst>
            <a:ext uri="{FF2B5EF4-FFF2-40B4-BE49-F238E27FC236}">
              <a16:creationId xmlns:a16="http://schemas.microsoft.com/office/drawing/2014/main" id="{ADB1B250-9054-4D5D-AA3A-EEA2CBE01905}"/>
            </a:ext>
          </a:extLst>
        </xdr:cNvPr>
        <xdr:cNvSpPr/>
      </xdr:nvSpPr>
      <xdr:spPr>
        <a:xfrm>
          <a:off x="168275" y="4933235"/>
          <a:ext cx="2079764" cy="391427"/>
        </a:xfrm>
        <a:prstGeom prst="roundRect">
          <a:avLst/>
        </a:prstGeom>
        <a:solidFill>
          <a:srgbClr val="7F5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fld id="{BF27F5D7-0BEE-481C-83B9-AFCDA79942A7}" type="TxLink">
            <a:rPr lang="en-US" sz="1050" b="1" i="0" u="none" strike="noStrike">
              <a:solidFill>
                <a:schemeClr val="bg1"/>
              </a:solidFill>
              <a:effectLst/>
              <a:latin typeface="Calibri regular"/>
              <a:ea typeface="+mn-ea"/>
              <a:cs typeface="+mn-cs"/>
            </a:rPr>
            <a:pPr algn="l"/>
            <a:t>PROPRIETARY DISCLOSURES</a:t>
          </a:fld>
          <a:endParaRPr lang="en-US" sz="105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16</xdr:row>
      <xdr:rowOff>364490</xdr:rowOff>
    </xdr:from>
    <xdr:to>
      <xdr:col>0</xdr:col>
      <xdr:colOff>2244550</xdr:colOff>
      <xdr:row>18</xdr:row>
      <xdr:rowOff>1212</xdr:rowOff>
    </xdr:to>
    <xdr:sp macro="" textlink="Índice!C141">
      <xdr:nvSpPr>
        <xdr:cNvPr id="28" name="Retângulo: Cantos Arredondados 27">
          <a:hlinkClick xmlns:r="http://schemas.openxmlformats.org/officeDocument/2006/relationships" r:id="rId1"/>
          <a:extLst>
            <a:ext uri="{FF2B5EF4-FFF2-40B4-BE49-F238E27FC236}">
              <a16:creationId xmlns:a16="http://schemas.microsoft.com/office/drawing/2014/main" id="{137B9A49-DA64-4F07-9D8C-47C8139238D7}"/>
            </a:ext>
          </a:extLst>
        </xdr:cNvPr>
        <xdr:cNvSpPr/>
      </xdr:nvSpPr>
      <xdr:spPr>
        <a:xfrm>
          <a:off x="339725" y="5393690"/>
          <a:ext cx="1904825" cy="389197"/>
        </a:xfrm>
        <a:prstGeom prst="roundRect">
          <a:avLst/>
        </a:prstGeom>
        <a:solidFill>
          <a:srgbClr val="7F5A00"/>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3A143FBB-1F05-4FAC-A139-5F0E04E33833}" type="TxLink">
            <a:rPr lang="en-US" sz="1000" b="0" i="0" u="none" strike="noStrike">
              <a:solidFill>
                <a:schemeClr val="bg1"/>
              </a:solidFill>
              <a:effectLst/>
              <a:latin typeface="Calibri regular"/>
              <a:ea typeface="+mn-ea"/>
              <a:cs typeface="+mn-cs"/>
            </a:rPr>
            <a:pPr algn="l"/>
            <a:t>Socio-environmental contributions</a:t>
          </a:fld>
          <a:endParaRPr lang="en-US" sz="1100" b="0" u="none">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339725</xdr:colOff>
      <xdr:row>18</xdr:row>
      <xdr:rowOff>59690</xdr:rowOff>
    </xdr:from>
    <xdr:to>
      <xdr:col>0</xdr:col>
      <xdr:colOff>2244550</xdr:colOff>
      <xdr:row>19</xdr:row>
      <xdr:rowOff>134562</xdr:rowOff>
    </xdr:to>
    <xdr:sp macro="" textlink="Índice!C148">
      <xdr:nvSpPr>
        <xdr:cNvPr id="29" name="Retângulo: Cantos Arredondados 28">
          <a:hlinkClick xmlns:r="http://schemas.openxmlformats.org/officeDocument/2006/relationships" r:id="rId11"/>
          <a:extLst>
            <a:ext uri="{FF2B5EF4-FFF2-40B4-BE49-F238E27FC236}">
              <a16:creationId xmlns:a16="http://schemas.microsoft.com/office/drawing/2014/main" id="{DFACD81D-C23D-4133-ABC5-48C9C928A60B}"/>
            </a:ext>
          </a:extLst>
        </xdr:cNvPr>
        <xdr:cNvSpPr/>
      </xdr:nvSpPr>
      <xdr:spPr>
        <a:xfrm>
          <a:off x="339725" y="5841365"/>
          <a:ext cx="1904825" cy="389197"/>
        </a:xfrm>
        <a:prstGeom prst="roundRect">
          <a:avLst/>
        </a:prstGeom>
        <a:solidFill>
          <a:srgbClr val="7F5A00"/>
        </a:solidFill>
        <a:ln>
          <a:noFill/>
        </a:ln>
        <a:effectLst>
          <a:outerShdw blurRad="76200" dir="13500000" sy="23000" kx="1200000" algn="br" rotWithShape="0">
            <a:prstClr val="black">
              <a:alpha val="2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52000" tIns="0" rIns="0" bIns="0" rtlCol="0" anchor="ctr"/>
        <a:lstStyle/>
        <a:p>
          <a:pPr algn="l"/>
          <a:fld id="{D383ED3B-1560-4521-9616-BD3D00F71816}" type="TxLink">
            <a:rPr lang="en-US" sz="1000" b="1" i="0" u="sng" strike="noStrike">
              <a:solidFill>
                <a:schemeClr val="bg1"/>
              </a:solidFill>
              <a:effectLst/>
              <a:latin typeface="Calibri regular"/>
              <a:ea typeface="+mn-ea"/>
              <a:cs typeface="+mn-cs"/>
            </a:rPr>
            <a:pPr algn="l"/>
            <a:t>Taxes and government interests or holdings</a:t>
          </a:fld>
          <a:endParaRPr lang="en-US" sz="1100" b="1" u="sng">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0</xdr:colOff>
      <xdr:row>0</xdr:row>
      <xdr:rowOff>0</xdr:rowOff>
    </xdr:from>
    <xdr:to>
      <xdr:col>0</xdr:col>
      <xdr:colOff>1435099</xdr:colOff>
      <xdr:row>2</xdr:row>
      <xdr:rowOff>1800</xdr:rowOff>
    </xdr:to>
    <xdr:pic>
      <xdr:nvPicPr>
        <xdr:cNvPr id="30" name="Imagem 29">
          <a:extLst>
            <a:ext uri="{FF2B5EF4-FFF2-40B4-BE49-F238E27FC236}">
              <a16:creationId xmlns:a16="http://schemas.microsoft.com/office/drawing/2014/main" id="{42081455-F227-47F6-8212-F0A09565ED0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1435099" cy="630450"/>
        </a:xfrm>
        <a:prstGeom prst="rect">
          <a:avLst/>
        </a:prstGeom>
      </xdr:spPr>
    </xdr:pic>
    <xdr:clientData/>
  </xdr:twoCellAnchor>
  <xdr:twoCellAnchor editAs="absolute">
    <xdr:from>
      <xdr:col>2</xdr:col>
      <xdr:colOff>419100</xdr:colOff>
      <xdr:row>0</xdr:row>
      <xdr:rowOff>138112</xdr:rowOff>
    </xdr:from>
    <xdr:to>
      <xdr:col>3</xdr:col>
      <xdr:colOff>361950</xdr:colOff>
      <xdr:row>1</xdr:row>
      <xdr:rowOff>208987</xdr:rowOff>
    </xdr:to>
    <xdr:grpSp>
      <xdr:nvGrpSpPr>
        <xdr:cNvPr id="31" name="Agrupar 30">
          <a:hlinkClick xmlns:r="http://schemas.openxmlformats.org/officeDocument/2006/relationships" r:id="rId13"/>
          <a:extLst>
            <a:ext uri="{FF2B5EF4-FFF2-40B4-BE49-F238E27FC236}">
              <a16:creationId xmlns:a16="http://schemas.microsoft.com/office/drawing/2014/main" id="{B5CEB0F9-5348-4D56-889C-150EFFC925CF}"/>
            </a:ext>
          </a:extLst>
        </xdr:cNvPr>
        <xdr:cNvGrpSpPr/>
      </xdr:nvGrpSpPr>
      <xdr:grpSpPr>
        <a:xfrm>
          <a:off x="2914650" y="138112"/>
          <a:ext cx="1333500" cy="385200"/>
          <a:chOff x="2914760" y="138112"/>
          <a:chExt cx="1325814" cy="385200"/>
        </a:xfrm>
      </xdr:grpSpPr>
      <xdr:sp macro="" textlink="">
        <xdr:nvSpPr>
          <xdr:cNvPr id="32" name="Retângulo 31">
            <a:extLst>
              <a:ext uri="{FF2B5EF4-FFF2-40B4-BE49-F238E27FC236}">
                <a16:creationId xmlns:a16="http://schemas.microsoft.com/office/drawing/2014/main" id="{462D70A1-9648-0B4E-E183-60000CC56B3D}"/>
              </a:ext>
            </a:extLst>
          </xdr:cNvPr>
          <xdr:cNvSpPr/>
        </xdr:nvSpPr>
        <xdr:spPr>
          <a:xfrm>
            <a:off x="3243542" y="138112"/>
            <a:ext cx="997032"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0" rtlCol="0" anchor="ctr"/>
          <a:lstStyle/>
          <a:p>
            <a:pPr algn="ctr"/>
            <a:r>
              <a:rPr lang="en-US" sz="1800" b="0">
                <a:solidFill>
                  <a:srgbClr val="695E4A"/>
                </a:solidFill>
                <a:latin typeface="Calibre regular"/>
              </a:rPr>
              <a:t>Foreword</a:t>
            </a:r>
          </a:p>
        </xdr:txBody>
      </xdr:sp>
      <xdr:pic>
        <xdr:nvPicPr>
          <xdr:cNvPr id="33" name="Imagem 32">
            <a:extLst>
              <a:ext uri="{FF2B5EF4-FFF2-40B4-BE49-F238E27FC236}">
                <a16:creationId xmlns:a16="http://schemas.microsoft.com/office/drawing/2014/main" id="{712942CD-25C0-74CE-FE76-0EB2347D602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914760" y="138112"/>
            <a:ext cx="385200" cy="385200"/>
          </a:xfrm>
          <a:prstGeom prst="rect">
            <a:avLst/>
          </a:prstGeom>
        </xdr:spPr>
      </xdr:pic>
    </xdr:grpSp>
    <xdr:clientData/>
  </xdr:twoCellAnchor>
  <xdr:twoCellAnchor editAs="absolute">
    <xdr:from>
      <xdr:col>3</xdr:col>
      <xdr:colOff>444500</xdr:colOff>
      <xdr:row>0</xdr:row>
      <xdr:rowOff>150018</xdr:rowOff>
    </xdr:from>
    <xdr:to>
      <xdr:col>4</xdr:col>
      <xdr:colOff>158750</xdr:colOff>
      <xdr:row>1</xdr:row>
      <xdr:rowOff>211368</xdr:rowOff>
    </xdr:to>
    <xdr:grpSp>
      <xdr:nvGrpSpPr>
        <xdr:cNvPr id="34" name="Agrupar 33">
          <a:hlinkClick xmlns:r="http://schemas.openxmlformats.org/officeDocument/2006/relationships" r:id="rId15"/>
          <a:extLst>
            <a:ext uri="{FF2B5EF4-FFF2-40B4-BE49-F238E27FC236}">
              <a16:creationId xmlns:a16="http://schemas.microsoft.com/office/drawing/2014/main" id="{53655884-0CDB-4BFC-81C5-3C36D144AFF0}"/>
            </a:ext>
          </a:extLst>
        </xdr:cNvPr>
        <xdr:cNvGrpSpPr/>
      </xdr:nvGrpSpPr>
      <xdr:grpSpPr>
        <a:xfrm>
          <a:off x="4330700" y="150018"/>
          <a:ext cx="1104900" cy="375675"/>
          <a:chOff x="4295775" y="140493"/>
          <a:chExt cx="1104900" cy="385200"/>
        </a:xfrm>
      </xdr:grpSpPr>
      <xdr:sp macro="" textlink="">
        <xdr:nvSpPr>
          <xdr:cNvPr id="35" name="Retângulo 34">
            <a:extLst>
              <a:ext uri="{FF2B5EF4-FFF2-40B4-BE49-F238E27FC236}">
                <a16:creationId xmlns:a16="http://schemas.microsoft.com/office/drawing/2014/main" id="{C1355542-29A9-01B2-2DDB-C67D0A64A777}"/>
              </a:ext>
            </a:extLst>
          </xdr:cNvPr>
          <xdr:cNvSpPr/>
        </xdr:nvSpPr>
        <xdr:spPr>
          <a:xfrm>
            <a:off x="4615142" y="140493"/>
            <a:ext cx="785533" cy="3852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800" b="0" u="none">
                <a:solidFill>
                  <a:srgbClr val="695E4A"/>
                </a:solidFill>
                <a:latin typeface="Calibre regular"/>
              </a:rPr>
              <a:t>Index</a:t>
            </a:r>
          </a:p>
        </xdr:txBody>
      </xdr:sp>
      <xdr:pic>
        <xdr:nvPicPr>
          <xdr:cNvPr id="36" name="Imagem 35">
            <a:extLst>
              <a:ext uri="{FF2B5EF4-FFF2-40B4-BE49-F238E27FC236}">
                <a16:creationId xmlns:a16="http://schemas.microsoft.com/office/drawing/2014/main" id="{DB2A026F-3747-8167-2EA6-6348054D9D9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95775" y="140493"/>
            <a:ext cx="385200" cy="3852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s://eneva.com.br/a-eneva/governanca-e-complianc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24D6-4034-4C63-8FE9-C0C5254952E9}">
  <sheetPr>
    <tabColor rgb="FF695E4A"/>
  </sheetPr>
  <dimension ref="A1"/>
  <sheetViews>
    <sheetView showGridLines="0" workbookViewId="0"/>
  </sheetViews>
  <sheetFormatPr defaultRowHeight="15"/>
  <sheetData/>
  <sheetProtection algorithmName="SHA-512" hashValue="3xzYhRrxKPWQygh66NFbbl88v9j/xEnuMYJ8ZRw13CRIOO8GQYQjZn7R4V3jSOgU0LdFnDNL1mFicH65G9RRZw==" saltValue="iEBLaOPQsbyy1d94Ov13LA==" spinCount="100000" sheet="1" objects="1" scenarios="1" formatColumns="0" formatRows="0" autoFilter="0"/>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F101-4787-4E91-B2E8-B10C6719EA7D}">
  <sheetPr>
    <tabColor rgb="FF695E4A"/>
  </sheetPr>
  <dimension ref="A1:E59"/>
  <sheetViews>
    <sheetView showGridLines="0" workbookViewId="0"/>
  </sheetViews>
  <sheetFormatPr defaultRowHeight="15"/>
  <cols>
    <col min="1" max="1" width="3" customWidth="1"/>
    <col min="2" max="2" width="39.5703125" bestFit="1" customWidth="1"/>
    <col min="3" max="3" width="53.7109375" bestFit="1" customWidth="1"/>
    <col min="4" max="4" width="19.7109375" bestFit="1" customWidth="1"/>
    <col min="5" max="5" width="71" customWidth="1"/>
    <col min="6" max="6" width="10.85546875" customWidth="1"/>
  </cols>
  <sheetData>
    <row r="1" spans="1:5" ht="24.95" customHeight="1">
      <c r="A1" s="5"/>
      <c r="B1" s="5"/>
      <c r="C1" s="5"/>
      <c r="D1" s="5"/>
      <c r="E1" s="6"/>
    </row>
    <row r="2" spans="1:5" ht="24.95" customHeight="1">
      <c r="A2" s="5"/>
    </row>
    <row r="3" spans="1:5" ht="24.95" customHeight="1">
      <c r="A3" s="5"/>
      <c r="B3" s="188" t="s">
        <v>190</v>
      </c>
    </row>
    <row r="4" spans="1:5" ht="24.95" customHeight="1">
      <c r="A4" s="5"/>
    </row>
    <row r="5" spans="1:5" ht="24.95" customHeight="1">
      <c r="A5" s="6"/>
    </row>
    <row r="6" spans="1:5" ht="24.95" customHeight="1"/>
    <row r="7" spans="1:5" ht="24.95" customHeight="1"/>
    <row r="8" spans="1:5" ht="24.95" customHeight="1"/>
    <row r="9" spans="1:5" ht="24.95" customHeight="1"/>
    <row r="10" spans="1:5" ht="24.95" customHeight="1"/>
    <row r="11" spans="1:5" ht="24.95" customHeight="1"/>
    <row r="12" spans="1:5" ht="24.95" customHeight="1"/>
    <row r="13" spans="1:5" ht="24.95" customHeight="1"/>
    <row r="14" spans="1:5" ht="24.95" customHeight="1"/>
    <row r="15" spans="1:5" ht="24.95" customHeight="1"/>
    <row r="16" spans="1:5"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sheetData>
  <sheetProtection algorithmName="SHA-512" hashValue="Wq9LQ+cmpCm0xTvSSMOxgdrPz6q5A7S5dZX0Ed1YqheMyWe4muFz05mEvqmmuUkcY/6smsIOsZZd5aPpZPWLxw==" saltValue="Y+kJWcximkPlQdBdA54Lig==" spinCount="100000" sheet="1" objects="1" scenarios="1" formatColumns="0" formatRows="0" autoFilter="0"/>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82F0-7782-406D-AB6A-8E4B1F6773C1}">
  <sheetPr>
    <tabColor rgb="FF695E4A"/>
  </sheetPr>
  <dimension ref="B1:E151"/>
  <sheetViews>
    <sheetView showGridLines="0" workbookViewId="0">
      <pane ySplit="5" topLeftCell="A6" activePane="bottomLeft" state="frozen"/>
      <selection pane="bottomLeft"/>
    </sheetView>
  </sheetViews>
  <sheetFormatPr defaultRowHeight="12.75"/>
  <cols>
    <col min="1" max="1" width="3" style="5" customWidth="1"/>
    <col min="2" max="2" width="39.5703125" style="5" bestFit="1" customWidth="1"/>
    <col min="3" max="3" width="53.7109375" style="5" bestFit="1" customWidth="1"/>
    <col min="4" max="4" width="19.7109375" style="405" bestFit="1" customWidth="1"/>
    <col min="5" max="5" width="71" style="6" customWidth="1"/>
    <col min="6" max="16384" width="9.140625" style="5"/>
  </cols>
  <sheetData>
    <row r="1" spans="2:5" ht="24.95" customHeight="1"/>
    <row r="2" spans="2:5" ht="24.95" customHeight="1"/>
    <row r="3" spans="2:5" ht="24.95" customHeight="1">
      <c r="B3" s="188" t="s">
        <v>57</v>
      </c>
    </row>
    <row r="4" spans="2:5" ht="14.25" customHeight="1"/>
    <row r="5" spans="2:5" ht="24.95" customHeight="1">
      <c r="B5" s="7" t="s">
        <v>373</v>
      </c>
      <c r="C5" s="7" t="s">
        <v>374</v>
      </c>
      <c r="D5" s="7" t="s">
        <v>375</v>
      </c>
      <c r="E5" s="8" t="s">
        <v>376</v>
      </c>
    </row>
    <row r="6" spans="2:5" ht="24.95" customHeight="1">
      <c r="B6" s="9" t="s">
        <v>191</v>
      </c>
      <c r="C6" s="9" t="s">
        <v>192</v>
      </c>
      <c r="D6" s="689" t="s">
        <v>177</v>
      </c>
      <c r="E6" s="10" t="s">
        <v>193</v>
      </c>
    </row>
    <row r="7" spans="2:5" ht="24.95" customHeight="1">
      <c r="B7" s="9" t="s">
        <v>191</v>
      </c>
      <c r="C7" s="9" t="s">
        <v>192</v>
      </c>
      <c r="D7" s="689" t="s">
        <v>178</v>
      </c>
      <c r="E7" s="12" t="s">
        <v>194</v>
      </c>
    </row>
    <row r="8" spans="2:5" ht="34.5" customHeight="1">
      <c r="B8" s="9" t="s">
        <v>191</v>
      </c>
      <c r="C8" s="9" t="s">
        <v>192</v>
      </c>
      <c r="D8" s="689" t="s">
        <v>179</v>
      </c>
      <c r="E8" s="12" t="s">
        <v>195</v>
      </c>
    </row>
    <row r="9" spans="2:5" ht="24.95" customHeight="1">
      <c r="B9" s="9" t="s">
        <v>191</v>
      </c>
      <c r="C9" s="11" t="s">
        <v>196</v>
      </c>
      <c r="D9" s="689" t="s">
        <v>60</v>
      </c>
      <c r="E9" s="12" t="s">
        <v>197</v>
      </c>
    </row>
    <row r="10" spans="2:5" ht="24.95" customHeight="1">
      <c r="B10" s="9" t="s">
        <v>191</v>
      </c>
      <c r="C10" s="11" t="s">
        <v>196</v>
      </c>
      <c r="D10" s="689" t="s">
        <v>61</v>
      </c>
      <c r="E10" s="12" t="s">
        <v>198</v>
      </c>
    </row>
    <row r="11" spans="2:5" ht="24.95" customHeight="1">
      <c r="B11" s="11" t="s">
        <v>199</v>
      </c>
      <c r="C11" s="11" t="s">
        <v>200</v>
      </c>
      <c r="D11" s="407" t="s">
        <v>58</v>
      </c>
      <c r="E11" s="12" t="s">
        <v>201</v>
      </c>
    </row>
    <row r="12" spans="2:5" ht="24.95" customHeight="1">
      <c r="B12" s="11" t="s">
        <v>199</v>
      </c>
      <c r="C12" s="11" t="s">
        <v>200</v>
      </c>
      <c r="D12" s="407" t="s">
        <v>59</v>
      </c>
      <c r="E12" s="12" t="s">
        <v>202</v>
      </c>
    </row>
    <row r="13" spans="2:5" ht="24.95" customHeight="1">
      <c r="B13" s="11" t="s">
        <v>199</v>
      </c>
      <c r="C13" s="11" t="s">
        <v>203</v>
      </c>
      <c r="D13" s="407" t="s">
        <v>62</v>
      </c>
      <c r="E13" s="12" t="s">
        <v>205</v>
      </c>
    </row>
    <row r="14" spans="2:5" ht="24.95" customHeight="1">
      <c r="B14" s="11" t="s">
        <v>199</v>
      </c>
      <c r="C14" s="11" t="s">
        <v>203</v>
      </c>
      <c r="D14" s="407" t="s">
        <v>204</v>
      </c>
      <c r="E14" s="12" t="s">
        <v>203</v>
      </c>
    </row>
    <row r="15" spans="2:5" ht="24.95" customHeight="1">
      <c r="B15" s="11" t="s">
        <v>199</v>
      </c>
      <c r="C15" s="11" t="s">
        <v>206</v>
      </c>
      <c r="D15" s="407" t="s">
        <v>63</v>
      </c>
      <c r="E15" s="12" t="s">
        <v>249</v>
      </c>
    </row>
    <row r="16" spans="2:5" ht="24.95" customHeight="1">
      <c r="B16" s="11" t="s">
        <v>199</v>
      </c>
      <c r="C16" s="11" t="s">
        <v>206</v>
      </c>
      <c r="D16" s="407" t="s">
        <v>65</v>
      </c>
      <c r="E16" s="12" t="s">
        <v>250</v>
      </c>
    </row>
    <row r="17" spans="2:5" ht="24.95" customHeight="1">
      <c r="B17" s="11" t="s">
        <v>199</v>
      </c>
      <c r="C17" s="11" t="s">
        <v>206</v>
      </c>
      <c r="D17" s="407" t="s">
        <v>180</v>
      </c>
      <c r="E17" s="12" t="s">
        <v>251</v>
      </c>
    </row>
    <row r="18" spans="2:5" ht="24.95" customHeight="1">
      <c r="B18" s="11" t="s">
        <v>207</v>
      </c>
      <c r="C18" s="11" t="s">
        <v>208</v>
      </c>
      <c r="D18" s="563" t="s">
        <v>66</v>
      </c>
      <c r="E18" s="12" t="s">
        <v>252</v>
      </c>
    </row>
    <row r="19" spans="2:5" ht="24.95" customHeight="1">
      <c r="B19" s="11" t="s">
        <v>207</v>
      </c>
      <c r="C19" s="11" t="s">
        <v>208</v>
      </c>
      <c r="D19" s="563" t="s">
        <v>67</v>
      </c>
      <c r="E19" s="12" t="s">
        <v>253</v>
      </c>
    </row>
    <row r="20" spans="2:5" ht="35.1" customHeight="1">
      <c r="B20" s="11" t="s">
        <v>207</v>
      </c>
      <c r="C20" s="11" t="s">
        <v>208</v>
      </c>
      <c r="D20" s="563" t="s">
        <v>68</v>
      </c>
      <c r="E20" s="12" t="s">
        <v>254</v>
      </c>
    </row>
    <row r="21" spans="2:5" ht="24.95" customHeight="1">
      <c r="B21" s="11" t="s">
        <v>207</v>
      </c>
      <c r="C21" s="11" t="s">
        <v>208</v>
      </c>
      <c r="D21" s="563" t="s">
        <v>69</v>
      </c>
      <c r="E21" s="12" t="s">
        <v>255</v>
      </c>
    </row>
    <row r="22" spans="2:5" ht="24.95" customHeight="1">
      <c r="B22" s="11" t="s">
        <v>207</v>
      </c>
      <c r="C22" s="11" t="s">
        <v>208</v>
      </c>
      <c r="D22" s="563" t="s">
        <v>70</v>
      </c>
      <c r="E22" s="12" t="s">
        <v>256</v>
      </c>
    </row>
    <row r="23" spans="2:5" ht="24.95" customHeight="1">
      <c r="B23" s="11" t="s">
        <v>207</v>
      </c>
      <c r="C23" s="11" t="s">
        <v>208</v>
      </c>
      <c r="D23" s="563" t="s">
        <v>71</v>
      </c>
      <c r="E23" s="12" t="s">
        <v>257</v>
      </c>
    </row>
    <row r="24" spans="2:5" ht="24.95" customHeight="1">
      <c r="B24" s="11" t="s">
        <v>207</v>
      </c>
      <c r="C24" s="11" t="s">
        <v>208</v>
      </c>
      <c r="D24" s="563" t="s">
        <v>72</v>
      </c>
      <c r="E24" s="12" t="s">
        <v>258</v>
      </c>
    </row>
    <row r="25" spans="2:5" ht="24.95" customHeight="1">
      <c r="B25" s="11" t="s">
        <v>207</v>
      </c>
      <c r="C25" s="11" t="s">
        <v>208</v>
      </c>
      <c r="D25" s="563" t="s">
        <v>73</v>
      </c>
      <c r="E25" s="12" t="s">
        <v>259</v>
      </c>
    </row>
    <row r="26" spans="2:5" ht="50.1" customHeight="1">
      <c r="B26" s="11" t="s">
        <v>207</v>
      </c>
      <c r="C26" s="11" t="s">
        <v>208</v>
      </c>
      <c r="D26" s="563" t="s">
        <v>74</v>
      </c>
      <c r="E26" s="12" t="s">
        <v>260</v>
      </c>
    </row>
    <row r="27" spans="2:5" ht="24.95" customHeight="1">
      <c r="B27" s="11" t="s">
        <v>207</v>
      </c>
      <c r="C27" s="11" t="s">
        <v>209</v>
      </c>
      <c r="D27" s="563" t="s">
        <v>75</v>
      </c>
      <c r="E27" s="12" t="s">
        <v>261</v>
      </c>
    </row>
    <row r="28" spans="2:5" ht="24.95" customHeight="1">
      <c r="B28" s="11" t="s">
        <v>207</v>
      </c>
      <c r="C28" s="11" t="s">
        <v>209</v>
      </c>
      <c r="D28" s="563" t="s">
        <v>63</v>
      </c>
      <c r="E28" s="12" t="s">
        <v>209</v>
      </c>
    </row>
    <row r="29" spans="2:5" ht="24.95" customHeight="1">
      <c r="B29" s="11" t="s">
        <v>207</v>
      </c>
      <c r="C29" s="11" t="s">
        <v>209</v>
      </c>
      <c r="D29" s="563" t="s">
        <v>76</v>
      </c>
      <c r="E29" s="12" t="s">
        <v>262</v>
      </c>
    </row>
    <row r="30" spans="2:5" ht="35.1" customHeight="1">
      <c r="B30" s="11" t="s">
        <v>207</v>
      </c>
      <c r="C30" s="11" t="s">
        <v>209</v>
      </c>
      <c r="D30" s="563" t="s">
        <v>77</v>
      </c>
      <c r="E30" s="12" t="s">
        <v>263</v>
      </c>
    </row>
    <row r="31" spans="2:5" ht="35.1" customHeight="1">
      <c r="B31" s="11" t="s">
        <v>207</v>
      </c>
      <c r="C31" s="11" t="s">
        <v>209</v>
      </c>
      <c r="D31" s="563" t="s">
        <v>78</v>
      </c>
      <c r="E31" s="12" t="s">
        <v>264</v>
      </c>
    </row>
    <row r="32" spans="2:5" ht="35.1" customHeight="1">
      <c r="B32" s="11" t="s">
        <v>207</v>
      </c>
      <c r="C32" s="11" t="s">
        <v>210</v>
      </c>
      <c r="D32" s="563" t="s">
        <v>81</v>
      </c>
      <c r="E32" s="12" t="s">
        <v>265</v>
      </c>
    </row>
    <row r="33" spans="2:5" ht="50.1" customHeight="1">
      <c r="B33" s="11" t="s">
        <v>207</v>
      </c>
      <c r="C33" s="11" t="s">
        <v>210</v>
      </c>
      <c r="D33" s="563" t="s">
        <v>79</v>
      </c>
      <c r="E33" s="12" t="s">
        <v>266</v>
      </c>
    </row>
    <row r="34" spans="2:5" ht="24.95" customHeight="1">
      <c r="B34" s="11" t="s">
        <v>207</v>
      </c>
      <c r="C34" s="11" t="s">
        <v>210</v>
      </c>
      <c r="D34" s="563" t="s">
        <v>82</v>
      </c>
      <c r="E34" s="12" t="s">
        <v>267</v>
      </c>
    </row>
    <row r="35" spans="2:5" ht="24.95" customHeight="1">
      <c r="B35" s="11" t="s">
        <v>207</v>
      </c>
      <c r="C35" s="11" t="s">
        <v>210</v>
      </c>
      <c r="D35" s="563" t="s">
        <v>83</v>
      </c>
      <c r="E35" s="12" t="s">
        <v>268</v>
      </c>
    </row>
    <row r="36" spans="2:5" ht="35.1" customHeight="1">
      <c r="B36" s="11" t="s">
        <v>207</v>
      </c>
      <c r="C36" s="11" t="s">
        <v>210</v>
      </c>
      <c r="D36" s="563" t="s">
        <v>80</v>
      </c>
      <c r="E36" s="12" t="s">
        <v>269</v>
      </c>
    </row>
    <row r="37" spans="2:5" ht="24.95" customHeight="1">
      <c r="B37" s="11" t="s">
        <v>207</v>
      </c>
      <c r="C37" s="11" t="s">
        <v>211</v>
      </c>
      <c r="D37" s="563" t="s">
        <v>84</v>
      </c>
      <c r="E37" s="12" t="s">
        <v>270</v>
      </c>
    </row>
    <row r="38" spans="2:5" ht="24.95" customHeight="1">
      <c r="B38" s="11" t="s">
        <v>207</v>
      </c>
      <c r="C38" s="11" t="s">
        <v>211</v>
      </c>
      <c r="D38" s="563" t="s">
        <v>85</v>
      </c>
      <c r="E38" s="12" t="s">
        <v>271</v>
      </c>
    </row>
    <row r="39" spans="2:5" ht="24.95" customHeight="1">
      <c r="B39" s="11" t="s">
        <v>207</v>
      </c>
      <c r="C39" s="11" t="s">
        <v>211</v>
      </c>
      <c r="D39" s="563" t="s">
        <v>86</v>
      </c>
      <c r="E39" s="12" t="s">
        <v>272</v>
      </c>
    </row>
    <row r="40" spans="2:5" ht="24.95" customHeight="1">
      <c r="B40" s="11" t="s">
        <v>207</v>
      </c>
      <c r="C40" s="11" t="s">
        <v>211</v>
      </c>
      <c r="D40" s="563" t="s">
        <v>87</v>
      </c>
      <c r="E40" s="12" t="s">
        <v>273</v>
      </c>
    </row>
    <row r="41" spans="2:5" ht="24.95" customHeight="1">
      <c r="B41" s="11" t="s">
        <v>207</v>
      </c>
      <c r="C41" s="11" t="s">
        <v>211</v>
      </c>
      <c r="D41" s="563" t="s">
        <v>88</v>
      </c>
      <c r="E41" s="12" t="s">
        <v>274</v>
      </c>
    </row>
    <row r="42" spans="2:5" ht="24.95" customHeight="1">
      <c r="B42" s="11" t="s">
        <v>212</v>
      </c>
      <c r="C42" s="11" t="s">
        <v>213</v>
      </c>
      <c r="D42" s="689" t="s">
        <v>89</v>
      </c>
      <c r="E42" s="12" t="s">
        <v>275</v>
      </c>
    </row>
    <row r="43" spans="2:5" ht="24.95" customHeight="1">
      <c r="B43" s="11" t="s">
        <v>212</v>
      </c>
      <c r="C43" s="11" t="s">
        <v>213</v>
      </c>
      <c r="D43" s="689" t="s">
        <v>90</v>
      </c>
      <c r="E43" s="12" t="s">
        <v>276</v>
      </c>
    </row>
    <row r="44" spans="2:5" ht="24.95" customHeight="1">
      <c r="B44" s="11" t="s">
        <v>212</v>
      </c>
      <c r="C44" s="11" t="s">
        <v>213</v>
      </c>
      <c r="D44" s="689" t="s">
        <v>91</v>
      </c>
      <c r="E44" s="12" t="s">
        <v>277</v>
      </c>
    </row>
    <row r="45" spans="2:5" ht="24.95" customHeight="1">
      <c r="B45" s="11" t="s">
        <v>212</v>
      </c>
      <c r="C45" s="11" t="s">
        <v>213</v>
      </c>
      <c r="D45" s="689" t="s">
        <v>92</v>
      </c>
      <c r="E45" s="12" t="s">
        <v>278</v>
      </c>
    </row>
    <row r="46" spans="2:5" ht="24.95" customHeight="1">
      <c r="B46" s="11" t="s">
        <v>214</v>
      </c>
      <c r="C46" s="11" t="s">
        <v>215</v>
      </c>
      <c r="D46" s="407" t="s">
        <v>93</v>
      </c>
      <c r="E46" s="12" t="s">
        <v>279</v>
      </c>
    </row>
    <row r="47" spans="2:5" ht="24.95" customHeight="1">
      <c r="B47" s="11" t="s">
        <v>214</v>
      </c>
      <c r="C47" s="11" t="s">
        <v>215</v>
      </c>
      <c r="D47" s="407" t="s">
        <v>63</v>
      </c>
      <c r="E47" s="12" t="s">
        <v>215</v>
      </c>
    </row>
    <row r="48" spans="2:5" ht="24.95" customHeight="1">
      <c r="B48" s="11" t="s">
        <v>214</v>
      </c>
      <c r="C48" s="11" t="s">
        <v>216</v>
      </c>
      <c r="D48" s="407" t="s">
        <v>63</v>
      </c>
      <c r="E48" s="12" t="s">
        <v>280</v>
      </c>
    </row>
    <row r="49" spans="2:5" ht="24.95" customHeight="1">
      <c r="B49" s="11" t="s">
        <v>214</v>
      </c>
      <c r="C49" s="11" t="s">
        <v>216</v>
      </c>
      <c r="D49" s="407" t="s">
        <v>94</v>
      </c>
      <c r="E49" s="12" t="s">
        <v>281</v>
      </c>
    </row>
    <row r="50" spans="2:5" ht="35.1" customHeight="1">
      <c r="B50" s="11" t="s">
        <v>214</v>
      </c>
      <c r="C50" s="11" t="s">
        <v>216</v>
      </c>
      <c r="D50" s="407" t="s">
        <v>95</v>
      </c>
      <c r="E50" s="12" t="s">
        <v>282</v>
      </c>
    </row>
    <row r="51" spans="2:5" ht="24.95" customHeight="1">
      <c r="B51" s="11" t="s">
        <v>214</v>
      </c>
      <c r="C51" s="11" t="s">
        <v>216</v>
      </c>
      <c r="D51" s="407" t="s">
        <v>96</v>
      </c>
      <c r="E51" s="12" t="s">
        <v>283</v>
      </c>
    </row>
    <row r="52" spans="2:5" ht="24.95" customHeight="1">
      <c r="B52" s="11" t="s">
        <v>214</v>
      </c>
      <c r="C52" s="11" t="s">
        <v>216</v>
      </c>
      <c r="D52" s="407" t="s">
        <v>97</v>
      </c>
      <c r="E52" s="12" t="s">
        <v>284</v>
      </c>
    </row>
    <row r="53" spans="2:5" ht="24.95" customHeight="1">
      <c r="B53" s="11" t="s">
        <v>214</v>
      </c>
      <c r="C53" s="11" t="s">
        <v>216</v>
      </c>
      <c r="D53" s="407" t="s">
        <v>98</v>
      </c>
      <c r="E53" s="12" t="s">
        <v>285</v>
      </c>
    </row>
    <row r="54" spans="2:5" ht="35.1" customHeight="1">
      <c r="B54" s="11" t="s">
        <v>214</v>
      </c>
      <c r="C54" s="11" t="s">
        <v>216</v>
      </c>
      <c r="D54" s="407" t="s">
        <v>99</v>
      </c>
      <c r="E54" s="12" t="s">
        <v>286</v>
      </c>
    </row>
    <row r="55" spans="2:5" ht="35.1" customHeight="1">
      <c r="B55" s="11" t="s">
        <v>214</v>
      </c>
      <c r="C55" s="11" t="s">
        <v>216</v>
      </c>
      <c r="D55" s="407" t="s">
        <v>100</v>
      </c>
      <c r="E55" s="12" t="s">
        <v>287</v>
      </c>
    </row>
    <row r="56" spans="2:5" ht="35.1" customHeight="1">
      <c r="B56" s="11" t="s">
        <v>214</v>
      </c>
      <c r="C56" s="11" t="s">
        <v>216</v>
      </c>
      <c r="D56" s="407" t="s">
        <v>101</v>
      </c>
      <c r="E56" s="12" t="s">
        <v>288</v>
      </c>
    </row>
    <row r="57" spans="2:5" ht="50.1" customHeight="1">
      <c r="B57" s="11" t="s">
        <v>214</v>
      </c>
      <c r="C57" s="11" t="s">
        <v>216</v>
      </c>
      <c r="D57" s="407" t="s">
        <v>102</v>
      </c>
      <c r="E57" s="12" t="s">
        <v>289</v>
      </c>
    </row>
    <row r="58" spans="2:5" ht="35.1" customHeight="1">
      <c r="B58" s="11" t="s">
        <v>214</v>
      </c>
      <c r="C58" s="11" t="s">
        <v>216</v>
      </c>
      <c r="D58" s="407" t="s">
        <v>103</v>
      </c>
      <c r="E58" s="12" t="s">
        <v>290</v>
      </c>
    </row>
    <row r="59" spans="2:5" ht="50.1" customHeight="1">
      <c r="B59" s="11" t="s">
        <v>214</v>
      </c>
      <c r="C59" s="11" t="s">
        <v>216</v>
      </c>
      <c r="D59" s="407" t="s">
        <v>104</v>
      </c>
      <c r="E59" s="12" t="s">
        <v>291</v>
      </c>
    </row>
    <row r="60" spans="2:5" ht="24.95" customHeight="1">
      <c r="B60" s="11" t="s">
        <v>214</v>
      </c>
      <c r="C60" s="11" t="s">
        <v>217</v>
      </c>
      <c r="D60" s="407" t="s">
        <v>63</v>
      </c>
      <c r="E60" s="12" t="s">
        <v>292</v>
      </c>
    </row>
    <row r="61" spans="2:5" ht="24.95" customHeight="1">
      <c r="B61" s="11" t="s">
        <v>214</v>
      </c>
      <c r="C61" s="11" t="s">
        <v>217</v>
      </c>
      <c r="D61" s="407" t="s">
        <v>105</v>
      </c>
      <c r="E61" s="12" t="s">
        <v>293</v>
      </c>
    </row>
    <row r="62" spans="2:5" ht="24.95" customHeight="1">
      <c r="B62" s="11" t="s">
        <v>214</v>
      </c>
      <c r="C62" s="11" t="s">
        <v>217</v>
      </c>
      <c r="D62" s="407" t="s">
        <v>106</v>
      </c>
      <c r="E62" s="12" t="s">
        <v>294</v>
      </c>
    </row>
    <row r="63" spans="2:5" ht="24.95" customHeight="1">
      <c r="B63" s="11" t="s">
        <v>214</v>
      </c>
      <c r="C63" s="11" t="s">
        <v>217</v>
      </c>
      <c r="D63" s="407" t="s">
        <v>107</v>
      </c>
      <c r="E63" s="12" t="s">
        <v>295</v>
      </c>
    </row>
    <row r="64" spans="2:5" ht="24.95" customHeight="1">
      <c r="B64" s="11" t="s">
        <v>214</v>
      </c>
      <c r="C64" s="11" t="s">
        <v>218</v>
      </c>
      <c r="D64" s="407" t="s">
        <v>63</v>
      </c>
      <c r="E64" s="12" t="s">
        <v>296</v>
      </c>
    </row>
    <row r="65" spans="2:5" ht="24.95" customHeight="1">
      <c r="B65" s="11" t="s">
        <v>214</v>
      </c>
      <c r="C65" s="11" t="s">
        <v>218</v>
      </c>
      <c r="D65" s="407" t="s">
        <v>108</v>
      </c>
      <c r="E65" s="12" t="s">
        <v>297</v>
      </c>
    </row>
    <row r="66" spans="2:5" ht="24.95" customHeight="1">
      <c r="B66" s="11" t="s">
        <v>214</v>
      </c>
      <c r="C66" s="11" t="s">
        <v>218</v>
      </c>
      <c r="D66" s="407" t="s">
        <v>109</v>
      </c>
      <c r="E66" s="12" t="s">
        <v>298</v>
      </c>
    </row>
    <row r="67" spans="2:5" ht="24.95" customHeight="1">
      <c r="B67" s="11" t="s">
        <v>214</v>
      </c>
      <c r="C67" s="11" t="s">
        <v>218</v>
      </c>
      <c r="D67" s="407" t="s">
        <v>110</v>
      </c>
      <c r="E67" s="12" t="s">
        <v>299</v>
      </c>
    </row>
    <row r="68" spans="2:5" ht="35.1" customHeight="1">
      <c r="B68" s="11" t="s">
        <v>214</v>
      </c>
      <c r="C68" s="11" t="s">
        <v>218</v>
      </c>
      <c r="D68" s="407" t="s">
        <v>111</v>
      </c>
      <c r="E68" s="12" t="s">
        <v>300</v>
      </c>
    </row>
    <row r="69" spans="2:5" ht="24.95" customHeight="1">
      <c r="B69" s="11" t="s">
        <v>214</v>
      </c>
      <c r="C69" s="11" t="s">
        <v>219</v>
      </c>
      <c r="D69" s="407" t="s">
        <v>112</v>
      </c>
      <c r="E69" s="12" t="s">
        <v>301</v>
      </c>
    </row>
    <row r="70" spans="2:5" ht="24.95" customHeight="1">
      <c r="B70" s="11" t="s">
        <v>214</v>
      </c>
      <c r="C70" s="11" t="s">
        <v>219</v>
      </c>
      <c r="D70" s="407" t="s">
        <v>113</v>
      </c>
      <c r="E70" s="12" t="s">
        <v>302</v>
      </c>
    </row>
    <row r="71" spans="2:5" ht="24.95" customHeight="1">
      <c r="B71" s="11" t="s">
        <v>214</v>
      </c>
      <c r="C71" s="11" t="s">
        <v>219</v>
      </c>
      <c r="D71" s="407" t="s">
        <v>114</v>
      </c>
      <c r="E71" s="12" t="s">
        <v>303</v>
      </c>
    </row>
    <row r="72" spans="2:5" ht="24.95" customHeight="1">
      <c r="B72" s="11" t="s">
        <v>214</v>
      </c>
      <c r="C72" s="11" t="s">
        <v>219</v>
      </c>
      <c r="D72" s="407" t="s">
        <v>115</v>
      </c>
      <c r="E72" s="12" t="s">
        <v>304</v>
      </c>
    </row>
    <row r="73" spans="2:5" ht="24.95" customHeight="1">
      <c r="B73" s="11" t="s">
        <v>214</v>
      </c>
      <c r="C73" s="11" t="s">
        <v>219</v>
      </c>
      <c r="D73" s="407" t="s">
        <v>116</v>
      </c>
      <c r="E73" s="12" t="s">
        <v>305</v>
      </c>
    </row>
    <row r="74" spans="2:5" ht="50.1" customHeight="1">
      <c r="B74" s="11" t="s">
        <v>214</v>
      </c>
      <c r="C74" s="11" t="s">
        <v>219</v>
      </c>
      <c r="D74" s="407" t="s">
        <v>117</v>
      </c>
      <c r="E74" s="12" t="s">
        <v>306</v>
      </c>
    </row>
    <row r="75" spans="2:5" ht="35.1" customHeight="1">
      <c r="B75" s="11" t="s">
        <v>214</v>
      </c>
      <c r="C75" s="11" t="s">
        <v>219</v>
      </c>
      <c r="D75" s="407" t="s">
        <v>118</v>
      </c>
      <c r="E75" s="12" t="s">
        <v>307</v>
      </c>
    </row>
    <row r="76" spans="2:5" ht="24.95" customHeight="1">
      <c r="B76" s="11" t="s">
        <v>214</v>
      </c>
      <c r="C76" s="11" t="s">
        <v>220</v>
      </c>
      <c r="D76" s="407" t="s">
        <v>119</v>
      </c>
      <c r="E76" s="12" t="s">
        <v>308</v>
      </c>
    </row>
    <row r="77" spans="2:5" ht="50.1" customHeight="1">
      <c r="B77" s="11" t="s">
        <v>214</v>
      </c>
      <c r="C77" s="11" t="s">
        <v>220</v>
      </c>
      <c r="D77" s="407" t="s">
        <v>120</v>
      </c>
      <c r="E77" s="12" t="s">
        <v>309</v>
      </c>
    </row>
    <row r="78" spans="2:5" ht="72">
      <c r="B78" s="11" t="s">
        <v>214</v>
      </c>
      <c r="C78" s="11" t="s">
        <v>220</v>
      </c>
      <c r="D78" s="407" t="s">
        <v>121</v>
      </c>
      <c r="E78" s="12" t="s">
        <v>310</v>
      </c>
    </row>
    <row r="79" spans="2:5" ht="24.95" customHeight="1">
      <c r="B79" s="11" t="s">
        <v>214</v>
      </c>
      <c r="C79" s="11" t="s">
        <v>221</v>
      </c>
      <c r="D79" s="407" t="s">
        <v>122</v>
      </c>
      <c r="E79" s="12" t="s">
        <v>311</v>
      </c>
    </row>
    <row r="80" spans="2:5" ht="24.95" customHeight="1">
      <c r="B80" s="11" t="s">
        <v>214</v>
      </c>
      <c r="C80" s="11" t="s">
        <v>221</v>
      </c>
      <c r="D80" s="407" t="s">
        <v>123</v>
      </c>
      <c r="E80" s="12" t="s">
        <v>312</v>
      </c>
    </row>
    <row r="81" spans="2:5" ht="24.95" customHeight="1">
      <c r="B81" s="11" t="s">
        <v>214</v>
      </c>
      <c r="C81" s="11" t="s">
        <v>221</v>
      </c>
      <c r="D81" s="407" t="s">
        <v>124</v>
      </c>
      <c r="E81" s="12" t="s">
        <v>313</v>
      </c>
    </row>
    <row r="82" spans="2:5" ht="24.95" customHeight="1">
      <c r="B82" s="11" t="s">
        <v>214</v>
      </c>
      <c r="C82" s="11" t="s">
        <v>221</v>
      </c>
      <c r="D82" s="407" t="s">
        <v>125</v>
      </c>
      <c r="E82" s="12" t="s">
        <v>314</v>
      </c>
    </row>
    <row r="83" spans="2:5" ht="24.95" customHeight="1">
      <c r="B83" s="11" t="s">
        <v>214</v>
      </c>
      <c r="C83" s="11" t="s">
        <v>221</v>
      </c>
      <c r="D83" s="407" t="s">
        <v>126</v>
      </c>
      <c r="E83" s="12" t="s">
        <v>315</v>
      </c>
    </row>
    <row r="84" spans="2:5" ht="35.1" customHeight="1">
      <c r="B84" s="11" t="s">
        <v>214</v>
      </c>
      <c r="C84" s="11" t="s">
        <v>221</v>
      </c>
      <c r="D84" s="407" t="s">
        <v>127</v>
      </c>
      <c r="E84" s="12" t="s">
        <v>316</v>
      </c>
    </row>
    <row r="85" spans="2:5" ht="24.95" customHeight="1">
      <c r="B85" s="11" t="s">
        <v>222</v>
      </c>
      <c r="C85" s="11" t="s">
        <v>224</v>
      </c>
      <c r="D85" s="446" t="s">
        <v>63</v>
      </c>
      <c r="E85" s="12" t="s">
        <v>317</v>
      </c>
    </row>
    <row r="86" spans="2:5" ht="24.95" customHeight="1">
      <c r="B86" s="11" t="s">
        <v>222</v>
      </c>
      <c r="C86" s="11" t="s">
        <v>224</v>
      </c>
      <c r="D86" s="446" t="s">
        <v>130</v>
      </c>
      <c r="E86" s="12" t="s">
        <v>318</v>
      </c>
    </row>
    <row r="87" spans="2:5" ht="35.1" customHeight="1">
      <c r="B87" s="11" t="s">
        <v>222</v>
      </c>
      <c r="C87" s="11" t="s">
        <v>224</v>
      </c>
      <c r="D87" s="446" t="s">
        <v>131</v>
      </c>
      <c r="E87" s="12" t="s">
        <v>319</v>
      </c>
    </row>
    <row r="88" spans="2:5" ht="24.95" customHeight="1">
      <c r="B88" s="11" t="s">
        <v>222</v>
      </c>
      <c r="C88" s="11" t="s">
        <v>223</v>
      </c>
      <c r="D88" s="446" t="s">
        <v>128</v>
      </c>
      <c r="E88" s="12" t="s">
        <v>320</v>
      </c>
    </row>
    <row r="89" spans="2:5" ht="35.1" customHeight="1">
      <c r="B89" s="11" t="s">
        <v>222</v>
      </c>
      <c r="C89" s="11" t="s">
        <v>223</v>
      </c>
      <c r="D89" s="446" t="s">
        <v>129</v>
      </c>
      <c r="E89" s="12" t="s">
        <v>321</v>
      </c>
    </row>
    <row r="90" spans="2:5" ht="24.95" customHeight="1">
      <c r="B90" s="11" t="s">
        <v>222</v>
      </c>
      <c r="C90" s="11" t="s">
        <v>225</v>
      </c>
      <c r="D90" s="446" t="s">
        <v>63</v>
      </c>
      <c r="E90" s="12" t="s">
        <v>322</v>
      </c>
    </row>
    <row r="91" spans="2:5" ht="24.95" customHeight="1">
      <c r="B91" s="11" t="s">
        <v>222</v>
      </c>
      <c r="C91" s="11" t="s">
        <v>225</v>
      </c>
      <c r="D91" s="446" t="s">
        <v>132</v>
      </c>
      <c r="E91" s="12" t="s">
        <v>323</v>
      </c>
    </row>
    <row r="92" spans="2:5" ht="24.95" customHeight="1">
      <c r="B92" s="11" t="s">
        <v>222</v>
      </c>
      <c r="C92" s="11" t="s">
        <v>225</v>
      </c>
      <c r="D92" s="446" t="s">
        <v>133</v>
      </c>
      <c r="E92" s="12" t="s">
        <v>324</v>
      </c>
    </row>
    <row r="93" spans="2:5" ht="24.95" customHeight="1">
      <c r="B93" s="11" t="s">
        <v>222</v>
      </c>
      <c r="C93" s="11" t="s">
        <v>225</v>
      </c>
      <c r="D93" s="446" t="s">
        <v>134</v>
      </c>
      <c r="E93" s="12" t="s">
        <v>325</v>
      </c>
    </row>
    <row r="94" spans="2:5" ht="24.95" customHeight="1">
      <c r="B94" s="11" t="s">
        <v>222</v>
      </c>
      <c r="C94" s="11" t="s">
        <v>225</v>
      </c>
      <c r="D94" s="446" t="s">
        <v>135</v>
      </c>
      <c r="E94" s="12" t="s">
        <v>326</v>
      </c>
    </row>
    <row r="95" spans="2:5" ht="24.95" customHeight="1">
      <c r="B95" s="11" t="s">
        <v>222</v>
      </c>
      <c r="C95" s="11" t="s">
        <v>225</v>
      </c>
      <c r="D95" s="446" t="s">
        <v>136</v>
      </c>
      <c r="E95" s="12" t="s">
        <v>327</v>
      </c>
    </row>
    <row r="96" spans="2:5" ht="35.1" customHeight="1">
      <c r="B96" s="11" t="s">
        <v>222</v>
      </c>
      <c r="C96" s="11" t="s">
        <v>225</v>
      </c>
      <c r="D96" s="446" t="s">
        <v>137</v>
      </c>
      <c r="E96" s="12" t="s">
        <v>328</v>
      </c>
    </row>
    <row r="97" spans="2:5" ht="24.95" customHeight="1">
      <c r="B97" s="11" t="s">
        <v>222</v>
      </c>
      <c r="C97" s="11" t="s">
        <v>225</v>
      </c>
      <c r="D97" s="446" t="s">
        <v>138</v>
      </c>
      <c r="E97" s="12" t="s">
        <v>330</v>
      </c>
    </row>
    <row r="98" spans="2:5" ht="24.95" customHeight="1">
      <c r="B98" s="11" t="s">
        <v>222</v>
      </c>
      <c r="C98" s="11" t="s">
        <v>225</v>
      </c>
      <c r="D98" s="446" t="s">
        <v>139</v>
      </c>
      <c r="E98" s="12" t="s">
        <v>329</v>
      </c>
    </row>
    <row r="99" spans="2:5" ht="35.1" customHeight="1">
      <c r="B99" s="11" t="s">
        <v>222</v>
      </c>
      <c r="C99" s="11" t="s">
        <v>225</v>
      </c>
      <c r="D99" s="446" t="s">
        <v>140</v>
      </c>
      <c r="E99" s="12" t="s">
        <v>331</v>
      </c>
    </row>
    <row r="100" spans="2:5" ht="35.1" customHeight="1">
      <c r="B100" s="11" t="s">
        <v>222</v>
      </c>
      <c r="C100" s="11" t="s">
        <v>225</v>
      </c>
      <c r="D100" s="446" t="s">
        <v>141</v>
      </c>
      <c r="E100" s="12" t="s">
        <v>332</v>
      </c>
    </row>
    <row r="101" spans="2:5" ht="24.95" customHeight="1">
      <c r="B101" s="11" t="s">
        <v>222</v>
      </c>
      <c r="C101" s="11" t="s">
        <v>225</v>
      </c>
      <c r="D101" s="446" t="s">
        <v>142</v>
      </c>
      <c r="E101" s="12" t="s">
        <v>333</v>
      </c>
    </row>
    <row r="102" spans="2:5" ht="24.95" customHeight="1">
      <c r="B102" s="11" t="s">
        <v>222</v>
      </c>
      <c r="C102" s="11" t="s">
        <v>225</v>
      </c>
      <c r="D102" s="446" t="s">
        <v>143</v>
      </c>
      <c r="E102" s="12" t="s">
        <v>334</v>
      </c>
    </row>
    <row r="103" spans="2:5" ht="35.1" customHeight="1">
      <c r="B103" s="11" t="s">
        <v>222</v>
      </c>
      <c r="C103" s="11" t="s">
        <v>225</v>
      </c>
      <c r="D103" s="446" t="s">
        <v>144</v>
      </c>
      <c r="E103" s="12" t="s">
        <v>335</v>
      </c>
    </row>
    <row r="104" spans="2:5" ht="65.099999999999994" customHeight="1">
      <c r="B104" s="11" t="s">
        <v>222</v>
      </c>
      <c r="C104" s="11" t="s">
        <v>225</v>
      </c>
      <c r="D104" s="446" t="s">
        <v>145</v>
      </c>
      <c r="E104" s="12" t="s">
        <v>336</v>
      </c>
    </row>
    <row r="105" spans="2:5" ht="35.1" customHeight="1">
      <c r="B105" s="11" t="s">
        <v>222</v>
      </c>
      <c r="C105" s="11" t="s">
        <v>225</v>
      </c>
      <c r="D105" s="446" t="s">
        <v>147</v>
      </c>
      <c r="E105" s="12" t="s">
        <v>337</v>
      </c>
    </row>
    <row r="106" spans="2:5" ht="50.1" customHeight="1">
      <c r="B106" s="11" t="s">
        <v>222</v>
      </c>
      <c r="C106" s="11" t="s">
        <v>225</v>
      </c>
      <c r="D106" s="446" t="s">
        <v>146</v>
      </c>
      <c r="E106" s="12" t="s">
        <v>338</v>
      </c>
    </row>
    <row r="107" spans="2:5" ht="24.95" customHeight="1">
      <c r="B107" s="11" t="s">
        <v>222</v>
      </c>
      <c r="C107" s="11" t="s">
        <v>226</v>
      </c>
      <c r="D107" s="446" t="s">
        <v>148</v>
      </c>
      <c r="E107" s="12" t="s">
        <v>339</v>
      </c>
    </row>
    <row r="108" spans="2:5" ht="24.95" customHeight="1">
      <c r="B108" s="11" t="s">
        <v>222</v>
      </c>
      <c r="C108" s="11" t="s">
        <v>226</v>
      </c>
      <c r="D108" s="446" t="s">
        <v>64</v>
      </c>
      <c r="E108" s="12" t="s">
        <v>340</v>
      </c>
    </row>
    <row r="109" spans="2:5" ht="24.95" customHeight="1">
      <c r="B109" s="11" t="s">
        <v>222</v>
      </c>
      <c r="C109" s="11" t="s">
        <v>226</v>
      </c>
      <c r="D109" s="446" t="s">
        <v>149</v>
      </c>
      <c r="E109" s="12" t="s">
        <v>341</v>
      </c>
    </row>
    <row r="110" spans="2:5" ht="24.95" customHeight="1">
      <c r="B110" s="11" t="s">
        <v>222</v>
      </c>
      <c r="C110" s="11" t="s">
        <v>226</v>
      </c>
      <c r="D110" s="446" t="s">
        <v>150</v>
      </c>
      <c r="E110" s="12" t="s">
        <v>342</v>
      </c>
    </row>
    <row r="111" spans="2:5" ht="35.1" customHeight="1">
      <c r="B111" s="11" t="s">
        <v>222</v>
      </c>
      <c r="C111" s="11" t="s">
        <v>226</v>
      </c>
      <c r="D111" s="446" t="s">
        <v>151</v>
      </c>
      <c r="E111" s="12" t="s">
        <v>343</v>
      </c>
    </row>
    <row r="112" spans="2:5" ht="35.1" customHeight="1">
      <c r="B112" s="11" t="s">
        <v>222</v>
      </c>
      <c r="C112" s="11" t="s">
        <v>227</v>
      </c>
      <c r="D112" s="446" t="s">
        <v>153</v>
      </c>
      <c r="E112" s="12" t="s">
        <v>344</v>
      </c>
    </row>
    <row r="113" spans="2:5" ht="35.1" customHeight="1">
      <c r="B113" s="11" t="s">
        <v>222</v>
      </c>
      <c r="C113" s="11" t="s">
        <v>227</v>
      </c>
      <c r="D113" s="446" t="s">
        <v>152</v>
      </c>
      <c r="E113" s="12" t="s">
        <v>345</v>
      </c>
    </row>
    <row r="114" spans="2:5" ht="24.95" customHeight="1">
      <c r="B114" s="11" t="s">
        <v>228</v>
      </c>
      <c r="C114" s="11" t="s">
        <v>229</v>
      </c>
      <c r="D114" s="563" t="s">
        <v>63</v>
      </c>
      <c r="E114" s="12" t="s">
        <v>346</v>
      </c>
    </row>
    <row r="115" spans="2:5" ht="24.95" customHeight="1">
      <c r="B115" s="11" t="s">
        <v>228</v>
      </c>
      <c r="C115" s="11" t="s">
        <v>229</v>
      </c>
      <c r="D115" s="563" t="s">
        <v>154</v>
      </c>
      <c r="E115" s="12" t="s">
        <v>347</v>
      </c>
    </row>
    <row r="116" spans="2:5" ht="24.95" customHeight="1">
      <c r="B116" s="11" t="s">
        <v>228</v>
      </c>
      <c r="C116" s="11" t="s">
        <v>229</v>
      </c>
      <c r="D116" s="563" t="s">
        <v>155</v>
      </c>
      <c r="E116" s="12" t="s">
        <v>348</v>
      </c>
    </row>
    <row r="117" spans="2:5" ht="35.1" customHeight="1">
      <c r="B117" s="11" t="s">
        <v>228</v>
      </c>
      <c r="C117" s="11" t="s">
        <v>229</v>
      </c>
      <c r="D117" s="563" t="s">
        <v>156</v>
      </c>
      <c r="E117" s="12" t="s">
        <v>349</v>
      </c>
    </row>
    <row r="118" spans="2:5" ht="35.1" customHeight="1">
      <c r="B118" s="11" t="s">
        <v>228</v>
      </c>
      <c r="C118" s="11" t="s">
        <v>229</v>
      </c>
      <c r="D118" s="563" t="s">
        <v>157</v>
      </c>
      <c r="E118" s="12" t="s">
        <v>350</v>
      </c>
    </row>
    <row r="119" spans="2:5" ht="24.95" customHeight="1">
      <c r="B119" s="11" t="s">
        <v>228</v>
      </c>
      <c r="C119" s="11" t="s">
        <v>229</v>
      </c>
      <c r="D119" s="563" t="s">
        <v>158</v>
      </c>
      <c r="E119" s="12" t="s">
        <v>351</v>
      </c>
    </row>
    <row r="120" spans="2:5" ht="50.1" customHeight="1">
      <c r="B120" s="11" t="s">
        <v>228</v>
      </c>
      <c r="C120" s="11" t="s">
        <v>229</v>
      </c>
      <c r="D120" s="563" t="s">
        <v>160</v>
      </c>
      <c r="E120" s="12" t="s">
        <v>352</v>
      </c>
    </row>
    <row r="121" spans="2:5" ht="24.95" customHeight="1">
      <c r="B121" s="11" t="s">
        <v>228</v>
      </c>
      <c r="C121" s="11" t="s">
        <v>229</v>
      </c>
      <c r="D121" s="563" t="s">
        <v>159</v>
      </c>
      <c r="E121" s="12" t="s">
        <v>353</v>
      </c>
    </row>
    <row r="122" spans="2:5" ht="35.1" customHeight="1">
      <c r="B122" s="11" t="s">
        <v>228</v>
      </c>
      <c r="C122" s="11" t="s">
        <v>229</v>
      </c>
      <c r="D122" s="563" t="s">
        <v>161</v>
      </c>
      <c r="E122" s="12" t="s">
        <v>354</v>
      </c>
    </row>
    <row r="123" spans="2:5" ht="24.95" customHeight="1">
      <c r="B123" s="11" t="s">
        <v>228</v>
      </c>
      <c r="C123" s="11" t="s">
        <v>230</v>
      </c>
      <c r="D123" s="563" t="s">
        <v>63</v>
      </c>
      <c r="E123" s="12" t="s">
        <v>355</v>
      </c>
    </row>
    <row r="124" spans="2:5" ht="24.95" customHeight="1">
      <c r="B124" s="11" t="s">
        <v>228</v>
      </c>
      <c r="C124" s="11" t="s">
        <v>230</v>
      </c>
      <c r="D124" s="563" t="s">
        <v>162</v>
      </c>
      <c r="E124" s="12" t="s">
        <v>356</v>
      </c>
    </row>
    <row r="125" spans="2:5" ht="24.95" customHeight="1">
      <c r="B125" s="11" t="s">
        <v>228</v>
      </c>
      <c r="C125" s="11" t="s">
        <v>230</v>
      </c>
      <c r="D125" s="563" t="s">
        <v>163</v>
      </c>
      <c r="E125" s="12" t="s">
        <v>357</v>
      </c>
    </row>
    <row r="126" spans="2:5" ht="24.95" customHeight="1">
      <c r="B126" s="11" t="s">
        <v>228</v>
      </c>
      <c r="C126" s="11" t="s">
        <v>230</v>
      </c>
      <c r="D126" s="563" t="s">
        <v>164</v>
      </c>
      <c r="E126" s="12" t="s">
        <v>358</v>
      </c>
    </row>
    <row r="127" spans="2:5" ht="35.1" customHeight="1">
      <c r="B127" s="11" t="s">
        <v>228</v>
      </c>
      <c r="C127" s="11" t="s">
        <v>230</v>
      </c>
      <c r="D127" s="563" t="s">
        <v>165</v>
      </c>
      <c r="E127" s="12" t="s">
        <v>359</v>
      </c>
    </row>
    <row r="128" spans="2:5" ht="24.95" customHeight="1">
      <c r="B128" s="11" t="s">
        <v>228</v>
      </c>
      <c r="C128" s="11" t="s">
        <v>230</v>
      </c>
      <c r="D128" s="563" t="s">
        <v>166</v>
      </c>
      <c r="E128" s="12" t="s">
        <v>360</v>
      </c>
    </row>
    <row r="129" spans="2:5" ht="24.95" customHeight="1">
      <c r="B129" s="11" t="s">
        <v>228</v>
      </c>
      <c r="C129" s="11" t="s">
        <v>231</v>
      </c>
      <c r="D129" s="563" t="s">
        <v>63</v>
      </c>
      <c r="E129" s="12" t="s">
        <v>361</v>
      </c>
    </row>
    <row r="130" spans="2:5" ht="65.099999999999994" customHeight="1">
      <c r="B130" s="11" t="s">
        <v>228</v>
      </c>
      <c r="C130" s="11" t="s">
        <v>231</v>
      </c>
      <c r="D130" s="563" t="s">
        <v>168</v>
      </c>
      <c r="E130" s="12" t="s">
        <v>362</v>
      </c>
    </row>
    <row r="131" spans="2:5" ht="35.1" customHeight="1">
      <c r="B131" s="11" t="s">
        <v>228</v>
      </c>
      <c r="C131" s="11" t="s">
        <v>231</v>
      </c>
      <c r="D131" s="563" t="s">
        <v>167</v>
      </c>
      <c r="E131" s="12" t="s">
        <v>363</v>
      </c>
    </row>
    <row r="132" spans="2:5" ht="24.95" customHeight="1">
      <c r="B132" s="11" t="s">
        <v>232</v>
      </c>
      <c r="C132" s="11" t="s">
        <v>233</v>
      </c>
      <c r="D132" s="575" t="s">
        <v>63</v>
      </c>
      <c r="E132" s="12" t="s">
        <v>364</v>
      </c>
    </row>
    <row r="133" spans="2:5" ht="35.1" customHeight="1">
      <c r="B133" s="11" t="s">
        <v>232</v>
      </c>
      <c r="C133" s="11" t="s">
        <v>233</v>
      </c>
      <c r="D133" s="575" t="s">
        <v>169</v>
      </c>
      <c r="E133" s="12" t="s">
        <v>365</v>
      </c>
    </row>
    <row r="134" spans="2:5" ht="35.1" customHeight="1">
      <c r="B134" s="11" t="s">
        <v>234</v>
      </c>
      <c r="C134" s="11" t="s">
        <v>235</v>
      </c>
      <c r="D134" s="406" t="s">
        <v>172</v>
      </c>
      <c r="E134" s="12" t="s">
        <v>366</v>
      </c>
    </row>
    <row r="135" spans="2:5" ht="35.1" customHeight="1">
      <c r="B135" s="11" t="s">
        <v>234</v>
      </c>
      <c r="C135" s="11" t="s">
        <v>235</v>
      </c>
      <c r="D135" s="406" t="s">
        <v>173</v>
      </c>
      <c r="E135" s="12" t="s">
        <v>367</v>
      </c>
    </row>
    <row r="136" spans="2:5" ht="24.95" customHeight="1">
      <c r="B136" s="11" t="s">
        <v>234</v>
      </c>
      <c r="C136" s="11" t="s">
        <v>235</v>
      </c>
      <c r="D136" s="406" t="s">
        <v>174</v>
      </c>
      <c r="E136" s="12" t="s">
        <v>369</v>
      </c>
    </row>
    <row r="137" spans="2:5" ht="24.95" customHeight="1">
      <c r="B137" s="11" t="s">
        <v>234</v>
      </c>
      <c r="C137" s="11" t="s">
        <v>235</v>
      </c>
      <c r="D137" s="406" t="s">
        <v>175</v>
      </c>
      <c r="E137" s="12" t="s">
        <v>368</v>
      </c>
    </row>
    <row r="138" spans="2:5" ht="35.1" customHeight="1">
      <c r="B138" s="11" t="s">
        <v>234</v>
      </c>
      <c r="C138" s="11" t="s">
        <v>235</v>
      </c>
      <c r="D138" s="406" t="s">
        <v>176</v>
      </c>
      <c r="E138" s="12" t="s">
        <v>370</v>
      </c>
    </row>
    <row r="139" spans="2:5" ht="24.95" customHeight="1">
      <c r="B139" s="11" t="s">
        <v>234</v>
      </c>
      <c r="C139" s="11" t="s">
        <v>235</v>
      </c>
      <c r="D139" s="406" t="s">
        <v>170</v>
      </c>
      <c r="E139" s="12" t="s">
        <v>371</v>
      </c>
    </row>
    <row r="140" spans="2:5" ht="24.95" customHeight="1">
      <c r="B140" s="11" t="s">
        <v>234</v>
      </c>
      <c r="C140" s="11" t="s">
        <v>235</v>
      </c>
      <c r="D140" s="406" t="s">
        <v>171</v>
      </c>
      <c r="E140" s="12" t="s">
        <v>372</v>
      </c>
    </row>
    <row r="141" spans="2:5" ht="24.95" customHeight="1">
      <c r="B141" s="11" t="s">
        <v>236</v>
      </c>
      <c r="C141" s="11" t="s">
        <v>237</v>
      </c>
      <c r="D141" s="636" t="s">
        <v>204</v>
      </c>
      <c r="E141" s="12" t="s">
        <v>239</v>
      </c>
    </row>
    <row r="142" spans="2:5" ht="24.95" customHeight="1">
      <c r="B142" s="11" t="s">
        <v>236</v>
      </c>
      <c r="C142" s="11" t="s">
        <v>237</v>
      </c>
      <c r="D142" s="636" t="s">
        <v>204</v>
      </c>
      <c r="E142" s="12" t="s">
        <v>240</v>
      </c>
    </row>
    <row r="143" spans="2:5" ht="24.95" customHeight="1">
      <c r="B143" s="11" t="s">
        <v>236</v>
      </c>
      <c r="C143" s="11" t="s">
        <v>237</v>
      </c>
      <c r="D143" s="636" t="s">
        <v>204</v>
      </c>
      <c r="E143" s="12" t="s">
        <v>241</v>
      </c>
    </row>
    <row r="144" spans="2:5" ht="24.95" customHeight="1">
      <c r="B144" s="11" t="s">
        <v>236</v>
      </c>
      <c r="C144" s="11" t="s">
        <v>237</v>
      </c>
      <c r="D144" s="636" t="s">
        <v>204</v>
      </c>
      <c r="E144" s="12" t="s">
        <v>919</v>
      </c>
    </row>
    <row r="145" spans="2:5" ht="24.95" customHeight="1">
      <c r="B145" s="11" t="s">
        <v>236</v>
      </c>
      <c r="C145" s="11" t="s">
        <v>237</v>
      </c>
      <c r="D145" s="636" t="s">
        <v>204</v>
      </c>
      <c r="E145" s="12" t="s">
        <v>242</v>
      </c>
    </row>
    <row r="146" spans="2:5" ht="24.95" customHeight="1">
      <c r="B146" s="11" t="s">
        <v>236</v>
      </c>
      <c r="C146" s="11" t="s">
        <v>237</v>
      </c>
      <c r="D146" s="636" t="s">
        <v>204</v>
      </c>
      <c r="E146" s="12" t="s">
        <v>243</v>
      </c>
    </row>
    <row r="147" spans="2:5" ht="24.95" customHeight="1">
      <c r="B147" s="11" t="s">
        <v>236</v>
      </c>
      <c r="C147" s="11" t="s">
        <v>237</v>
      </c>
      <c r="D147" s="636" t="s">
        <v>204</v>
      </c>
      <c r="E147" s="12" t="s">
        <v>244</v>
      </c>
    </row>
    <row r="148" spans="2:5" ht="24.95" customHeight="1">
      <c r="B148" s="11" t="s">
        <v>236</v>
      </c>
      <c r="C148" s="11" t="s">
        <v>238</v>
      </c>
      <c r="D148" s="688" t="s">
        <v>204</v>
      </c>
      <c r="E148" s="12" t="s">
        <v>245</v>
      </c>
    </row>
    <row r="149" spans="2:5" ht="24.95" customHeight="1">
      <c r="B149" s="11" t="s">
        <v>236</v>
      </c>
      <c r="C149" s="11" t="s">
        <v>238</v>
      </c>
      <c r="D149" s="688" t="s">
        <v>204</v>
      </c>
      <c r="E149" s="12" t="s">
        <v>246</v>
      </c>
    </row>
    <row r="150" spans="2:5" ht="24.95" customHeight="1">
      <c r="B150" s="11" t="s">
        <v>236</v>
      </c>
      <c r="C150" s="11" t="s">
        <v>238</v>
      </c>
      <c r="D150" s="688" t="s">
        <v>204</v>
      </c>
      <c r="E150" s="12" t="s">
        <v>247</v>
      </c>
    </row>
    <row r="151" spans="2:5" ht="24.95" customHeight="1">
      <c r="B151" s="11" t="s">
        <v>236</v>
      </c>
      <c r="C151" s="11" t="s">
        <v>238</v>
      </c>
      <c r="D151" s="688" t="s">
        <v>204</v>
      </c>
      <c r="E151" s="12" t="s">
        <v>248</v>
      </c>
    </row>
  </sheetData>
  <sheetProtection algorithmName="SHA-512" hashValue="nfYkJ4BtfwKQ4Yid/2bJqIoXtcy/jJX9m0s/LLhhcF+y+Z9fWZHC75iLSm/0AW9VXZ5SmiQGwTBEAU1nO2HS4g==" saltValue="vSuES7lTn6bP3fPx0QTh5A==" spinCount="100000" sheet="1" objects="1" scenarios="1" formatColumns="0" formatRows="0" autoFilter="0"/>
  <autoFilter ref="B5:E151" xr:uid="{542182F0-7782-406D-AB6A-8E4B1F6773C1}"/>
  <phoneticPr fontId="2" type="noConversion"/>
  <hyperlinks>
    <hyperlink ref="D69" location="'Recursos hídricos'!C6" display="GRI 303-1" xr:uid="{16BF7D7E-E046-4776-887C-166E1882166A}"/>
    <hyperlink ref="D70" location="'Recursos hídricos'!C22" display="GRI 303-2" xr:uid="{83FD0314-303F-48AD-8AAF-7B5A74D85155}"/>
    <hyperlink ref="D71" location="'Recursos hídricos'!C28" display="GRI 303-3" xr:uid="{F1C5424B-483E-47F2-B1BC-24B0027CEFCA}"/>
    <hyperlink ref="D72" location="'Recursos hídricos'!C66" display="GRI 303-4" xr:uid="{CC14392E-D9F8-49C4-8A4A-ECD69511F3B1}"/>
    <hyperlink ref="D73" location="'Recursos hídricos'!C84" display="GRI 303-5" xr:uid="{D9E4707B-EF03-43BE-829F-067A26EF3430}"/>
    <hyperlink ref="D74" location="'Recursos hídricos'!C93" display="SASB IF-EU-140a.1" xr:uid="{1D18FC04-33F1-49D8-AB89-BECC5D6E083E}"/>
    <hyperlink ref="D75" location="'Recursos hídricos'!C97" display="SASB IF-EU-140a.3" xr:uid="{4E1FD002-1AF5-450A-8665-C8060B01154C}"/>
    <hyperlink ref="D77" location="'Emissões atmosféricas'!C6" display="SASB IF-EU-120a.1" xr:uid="{F1ECB900-FD85-4FB3-9FE2-D5EBB9E8E1A9}"/>
    <hyperlink ref="D76" location="'Emissões atmosféricas'!C13" display="GRI 305-7" xr:uid="{9F8E2B2E-DB16-442A-97BB-AF13B4206ABA}"/>
    <hyperlink ref="D78" location="'Emissões atmosféricas'!C14" display="SASB EM-EP-120a.1" xr:uid="{C82A1DAF-F636-46BC-9A26-A398E409555F}"/>
    <hyperlink ref="D79" location="Resíduos!C6" display="GRI 306-1" xr:uid="{98B9C87B-0139-4F79-ABB9-F3EBAAAFE544}"/>
    <hyperlink ref="D80" location="Resíduos!C13" display="GRI 306-2" xr:uid="{6BBA5ACD-00CA-4E15-B22F-D88208FBE117}"/>
    <hyperlink ref="D81" location="Resíduos!C23" display="GRI 306-3" xr:uid="{03A0F5DE-B0B0-414F-AD1D-5E3A732885A1}"/>
    <hyperlink ref="D82" location="Resíduos!C24" display="GRI 306-4" xr:uid="{F91A27CD-AED7-4A4E-A901-154E64C40270}"/>
    <hyperlink ref="D83" location="Resíduos!C25" display="GRI 306-5" xr:uid="{470F5189-C642-490F-B700-30B9637894CE}"/>
    <hyperlink ref="D84" location="Resíduos!C52" display="SASB IF-EU-150a.1 " xr:uid="{61712D79-078D-4A6D-ABA7-C6620F5D7AC6}"/>
    <hyperlink ref="D85" location="'Atração, desenvolvimento'!C6" display="GRI 3-3" xr:uid="{9FDB64D2-EEFC-497E-B78C-988C5DDA35DE}"/>
    <hyperlink ref="D86" location="'Atração, desenvolvimento'!C13" display="GRI 404-1" xr:uid="{6E46092B-2FF9-49A0-AA1A-2C2CE60093A5}"/>
    <hyperlink ref="D87" location="'Atração, desenvolvimento'!C34" display="GRI 404-2" xr:uid="{5D68D85F-50F3-4653-B21C-2638C2588A79}"/>
    <hyperlink ref="D88" location="'Diversidade e inclusão'!C6" display="GRI 405-1" xr:uid="{45AAAB4C-6DCE-4F13-93C4-1DE24F89682F}"/>
    <hyperlink ref="D89" location="'Diversidade e inclusão'!C88" display="GRI 405-2" xr:uid="{36D54F34-C985-4828-B818-10932A74E92B}"/>
    <hyperlink ref="D90" location="'Saúde, bem-estar e segurança'!C7" display="GRI 3-3" xr:uid="{E30105C8-0B69-47D6-934B-2175B5A0C9FF}"/>
    <hyperlink ref="D91" location="'Saúde, bem-estar e segurança'!C28" display="GRI 401-3" xr:uid="{8C2A1398-5CA6-4996-9DA2-8994BACFFBBD}"/>
    <hyperlink ref="D92" location="'Saúde, bem-estar e segurança'!C40" display="GRI 402-1" xr:uid="{0C92138B-9BBE-40A0-87FB-28AE4DB9325A}"/>
    <hyperlink ref="D93" location="'Saúde, bem-estar e segurança'!C46" display="GRI 403-1" xr:uid="{6A633D41-DE64-4FD3-BE6F-951F8FC1FBA8}"/>
    <hyperlink ref="D94" location="'Saúde, bem-estar e segurança'!C56" display="GRI 403-2" xr:uid="{49596005-D93F-4A4F-BB2F-97146BF6BF90}"/>
    <hyperlink ref="D95" location="'Saúde, bem-estar e segurança'!C69" display="GRI 403-3" xr:uid="{901B609F-F195-410B-AA5B-BAA3D05673BE}"/>
    <hyperlink ref="D96" location="'Saúde, bem-estar e segurança'!C82" display="GRI 403-4" xr:uid="{B9606C94-5AAD-47CF-9FCB-60A0FF6A8E03}"/>
    <hyperlink ref="D97" location="'Saúde, bem-estar e segurança'!C91" display="GRI 403-5" xr:uid="{1BCB968B-38C2-43A4-B969-D863B5DE67BE}"/>
    <hyperlink ref="D98" location="'Saúde, bem-estar e segurança'!C97" display="GRI 403-6" xr:uid="{F5773AD6-0882-427C-8F21-86071EAC03BC}"/>
    <hyperlink ref="D99" location="'Saúde, bem-estar e segurança'!C113" display="GRI 403-7" xr:uid="{5ED10B21-C802-4928-8724-28393507E9C7}"/>
    <hyperlink ref="D100" location="'Saúde, bem-estar e segurança'!C126" display="GRI 403-8" xr:uid="{282BBAE4-2125-448B-AC29-56A438C51D7A}"/>
    <hyperlink ref="D101" location="'Saúde, bem-estar e segurança'!C136" display="GRI 403-9" xr:uid="{0B85F2DD-682F-41C3-98F0-615851ED8289}"/>
    <hyperlink ref="D102" location="'Saúde, bem-estar e segurança'!C155" display="GRI 403-10" xr:uid="{6178D5CC-E8C9-4D9B-BCB8-20BABE59243F}"/>
    <hyperlink ref="D103" location="'Saúde, bem-estar e segurança'!C165" display="GRI EU16" xr:uid="{99270852-4C8A-4BF0-A7DD-4813B5115464}"/>
    <hyperlink ref="D104" location="'Saúde, bem-estar e segurança'!C179" display="SASB EM-EP-320a.1" xr:uid="{29B20CB9-D686-42BD-8A61-50DD507AF73A}"/>
    <hyperlink ref="D105" location="'Saúde, bem-estar e segurança'!C180" display="SASB EM-EP-320a.2" xr:uid="{4EC70AB4-6F23-43FA-83C3-371EA9DA1445}"/>
    <hyperlink ref="D106" location="'Saúde, bem-estar e segurança'!C193" display="SASB IF-EU-320a.1" xr:uid="{FABABEF9-26A4-41F0-A65B-FC81A1633C07}"/>
    <hyperlink ref="D107" location="'Gestão de pessoas'!C6" display="GRI 2-7" xr:uid="{6586D988-DE44-4E62-A582-B40D24DCD846}"/>
    <hyperlink ref="D108" location="'Gestão de pessoas'!C36" display="GRI 2-8" xr:uid="{889B5FE3-24CE-4E65-8411-E4AA5D290954}"/>
    <hyperlink ref="D109" location="'Gestão de pessoas'!C51" display="GRI 202-2" xr:uid="{19AF1B48-FAAC-4DB5-BA1E-469A0EB84830}"/>
    <hyperlink ref="D110" location="'Gestão de pessoas'!C56" display="GRI 401-1" xr:uid="{CA12674F-1CB6-45AC-91B8-779F6C8EC4C0}"/>
    <hyperlink ref="D111" location="'Gestão de pessoas'!C92" display="GRI EU14" xr:uid="{B64E9D31-2437-4F8B-8A78-8B2C0FC92890}"/>
    <hyperlink ref="D112" location="'Remuneração e benefícios'!C6" display="GRI 401-2" xr:uid="{B517DD3D-B554-4B88-9747-FD82750B56D4}"/>
    <hyperlink ref="D113" location="'Remuneração e benefícios'!C17" display="GRI 202-1" xr:uid="{35B5CF67-B1D3-4629-B947-4290B0A5E44A}"/>
    <hyperlink ref="D114" location="'Impacto socioeconômico e desenv'!C6" display="GRI 3-3" xr:uid="{6C75F747-FE12-40A9-87B3-C4DB27CE8B42}"/>
    <hyperlink ref="D115" location="'Impacto socioeconômico e desenv'!C32" display="GRI 203-2" xr:uid="{995A6233-BB2F-4600-9234-4D4DF07A1E9D}"/>
    <hyperlink ref="D116" location="'Impacto socioeconômico e desenv'!C42" display="GRI 411-1" xr:uid="{7B2CDEB1-4E96-4D65-AE21-7027E1D9218E}"/>
    <hyperlink ref="D117" location="'Impacto socioeconômico e desenv'!C49" display="GRI 413-1" xr:uid="{1E27A7F8-7E67-4D38-B724-9FB572A11AE2}"/>
    <hyperlink ref="D118" location="'Impacto socioeconômico e desenv'!C55" display="GRI 413-2" xr:uid="{7A43C3CC-FE03-48BB-A04B-2A7C32BCFC95}"/>
    <hyperlink ref="D119" location="'Impacto socioeconômico e desenv'!C66" display="GRI EU20" xr:uid="{21058F8F-014C-4B5C-9C8B-649819978E2F}"/>
    <hyperlink ref="D120" location="'Impacto socioeconômico e desenv'!C81" display="GRI 11.7.6" xr:uid="{CD0AE33F-2F9A-4FA6-B014-931542BE60A8}"/>
    <hyperlink ref="D121" location="'Impacto socioeconômico e desenv'!C85" display="GRI 11.15.4 - 12.9.4" xr:uid="{D33694DF-8FC5-4A97-8061-98415D927571}"/>
    <hyperlink ref="D122" location="'Impacto socioeconômico e desenv'!C93" display="SASB EM-EP-210b.1" xr:uid="{95789C75-50B8-4C5B-98A5-A314C1E4886C}"/>
    <hyperlink ref="D123" location="'Gestão da cadeia de suprimentos'!C6" display="GRI 3-3" xr:uid="{F62A0A58-0C1C-4117-A7F8-64A6D3C33A0D}"/>
    <hyperlink ref="D124" location="'Gestão da cadeia de suprimentos'!C15" display="GRI 204-1" xr:uid="{F5D9F817-3AF8-472D-AE54-5085F6096373}"/>
    <hyperlink ref="D125" location="'Gestão da cadeia de suprimentos'!C31" display="GRI 308-2" xr:uid="{01B20192-366B-4C0B-A7D6-A9EC8BE0C155}"/>
    <hyperlink ref="D126" location="'Gestão da cadeia de suprimentos'!C34" display="GRI 408-1" xr:uid="{D02D4D06-329F-4A27-A7C7-CEF5C558285A}"/>
    <hyperlink ref="D127" location="'Gestão da cadeia de suprimentos'!C42" display="GRI 409-1" xr:uid="{76E8304F-B4F5-4A0F-9473-FF90DD52FE24}"/>
    <hyperlink ref="D128" location="'Gestão da cadeia de suprimentos'!C51" display="GRI 414-1" xr:uid="{99807728-4542-45C7-910B-1C4D895F2AA0}"/>
    <hyperlink ref="D129" location="'Gestão de emergência'!C6" display="GRI 3-3" xr:uid="{A38A48D3-5A38-4C27-B51C-541DB54407D9}"/>
    <hyperlink ref="D130" location="'Gestão de emergência'!C15" display="GRI 11.8.3" xr:uid="{ECCB445A-C722-429D-B51F-BA980D85C978}"/>
    <hyperlink ref="D131" location="'Gestão de emergência'!C18" display="GRI 12.13.3" xr:uid="{089D757B-D6E8-4F5F-B4CC-F89A9D9801B2}"/>
    <hyperlink ref="D132" location="'Inovações e novas oportunidades'!C6" display="GRI 3-3" xr:uid="{E1256384-632A-4E09-A57A-BB291DF5BA74}"/>
    <hyperlink ref="D133" location="'Inovações e novas oportunidades'!C23" display="GRI EU8" xr:uid="{4E7D4F18-DC40-4626-A4F3-5D2D0DC0E2F3}"/>
    <hyperlink ref="D134" location="'Ativos e desempenho'!C6" display="GRI EU6" xr:uid="{5CA183E4-6A60-4228-9DD8-20508572209E}"/>
    <hyperlink ref="D135" location="'Ativos e desempenho'!C11" display="GRI EU11" xr:uid="{30EA09BA-0770-4BB7-B574-F18BA1989423}"/>
    <hyperlink ref="D136" location="'Ativos e desempenho'!C31" display="GRI 11.7.4" xr:uid="{49062A69-E727-480C-AA6F-084CD4651109}"/>
    <hyperlink ref="D137" location="'Ativos e desempenho'!C35" display="GRI 11.7.5" xr:uid="{9AC2EFBD-F9EB-4506-8EE2-FC201CF7F275}"/>
    <hyperlink ref="D138" location="'Ativos e desempenho'!C39" display="SASB EM-EP-420a.1" xr:uid="{42801230-04D7-4223-B1CE-8C4EB2799B63}"/>
    <hyperlink ref="D139" location="'Ativos e desempenho'!C49" display="GRI EU1" xr:uid="{79DA09C7-3A87-498B-8841-CAA239B03C25}"/>
    <hyperlink ref="D140" location="'Ativos e desempenho'!C86" display="GRI EU2" xr:uid="{2E5E2B7E-89D9-4F8C-946D-C0B1D9D8A907}"/>
    <hyperlink ref="D141" location="'Contribuições socioambientais'!C6" display="Indicador Próprio" xr:uid="{602931B8-72AA-43E1-9D18-E6FB7BE341D7}"/>
    <hyperlink ref="D142:D147" location="'Contribuições socioambientais'!C6" display="Indicador Próprio" xr:uid="{E31AE71C-5954-4F58-8AF6-DF9791BF9793}"/>
    <hyperlink ref="D142" location="'Contribuições socioambientais'!C17" display="Indicador Próprio" xr:uid="{AAAA463C-1425-4D78-B3C4-C8F54555B007}"/>
    <hyperlink ref="D143" location="'Contribuições socioambientais'!C29" display="Indicador Próprio" xr:uid="{914ADA1E-444B-4E44-BB46-708A08849E18}"/>
    <hyperlink ref="D144" location="'Contribuições socioambientais'!C36" display="Indicador Próprio" xr:uid="{1983EE48-5730-4F07-852F-22DA2E4A7825}"/>
    <hyperlink ref="D145" location="'Contribuições socioambientais'!C44" display="Indicador Próprio" xr:uid="{C2C8053C-A1E5-4386-843E-627275E2605A}"/>
    <hyperlink ref="D146" location="'Contribuições socioambientais'!C50" display="Indicador Próprio" xr:uid="{937B6BD7-B220-4791-AD25-AB28E134EF5F}"/>
    <hyperlink ref="D147" location="'Contribuições socioambientais'!C62" display="Indicador Próprio" xr:uid="{C1135E14-861D-406A-9BFB-9C1C270507D3}"/>
    <hyperlink ref="D148" location="'Impostos e participações do gov'!C6" display="Indicador Próprio" xr:uid="{A3943630-20FD-46E7-964F-C8FF6E0DD770}"/>
    <hyperlink ref="D149:D151" location="'Impostos e participações do gov'!C6" display="Indicador Próprio" xr:uid="{A92CC8D3-0D23-42EC-8DAF-8B81CE212C75}"/>
    <hyperlink ref="D149" location="'Impostos e participações do gov'!C12" display="Indicador Próprio" xr:uid="{6F6651B6-754C-4472-B406-BADB6FD4FFC4}"/>
    <hyperlink ref="D150" location="'Impostos e participações do gov'!C22" display="Indicador Próprio" xr:uid="{B31DC1D4-D9CE-4EA7-A89F-2E0024789CA9}"/>
    <hyperlink ref="D151" location="'Impostos e participações do gov'!C39" display="Indicador Próprio" xr:uid="{6CEE0259-5FC4-4D41-9E86-8410A7334657}"/>
    <hyperlink ref="D6" location="'Sobre este relatório'!C6" display="GRI 2-2 " xr:uid="{E80C5249-21F2-440C-A950-7DEB3B7116F4}"/>
    <hyperlink ref="D7" location="'Sobre este relatório'!C14" display="GRI 2-3 " xr:uid="{2F5C3856-6D0E-4BA6-9528-3E35A6CF92E9}"/>
    <hyperlink ref="D8" location="'Sobre este relatório'!C18" display="GRI 2-14 " xr:uid="{AC5591B7-DB13-4EB4-8EC1-C8FEFAFCB374}"/>
    <hyperlink ref="D9" location="'Dupla materialidade'!C6" display="GRI 3-1" xr:uid="{1A5CE9EF-B37B-443C-B559-92493861DD1E}"/>
    <hyperlink ref="D10" location="'Dupla materialidade'!C21" display="GRI 3-2" xr:uid="{EB71261A-86C8-4065-BE0A-FC8E34C99713}"/>
    <hyperlink ref="D11" location="Perfil!C6" display="GRI 2-1" xr:uid="{EC252537-3FF7-4BDA-8861-A3267F2A5E9B}"/>
    <hyperlink ref="D12" location="Perfil!C11" display="GRI 2-6" xr:uid="{EFDD1B01-CCC8-46CD-81F6-D828FACFFB99}"/>
    <hyperlink ref="D13" location="'Planejamento estratégico'!C6" display="GRI 2-29" xr:uid="{4CAAF202-8E1D-489C-9949-886CDAB13D9F}"/>
    <hyperlink ref="D14" location="'Planejamento estratégico'!C20" display="Indicador Próprio" xr:uid="{7C3E5A68-E18B-43F8-AE08-794C74DD058F}"/>
    <hyperlink ref="D15" location="'Relações governamentais e advoc'!C6" display="GRI 3-3" xr:uid="{AA896CFD-66B0-49F6-BD89-41B6AE7AB4C8}"/>
    <hyperlink ref="D16" location="'Relações governamentais e advoc'!C19" display="GRI 207-3" xr:uid="{233FA166-B990-4D2D-B2D3-4E946FBC2D24}"/>
    <hyperlink ref="D17" location="'Relações governamentais e advoc'!C25" display="GRI 2-28" xr:uid="{BE505042-460C-49D3-B10B-478FD677AF29}"/>
    <hyperlink ref="D18" location="'Estrutura corporativa'!C6" display="GRI 2-9" xr:uid="{52F35651-80FD-4C9B-8485-0A6FF05F76B7}"/>
    <hyperlink ref="D19" location="'Estrutura corporativa'!C24" display="GRI 2-10" xr:uid="{0910DCF2-1014-4355-ABA2-C49AA7CE8408}"/>
    <hyperlink ref="D20" location="'Estrutura corporativa'!C34" display="GRI 2-12" xr:uid="{24A2F575-2AAE-40D5-966A-7806FB000811}"/>
    <hyperlink ref="D21" location="'Estrutura corporativa'!C43" display="GRI 2-13" xr:uid="{3374388B-9749-41B9-A8AA-69661F5E6BC4}"/>
    <hyperlink ref="D22" location="'Estrutura corporativa'!C48" display="GRI 2-15" xr:uid="{A2152F34-17DC-4885-B8AB-2BC4D9E02C1D}"/>
    <hyperlink ref="D23" location="'Estrutura corporativa'!C55" display="GRI 2-16" xr:uid="{96EA62E6-2F44-4A06-A565-D0EF3CF020EA}"/>
    <hyperlink ref="D24" location="'Estrutura corporativa'!C60" display="GRI 2-17" xr:uid="{B5171349-4D69-4E81-8B87-1EDEAAE69ABE}"/>
    <hyperlink ref="D25" location="'Estrutura corporativa'!C65" display="GRI 2-18" xr:uid="{889FE82E-9353-41B9-AE65-B8AB69F65B76}"/>
    <hyperlink ref="D26" location="'Estrutura corporativa'!C69" display="TCFD 4.a" xr:uid="{416E910D-5393-49A0-80A6-9590A7930F93}"/>
    <hyperlink ref="D27" location="'Ética, integridade e compliance'!C6" display="GRI 2-26" xr:uid="{EC735533-9612-409A-9BEA-C1803E0AC195}"/>
    <hyperlink ref="D28" location="'Ética, integridade e compliance'!C16" display="GRI 3-3" xr:uid="{F305148E-C009-46F3-95A1-C7E4ED1ECBBB}"/>
    <hyperlink ref="D29" location="'Ética, integridade e compliance'!C34" display="GRI 205-1" xr:uid="{387BAB1C-43A3-47FB-A806-4A767F6E3CFE}"/>
    <hyperlink ref="D30" location="'Ética, integridade e compliance'!C38" display="GRI 205-2" xr:uid="{A041BA6E-9230-4820-8F80-6A9556A21C22}"/>
    <hyperlink ref="D31" location="'Ética, integridade e compliance'!C53" display="SASB EM-EP-510a.2" xr:uid="{54C931D7-BD09-4EC4-B479-CBAA0EBBC748}"/>
    <hyperlink ref="D32" location="'Regulamentações, gestão de risc'!C6" display="GRI 201-2 " xr:uid="{1B78882E-A797-4C93-8AC7-1A4E7935F43B}"/>
    <hyperlink ref="D33" location="'Regulamentações, gestão de risc'!C20" display="SASB EM-EP-530a.1 " xr:uid="{F5C1330F-CDAC-4006-90CE-01AD11972B83}"/>
    <hyperlink ref="D34" location="'Regulamentações, gestão de risc'!C34" display="GRI 207-1 " xr:uid="{37515170-AE44-477A-8583-65D847F10168}"/>
    <hyperlink ref="D35" location="'Regulamentações, gestão de risc'!C43" display="GRI 207-2 " xr:uid="{12C4CF2A-C808-474D-9145-AFAECA76A9A9}"/>
    <hyperlink ref="D36" location="'Regulamentações, gestão de risc'!C52" display="SASB EM-EP-540a.2 " xr:uid="{11762C06-6F29-4C49-851C-2A328549030F}"/>
    <hyperlink ref="D37" location="'Políticas e processos de remune'!C6" display="GRI 2-19 " xr:uid="{2711A95D-3561-4F63-BBC5-7B32371270C5}"/>
    <hyperlink ref="D38" location="'Políticas e processos de remune'!C25" display="GRI 2-20" xr:uid="{A0BEEAC4-894D-4E55-BB1E-9ABD219F0E23}"/>
    <hyperlink ref="D39" location="'Políticas e processos de remune'!C35" display="GRI 2-21" xr:uid="{BAB7101C-BE27-4103-8447-D12EBC9A4404}"/>
    <hyperlink ref="D40" location="'Políticas e processos de remune'!C39" display="GRI 2-23" xr:uid="{992D8531-7882-4852-AD84-3107DC34866B}"/>
    <hyperlink ref="D41" location="'Políticas e processos de remune'!C50" display="GRI 2-24" xr:uid="{05583363-AC76-4598-9EAB-1892FF1D8FD2}"/>
    <hyperlink ref="D42" location="'Desempenho econômico-financeiro'!C6" display="GRI 201-1" xr:uid="{B1616741-991A-44F6-8F05-2BD837372691}"/>
    <hyperlink ref="D43" location="'Desempenho econômico-financeiro'!C23" display="GRI 201-4" xr:uid="{899549EA-48D7-418B-95F2-7F7DEB9A503F}"/>
    <hyperlink ref="D44" location="'Desempenho econômico-financeiro'!C32" display="GRI 207-4" xr:uid="{71CB98D3-0F65-4269-A1EC-7E7A63971667}"/>
    <hyperlink ref="D45" location="'Desempenho econômico-financeiro'!C49" display="SASB EM-EP-420a.3" xr:uid="{02ADCDCB-04AB-45A9-AA93-4A7952A307EF}"/>
    <hyperlink ref="D46" location="'Gestão responsável dos recursos'!C6" display="GRI 2-25" xr:uid="{5B019144-7894-40FB-887B-19FB77F928A2}"/>
    <hyperlink ref="D47" location="'Gestão responsável dos recursos'!C18" display="GRI 3-3" xr:uid="{5BE510BB-F92A-462C-8964-36EADA850EC6}"/>
    <hyperlink ref="D48" location="'Estratégia climática &amp; transiçã'!C6" display="GRI 3-3" xr:uid="{F8EE63E4-994D-42F4-87A6-7D0E9D5F7F21}"/>
    <hyperlink ref="D49" location="'Estratégia climática &amp; transiçã'!C21" display="GRI 305-1" xr:uid="{D8D57AEA-C92C-431C-900F-09F118F60604}"/>
    <hyperlink ref="D50" location="'Estratégia climática &amp; transiçã'!C55" display="GRI 305-2" xr:uid="{6EEC2875-8BF2-4743-BA8B-A5A3D71143F8}"/>
    <hyperlink ref="D51" location="'Estratégia climática &amp; transiçã'!C65" display="GRI 305-3" xr:uid="{A5EEEF08-E098-4155-9F23-4E961C241DB5}"/>
    <hyperlink ref="D52" location="'Estratégia climática &amp; transiçã'!C83" display="GRI 305-4" xr:uid="{E4C8BF85-9E48-44FB-8969-67839012209C}"/>
    <hyperlink ref="D55" location="'Estratégia climática &amp; transiçã'!C22" display="SASB IF-EU-110a.1" xr:uid="{4F210B06-EFC2-4946-8216-ACBEA0BFFC11}"/>
    <hyperlink ref="D56" location="'Estratégia climática &amp; transiçã'!C56" display="SASB IF-EU-110a.2" xr:uid="{263404EB-65F2-406A-BB0F-4AA663A0A4D4}"/>
    <hyperlink ref="D53" location="'Estratégia climática &amp; transiçã'!C103" display="GRI 305-5" xr:uid="{500556C4-39FF-4315-A3C9-9D28AA86E920}"/>
    <hyperlink ref="D54" location="'Estratégia climática &amp; transiçã'!C107" display="GRI 11.2.4 - 12.2.4" xr:uid="{02E443C6-2FCE-4E18-A02C-A1E56A233057}"/>
    <hyperlink ref="D57" location="'Estratégia climática &amp; transiçã'!C112" display="SASB EM-EP-110a.3" xr:uid="{9C9621F3-606C-4351-9617-2AB757D8515C}"/>
    <hyperlink ref="D58" location="'Estratégia climática &amp; transiçã'!C122" display="TCFD 4.b" xr:uid="{C7F4B72A-5A02-4E65-9A01-48B4E75C6FF3}"/>
    <hyperlink ref="D59" location="'Estratégia climática &amp; transiçã'!C135" display="TCFD 4.c" xr:uid="{B93E6B3D-2811-48F6-807F-AFD979601C48}"/>
    <hyperlink ref="D60" location="Energia!C6" display="GRI 3-3" xr:uid="{0FA709A0-A10A-448A-9035-309AE9812755}"/>
    <hyperlink ref="D61" location="Energia!C21" display="GRI 302-1" xr:uid="{F7A6EF32-A7CC-437E-9EA4-CCF87E8F6DB9}"/>
    <hyperlink ref="D62" location="Energia!C50" display="GRI 302-2" xr:uid="{36BD8C30-1378-4BDD-B51A-627EE94A7F76}"/>
    <hyperlink ref="D63" location="Energia!C56" display="GRI 302-3" xr:uid="{CB7D6721-2F4C-47FF-BA33-9968EE3493AA}"/>
    <hyperlink ref="D64" location="'Biodiversidade e ecossistemas'!C6" display="GRI 3-3" xr:uid="{E2B16A72-D511-451C-BB72-28B2E98F28AC}"/>
    <hyperlink ref="D65" location="'Biodiversidade e ecossistemas'!C22" display="GRI 101-1" xr:uid="{4DD433A2-79E2-447D-8777-4D2ACBDB44A6}"/>
    <hyperlink ref="D66" location="'Biodiversidade e ecossistemas'!C36" display="GRI 101-2" xr:uid="{50C4716E-76B1-4B9A-B3E4-A1E58367DEC4}"/>
    <hyperlink ref="D67" location="'Biodiversidade e ecossistemas'!C49" display="GRI 101-4" xr:uid="{8F1F5BD4-1D5B-4305-A26B-14FA419E3CA3}"/>
    <hyperlink ref="D68" location="'Biodiversidade e ecossistemas'!C54" display="SASB EM-EP-160a.1" xr:uid="{B4FD7CF8-B8F7-4524-889A-9A45C7150F91}"/>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6177-7A9A-4526-8CE5-4155B1BC442C}">
  <sheetPr>
    <tabColor rgb="FFFCB316"/>
  </sheetPr>
  <dimension ref="A1:AT787"/>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45" customWidth="1"/>
    <col min="2" max="2" width="3.7109375" style="32" customWidth="1"/>
    <col min="3" max="9" width="20.85546875" style="17" customWidth="1"/>
    <col min="10" max="12" width="16.85546875" style="17" customWidth="1"/>
    <col min="13" max="13" width="6.85546875" style="17" customWidth="1"/>
    <col min="14" max="21" width="14.140625" style="17" hidden="1" customWidth="1"/>
    <col min="22" max="23" width="30" style="17" hidden="1" customWidth="1"/>
    <col min="24" max="33" width="18.140625" style="17" hidden="1" customWidth="1"/>
    <col min="34" max="16384" width="0" style="17" hidden="1"/>
  </cols>
  <sheetData>
    <row r="1" spans="1:46" ht="24.95" customHeight="1">
      <c r="A1" s="22"/>
      <c r="B1" s="13"/>
      <c r="C1" s="13"/>
      <c r="D1" s="13"/>
      <c r="E1" s="14"/>
      <c r="F1" s="15"/>
      <c r="G1" s="15"/>
      <c r="H1" s="15"/>
      <c r="I1" s="15"/>
      <c r="J1" s="15"/>
      <c r="K1" s="15"/>
      <c r="L1" s="15"/>
      <c r="M1" s="16"/>
      <c r="O1" s="18"/>
      <c r="P1" s="18"/>
      <c r="Q1" s="18"/>
      <c r="R1" s="18"/>
      <c r="S1" s="18"/>
      <c r="T1" s="18"/>
      <c r="U1" s="19"/>
      <c r="V1" s="20"/>
      <c r="W1" s="20"/>
      <c r="X1" s="20"/>
      <c r="Y1" s="20"/>
      <c r="Z1" s="21"/>
      <c r="AA1" s="20"/>
      <c r="AB1" s="20"/>
      <c r="AC1" s="20"/>
      <c r="AD1" s="20"/>
      <c r="AE1" s="20"/>
      <c r="AF1" s="20"/>
      <c r="AG1" s="20"/>
      <c r="AH1" s="20"/>
      <c r="AI1" s="20"/>
      <c r="AJ1" s="20"/>
      <c r="AK1" s="20"/>
      <c r="AL1" s="20"/>
      <c r="AM1" s="20"/>
      <c r="AN1" s="20"/>
      <c r="AO1" s="21"/>
      <c r="AP1" s="20"/>
      <c r="AQ1" s="20"/>
      <c r="AR1" s="20"/>
      <c r="AS1" s="20"/>
    </row>
    <row r="2" spans="1:46" ht="24.95" customHeight="1">
      <c r="A2" s="22"/>
      <c r="B2" s="13"/>
      <c r="C2" s="13"/>
      <c r="D2" s="13"/>
      <c r="E2" s="14"/>
      <c r="F2" s="16"/>
      <c r="G2" s="16"/>
      <c r="H2" s="15"/>
      <c r="I2" s="15"/>
      <c r="J2" s="15"/>
      <c r="K2" s="15"/>
      <c r="L2" s="15"/>
      <c r="M2" s="16"/>
      <c r="O2" s="18"/>
      <c r="P2" s="18"/>
      <c r="Q2" s="18"/>
      <c r="R2" s="18"/>
      <c r="S2" s="18"/>
      <c r="T2" s="18"/>
      <c r="U2" s="19"/>
      <c r="V2" s="20"/>
      <c r="W2" s="20"/>
      <c r="X2" s="20"/>
      <c r="Y2" s="20"/>
      <c r="Z2" s="21"/>
      <c r="AA2" s="20"/>
      <c r="AB2" s="20"/>
      <c r="AC2" s="20"/>
      <c r="AD2" s="20"/>
      <c r="AE2" s="20"/>
      <c r="AF2" s="20"/>
      <c r="AG2" s="20"/>
      <c r="AH2" s="20"/>
      <c r="AI2" s="20"/>
      <c r="AJ2" s="20"/>
      <c r="AK2" s="20"/>
      <c r="AL2" s="20"/>
      <c r="AM2" s="20"/>
      <c r="AN2" s="20"/>
      <c r="AO2" s="21"/>
      <c r="AP2" s="20"/>
      <c r="AQ2" s="20"/>
      <c r="AR2" s="20"/>
      <c r="AS2" s="20"/>
    </row>
    <row r="3" spans="1:46" ht="24.95" customHeight="1">
      <c r="A3" s="22"/>
      <c r="B3" s="15"/>
      <c r="C3" s="57" t="str">
        <f>Índice!B6</f>
        <v>FOREWORD</v>
      </c>
      <c r="D3" s="48"/>
      <c r="E3" s="229" t="s">
        <v>177</v>
      </c>
      <c r="F3" s="229" t="s">
        <v>178</v>
      </c>
      <c r="G3" s="229" t="s">
        <v>179</v>
      </c>
      <c r="H3" s="48"/>
      <c r="I3" s="48"/>
      <c r="J3" s="48"/>
      <c r="K3" s="48"/>
      <c r="L3" s="48"/>
      <c r="M3" s="23"/>
      <c r="N3" s="24"/>
      <c r="O3" s="25"/>
      <c r="P3" s="25"/>
      <c r="Q3" s="25"/>
      <c r="R3" s="25"/>
      <c r="S3" s="25"/>
      <c r="T3" s="25"/>
      <c r="U3" s="26"/>
      <c r="V3" s="27"/>
      <c r="W3" s="27"/>
      <c r="X3" s="27"/>
      <c r="Y3" s="27"/>
      <c r="Z3" s="28"/>
      <c r="AA3" s="27"/>
      <c r="AB3" s="27"/>
      <c r="AC3" s="27"/>
      <c r="AD3" s="27"/>
      <c r="AE3" s="27"/>
      <c r="AF3" s="27"/>
      <c r="AG3" s="27"/>
      <c r="AH3" s="27"/>
      <c r="AI3" s="27"/>
      <c r="AJ3" s="27"/>
      <c r="AK3" s="27"/>
      <c r="AL3" s="27"/>
      <c r="AM3" s="27"/>
      <c r="AN3" s="27"/>
      <c r="AO3" s="21"/>
      <c r="AP3" s="20"/>
      <c r="AQ3" s="20"/>
      <c r="AR3" s="20"/>
      <c r="AS3" s="20"/>
    </row>
    <row r="4" spans="1:46" ht="24.95" customHeight="1">
      <c r="A4" s="22"/>
      <c r="B4" s="15"/>
      <c r="C4" s="118" t="str">
        <f>Índice!C6</f>
        <v>About this report</v>
      </c>
      <c r="D4" s="56"/>
      <c r="E4" s="165"/>
      <c r="F4" s="165"/>
      <c r="G4" s="165"/>
      <c r="H4" s="56"/>
      <c r="I4" s="56"/>
      <c r="J4" s="56"/>
      <c r="K4" s="56"/>
      <c r="L4" s="56"/>
      <c r="M4" s="23"/>
      <c r="N4" s="24"/>
      <c r="O4" s="25"/>
      <c r="P4" s="25"/>
      <c r="Q4" s="25"/>
      <c r="R4" s="25"/>
      <c r="S4" s="25"/>
      <c r="T4" s="25"/>
      <c r="U4" s="26"/>
      <c r="V4" s="27"/>
      <c r="W4" s="27"/>
      <c r="X4" s="27"/>
      <c r="Y4" s="27"/>
      <c r="Z4" s="28"/>
      <c r="AA4" s="27"/>
      <c r="AB4" s="27"/>
      <c r="AC4" s="27"/>
      <c r="AD4" s="27"/>
      <c r="AE4" s="27"/>
      <c r="AF4" s="27"/>
      <c r="AG4" s="27"/>
      <c r="AH4" s="27"/>
      <c r="AI4" s="27"/>
      <c r="AJ4" s="27"/>
      <c r="AK4" s="27"/>
      <c r="AL4" s="27"/>
      <c r="AM4" s="27"/>
      <c r="AN4" s="27"/>
      <c r="AO4" s="21"/>
      <c r="AP4" s="20"/>
      <c r="AQ4" s="20"/>
      <c r="AR4" s="20"/>
      <c r="AS4" s="20"/>
      <c r="AT4" s="32"/>
    </row>
    <row r="5" spans="1:46" ht="24.95" customHeight="1">
      <c r="A5" s="22"/>
      <c r="B5" s="15"/>
      <c r="C5" s="55"/>
      <c r="D5" s="56"/>
      <c r="E5" s="56"/>
      <c r="F5" s="56"/>
      <c r="G5" s="56"/>
      <c r="H5" s="56"/>
      <c r="I5" s="56"/>
      <c r="J5" s="56"/>
      <c r="K5" s="56"/>
      <c r="L5" s="56"/>
      <c r="M5" s="23"/>
      <c r="N5" s="24"/>
      <c r="O5" s="25"/>
      <c r="P5" s="25"/>
      <c r="Q5" s="25"/>
      <c r="R5" s="25"/>
      <c r="S5" s="25"/>
      <c r="T5" s="25"/>
      <c r="U5" s="26"/>
      <c r="V5" s="27"/>
      <c r="W5" s="27"/>
      <c r="X5" s="27"/>
      <c r="Y5" s="27"/>
      <c r="Z5" s="28"/>
      <c r="AA5" s="27"/>
      <c r="AB5" s="27"/>
      <c r="AC5" s="27"/>
      <c r="AD5" s="27"/>
      <c r="AE5" s="27"/>
      <c r="AF5" s="27"/>
      <c r="AG5" s="27"/>
      <c r="AH5" s="27"/>
      <c r="AI5" s="27"/>
      <c r="AJ5" s="27"/>
      <c r="AK5" s="27"/>
      <c r="AL5" s="27"/>
      <c r="AM5" s="27"/>
      <c r="AN5" s="27"/>
      <c r="AO5" s="21"/>
      <c r="AP5" s="20"/>
      <c r="AQ5" s="20"/>
      <c r="AR5" s="20"/>
      <c r="AS5" s="20"/>
      <c r="AT5" s="32"/>
    </row>
    <row r="6" spans="1:46" ht="24.95" customHeight="1">
      <c r="A6" s="22"/>
      <c r="B6" s="15"/>
      <c r="C6" s="690" t="str">
        <f>Índice!D6</f>
        <v xml:space="preserve">GRI 2-2 </v>
      </c>
      <c r="D6" s="720" t="str">
        <f>Índice!E6</f>
        <v>Companies included in the organization’s sustainability reporting</v>
      </c>
      <c r="E6" s="721"/>
      <c r="F6" s="721"/>
      <c r="G6" s="721"/>
      <c r="H6" s="721"/>
      <c r="I6" s="721"/>
      <c r="J6" s="40"/>
      <c r="K6" s="40"/>
      <c r="L6" s="40"/>
      <c r="M6" s="29"/>
      <c r="N6" s="30"/>
      <c r="O6" s="31"/>
      <c r="P6" s="31"/>
      <c r="Q6" s="31"/>
      <c r="R6" s="31"/>
      <c r="S6" s="31"/>
      <c r="T6" s="31"/>
      <c r="U6" s="31"/>
      <c r="V6" s="24"/>
      <c r="W6" s="24"/>
      <c r="X6" s="24"/>
      <c r="Y6" s="24"/>
      <c r="Z6" s="24"/>
      <c r="AA6" s="24"/>
      <c r="AB6" s="24"/>
      <c r="AC6" s="24"/>
      <c r="AD6" s="24"/>
      <c r="AE6" s="24"/>
      <c r="AF6" s="24"/>
      <c r="AG6" s="24"/>
      <c r="AH6" s="24"/>
      <c r="AI6" s="24"/>
      <c r="AJ6" s="24"/>
      <c r="AK6" s="24"/>
      <c r="AL6" s="24"/>
      <c r="AM6" s="24"/>
      <c r="AN6" s="24"/>
      <c r="AO6" s="24"/>
      <c r="AP6" s="24"/>
      <c r="AQ6" s="24"/>
      <c r="AR6" s="24"/>
      <c r="AS6" s="24"/>
      <c r="AT6" s="32"/>
    </row>
    <row r="7" spans="1:46" ht="24.95" customHeight="1">
      <c r="A7" s="33"/>
      <c r="B7" s="34"/>
      <c r="C7" s="714" t="s">
        <v>377</v>
      </c>
      <c r="D7" s="715"/>
      <c r="E7" s="715"/>
      <c r="F7" s="715"/>
      <c r="G7" s="715"/>
      <c r="H7" s="715"/>
      <c r="I7" s="715"/>
      <c r="J7" s="42"/>
      <c r="K7" s="42"/>
      <c r="L7" s="42"/>
      <c r="M7" s="35"/>
      <c r="N7" s="36"/>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32"/>
    </row>
    <row r="8" spans="1:46" ht="24.95" customHeight="1">
      <c r="A8" s="33"/>
      <c r="B8" s="34"/>
      <c r="C8" s="716"/>
      <c r="D8" s="717"/>
      <c r="E8" s="717"/>
      <c r="F8" s="717"/>
      <c r="G8" s="717"/>
      <c r="H8" s="717"/>
      <c r="I8" s="717"/>
      <c r="J8" s="42"/>
      <c r="K8" s="42"/>
      <c r="L8" s="42"/>
      <c r="M8" s="37"/>
      <c r="N8" s="36"/>
      <c r="O8" s="38"/>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32"/>
    </row>
    <row r="9" spans="1:46" ht="24.95" customHeight="1">
      <c r="A9" s="33"/>
      <c r="B9" s="34"/>
      <c r="C9" s="716"/>
      <c r="D9" s="717"/>
      <c r="E9" s="717"/>
      <c r="F9" s="717"/>
      <c r="G9" s="717"/>
      <c r="H9" s="717"/>
      <c r="I9" s="717"/>
      <c r="J9" s="42"/>
      <c r="K9" s="42"/>
      <c r="L9" s="42"/>
      <c r="M9" s="37"/>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32"/>
    </row>
    <row r="10" spans="1:46" ht="24.95" customHeight="1">
      <c r="A10" s="33"/>
      <c r="B10" s="34"/>
      <c r="C10" s="716"/>
      <c r="D10" s="717"/>
      <c r="E10" s="717"/>
      <c r="F10" s="717"/>
      <c r="G10" s="717"/>
      <c r="H10" s="717"/>
      <c r="I10" s="717"/>
      <c r="J10" s="42"/>
      <c r="K10" s="42"/>
      <c r="L10" s="42"/>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2"/>
    </row>
    <row r="11" spans="1:46" ht="24.95" customHeight="1">
      <c r="A11" s="22"/>
      <c r="B11" s="34"/>
      <c r="C11" s="716"/>
      <c r="D11" s="717"/>
      <c r="E11" s="717"/>
      <c r="F11" s="717"/>
      <c r="G11" s="717"/>
      <c r="H11" s="717"/>
      <c r="I11" s="717"/>
      <c r="J11" s="42"/>
      <c r="K11" s="42"/>
      <c r="L11" s="42"/>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32"/>
    </row>
    <row r="12" spans="1:46" ht="24.95" customHeight="1">
      <c r="A12" s="22"/>
      <c r="B12" s="34"/>
      <c r="C12" s="718"/>
      <c r="D12" s="719"/>
      <c r="E12" s="719"/>
      <c r="F12" s="719"/>
      <c r="G12" s="719"/>
      <c r="H12" s="719"/>
      <c r="I12" s="719"/>
      <c r="J12" s="47"/>
      <c r="K12" s="47"/>
      <c r="L12" s="47"/>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32"/>
    </row>
    <row r="13" spans="1:46" ht="24.95" customHeight="1">
      <c r="A13" s="22"/>
      <c r="B13" s="34"/>
      <c r="C13" s="49"/>
      <c r="D13" s="50"/>
      <c r="E13" s="50"/>
      <c r="F13" s="50"/>
      <c r="G13" s="50"/>
      <c r="H13" s="50"/>
      <c r="I13" s="50"/>
      <c r="J13" s="42"/>
      <c r="K13" s="42"/>
      <c r="L13" s="42"/>
      <c r="M13" s="54"/>
      <c r="N13" s="24"/>
      <c r="O13" s="25"/>
      <c r="P13" s="25"/>
      <c r="Q13" s="25"/>
      <c r="R13" s="25"/>
      <c r="S13" s="25"/>
      <c r="T13" s="25"/>
      <c r="U13" s="26"/>
      <c r="V13" s="27"/>
      <c r="W13" s="27"/>
      <c r="X13" s="27"/>
      <c r="Y13" s="27"/>
      <c r="Z13" s="28"/>
      <c r="AA13" s="27"/>
      <c r="AB13" s="27"/>
      <c r="AC13" s="27"/>
      <c r="AD13" s="27"/>
      <c r="AE13" s="27"/>
      <c r="AF13" s="27"/>
      <c r="AG13" s="27"/>
      <c r="AH13" s="27"/>
      <c r="AI13" s="27"/>
      <c r="AJ13" s="27"/>
      <c r="AK13" s="27"/>
      <c r="AL13" s="27"/>
      <c r="AM13" s="27"/>
      <c r="AN13" s="27"/>
      <c r="AO13" s="28"/>
      <c r="AP13" s="27"/>
      <c r="AQ13" s="27"/>
      <c r="AR13" s="27"/>
      <c r="AS13" s="27"/>
      <c r="AT13" s="32"/>
    </row>
    <row r="14" spans="1:46" ht="24.95" customHeight="1">
      <c r="A14" s="22"/>
      <c r="B14" s="34"/>
      <c r="C14" s="690" t="str">
        <f>Índice!D7</f>
        <v xml:space="preserve">GRI 2-3 </v>
      </c>
      <c r="D14" s="720" t="str">
        <f>Índice!E7</f>
        <v>Reporting period, frequency and contact point</v>
      </c>
      <c r="E14" s="721"/>
      <c r="F14" s="721"/>
      <c r="G14" s="721"/>
      <c r="H14" s="721"/>
      <c r="I14" s="721"/>
      <c r="J14" s="52"/>
      <c r="K14" s="53"/>
      <c r="L14" s="53"/>
      <c r="M14" s="23"/>
      <c r="N14" s="24"/>
      <c r="O14" s="25"/>
      <c r="P14" s="25"/>
      <c r="Q14" s="25"/>
      <c r="R14" s="25"/>
      <c r="S14" s="25"/>
      <c r="T14" s="25"/>
      <c r="U14" s="26"/>
      <c r="V14" s="27"/>
      <c r="W14" s="27"/>
      <c r="X14" s="27"/>
      <c r="Y14" s="27"/>
      <c r="Z14" s="28"/>
      <c r="AA14" s="27"/>
      <c r="AB14" s="27"/>
      <c r="AC14" s="27"/>
      <c r="AD14" s="27"/>
      <c r="AE14" s="27"/>
      <c r="AF14" s="27"/>
      <c r="AG14" s="27"/>
      <c r="AH14" s="27"/>
      <c r="AI14" s="27"/>
      <c r="AJ14" s="27"/>
      <c r="AK14" s="27"/>
      <c r="AL14" s="27"/>
      <c r="AM14" s="27"/>
      <c r="AN14" s="27"/>
      <c r="AO14" s="21"/>
      <c r="AP14" s="20"/>
      <c r="AQ14" s="20"/>
      <c r="AR14" s="20"/>
      <c r="AS14" s="20"/>
    </row>
    <row r="15" spans="1:46" ht="24.95" customHeight="1">
      <c r="A15" s="22"/>
      <c r="B15" s="34"/>
      <c r="C15" s="722" t="s">
        <v>378</v>
      </c>
      <c r="D15" s="723"/>
      <c r="E15" s="723"/>
      <c r="F15" s="723"/>
      <c r="G15" s="723"/>
      <c r="H15" s="723"/>
      <c r="I15" s="723"/>
      <c r="J15" s="40"/>
      <c r="K15" s="40"/>
      <c r="L15" s="40"/>
      <c r="M15" s="29"/>
    </row>
    <row r="16" spans="1:46" ht="24.95" customHeight="1">
      <c r="A16" s="22"/>
      <c r="B16" s="34"/>
      <c r="C16" s="716"/>
      <c r="D16" s="717"/>
      <c r="E16" s="717"/>
      <c r="F16" s="717"/>
      <c r="G16" s="717"/>
      <c r="H16" s="717"/>
      <c r="I16" s="717"/>
      <c r="J16" s="42"/>
      <c r="K16" s="42"/>
      <c r="L16" s="42"/>
      <c r="M16" s="35"/>
    </row>
    <row r="17" spans="1:45" ht="24.95" customHeight="1">
      <c r="A17" s="22"/>
      <c r="B17" s="34"/>
      <c r="C17" s="46"/>
      <c r="D17" s="47"/>
      <c r="E17" s="47"/>
      <c r="F17" s="47"/>
      <c r="G17" s="47"/>
      <c r="H17" s="47"/>
      <c r="I17" s="47"/>
      <c r="J17" s="42"/>
      <c r="K17" s="42"/>
      <c r="L17" s="42"/>
      <c r="M17" s="24"/>
    </row>
    <row r="18" spans="1:45" ht="24.95" customHeight="1">
      <c r="A18" s="22"/>
      <c r="B18" s="34"/>
      <c r="C18" s="690" t="str">
        <f>Índice!D8</f>
        <v xml:space="preserve">GRI 2-14 </v>
      </c>
      <c r="D18" s="720" t="str">
        <f>Índice!E8</f>
        <v>Highest governance body’s role in sustainability reporting</v>
      </c>
      <c r="E18" s="721"/>
      <c r="F18" s="721"/>
      <c r="G18" s="721"/>
      <c r="H18" s="721"/>
      <c r="I18" s="721"/>
      <c r="J18" s="48"/>
      <c r="K18" s="48"/>
      <c r="L18" s="48"/>
      <c r="M18" s="23"/>
      <c r="N18" s="24"/>
      <c r="O18" s="25"/>
      <c r="P18" s="25"/>
      <c r="Q18" s="25"/>
      <c r="R18" s="25"/>
      <c r="S18" s="25"/>
      <c r="T18" s="25"/>
      <c r="U18" s="26"/>
      <c r="V18" s="27"/>
      <c r="W18" s="27"/>
      <c r="X18" s="27"/>
      <c r="Y18" s="27"/>
      <c r="Z18" s="28"/>
      <c r="AA18" s="27"/>
      <c r="AB18" s="27"/>
      <c r="AC18" s="27"/>
      <c r="AD18" s="27"/>
      <c r="AE18" s="27"/>
      <c r="AF18" s="27"/>
      <c r="AG18" s="27"/>
      <c r="AH18" s="27"/>
      <c r="AI18" s="27"/>
      <c r="AJ18" s="27"/>
      <c r="AK18" s="27"/>
      <c r="AL18" s="27"/>
      <c r="AM18" s="27"/>
      <c r="AN18" s="27"/>
      <c r="AO18" s="21"/>
      <c r="AP18" s="20"/>
      <c r="AQ18" s="20"/>
      <c r="AR18" s="20"/>
      <c r="AS18" s="20"/>
    </row>
    <row r="19" spans="1:45" ht="24.95" customHeight="1">
      <c r="A19" s="22"/>
      <c r="B19" s="34"/>
      <c r="C19" s="722" t="s">
        <v>379</v>
      </c>
      <c r="D19" s="723"/>
      <c r="E19" s="723"/>
      <c r="F19" s="723"/>
      <c r="G19" s="723"/>
      <c r="H19" s="723"/>
      <c r="I19" s="723"/>
      <c r="J19" s="40"/>
      <c r="K19" s="40"/>
      <c r="L19" s="40"/>
      <c r="M19" s="29"/>
    </row>
    <row r="20" spans="1:45" ht="24.95" customHeight="1">
      <c r="A20" s="22"/>
      <c r="B20" s="34"/>
      <c r="C20" s="716"/>
      <c r="D20" s="717"/>
      <c r="E20" s="717"/>
      <c r="F20" s="717"/>
      <c r="G20" s="717"/>
      <c r="H20" s="717"/>
      <c r="I20" s="717"/>
      <c r="J20" s="42"/>
      <c r="K20" s="42"/>
      <c r="L20" s="42"/>
      <c r="M20" s="35"/>
    </row>
    <row r="21" spans="1:45" ht="24.95" customHeight="1">
      <c r="A21" s="22"/>
      <c r="B21" s="34"/>
      <c r="C21" s="716"/>
      <c r="D21" s="717"/>
      <c r="E21" s="717"/>
      <c r="F21" s="717"/>
      <c r="G21" s="717"/>
      <c r="H21" s="717"/>
      <c r="I21" s="717"/>
      <c r="J21" s="42"/>
      <c r="K21" s="42"/>
      <c r="L21" s="42"/>
      <c r="M21" s="37"/>
    </row>
    <row r="22" spans="1:45" ht="24.95" customHeight="1">
      <c r="A22" s="22"/>
      <c r="B22" s="34"/>
      <c r="C22" s="716"/>
      <c r="D22" s="717"/>
      <c r="E22" s="717"/>
      <c r="F22" s="717"/>
      <c r="G22" s="717"/>
      <c r="H22" s="717"/>
      <c r="I22" s="717"/>
      <c r="J22" s="42"/>
      <c r="K22" s="42"/>
      <c r="L22" s="42"/>
      <c r="M22" s="37"/>
    </row>
    <row r="23" spans="1:45" ht="16.149999999999999" customHeight="1">
      <c r="A23" s="22"/>
      <c r="B23" s="34"/>
      <c r="C23" s="41"/>
      <c r="D23" s="42"/>
      <c r="E23" s="42"/>
      <c r="F23" s="42"/>
      <c r="G23" s="42"/>
      <c r="H23" s="42"/>
      <c r="I23" s="42"/>
      <c r="J23" s="42"/>
      <c r="K23" s="42"/>
      <c r="L23" s="42"/>
      <c r="M23" s="24"/>
    </row>
    <row r="24" spans="1:45" ht="12.75">
      <c r="A24" s="22"/>
      <c r="B24" s="34"/>
      <c r="C24" s="41"/>
      <c r="D24" s="42"/>
      <c r="E24" s="42"/>
      <c r="F24" s="42"/>
      <c r="G24" s="42"/>
      <c r="H24" s="42"/>
      <c r="I24" s="42"/>
      <c r="J24" s="42"/>
      <c r="K24" s="42"/>
      <c r="L24" s="42"/>
      <c r="M24" s="24"/>
    </row>
    <row r="25" spans="1:45" ht="12.75">
      <c r="A25" s="22"/>
      <c r="B25" s="15"/>
      <c r="C25" s="46"/>
      <c r="D25" s="47"/>
      <c r="E25" s="47"/>
      <c r="F25" s="47"/>
      <c r="G25" s="47"/>
      <c r="H25" s="47"/>
      <c r="I25" s="47"/>
      <c r="J25" s="47"/>
      <c r="K25" s="47"/>
      <c r="L25" s="47"/>
    </row>
    <row r="26" spans="1:45" ht="12.75">
      <c r="A26" s="22"/>
      <c r="B26" s="15"/>
      <c r="C26" s="39"/>
      <c r="D26" s="40"/>
      <c r="E26" s="40"/>
      <c r="F26" s="40"/>
      <c r="G26" s="40"/>
      <c r="H26" s="40"/>
      <c r="I26" s="40"/>
      <c r="J26" s="40"/>
      <c r="K26" s="40"/>
      <c r="L26" s="40"/>
    </row>
    <row r="27" spans="1:45" ht="12.75">
      <c r="A27" s="22"/>
      <c r="B27" s="15"/>
      <c r="C27" s="41"/>
      <c r="D27" s="42"/>
      <c r="E27" s="42"/>
      <c r="F27" s="42"/>
      <c r="G27" s="42"/>
      <c r="H27" s="42"/>
      <c r="I27" s="42"/>
      <c r="J27" s="42"/>
      <c r="K27" s="42"/>
      <c r="L27" s="42"/>
    </row>
    <row r="28" spans="1:45" ht="12.75">
      <c r="A28" s="22"/>
      <c r="B28" s="15"/>
      <c r="C28" s="41"/>
      <c r="D28" s="42"/>
      <c r="E28" s="42"/>
      <c r="F28" s="42"/>
      <c r="G28" s="42"/>
      <c r="H28" s="42"/>
      <c r="I28" s="42"/>
      <c r="J28" s="42"/>
      <c r="K28" s="42"/>
      <c r="L28" s="42"/>
    </row>
    <row r="29" spans="1:45" ht="12.75">
      <c r="A29" s="22"/>
      <c r="B29" s="15"/>
      <c r="C29" s="41"/>
      <c r="D29" s="42"/>
      <c r="E29" s="42"/>
      <c r="F29" s="42"/>
      <c r="G29" s="42"/>
      <c r="H29" s="42"/>
      <c r="I29" s="42"/>
      <c r="J29" s="42"/>
      <c r="K29" s="42"/>
      <c r="L29" s="42"/>
    </row>
    <row r="30" spans="1:45" ht="12.75">
      <c r="A30" s="22"/>
      <c r="B30" s="15"/>
      <c r="C30" s="41"/>
      <c r="D30" s="42"/>
      <c r="E30" s="42"/>
      <c r="F30" s="42"/>
      <c r="G30" s="42"/>
      <c r="H30" s="42"/>
      <c r="I30" s="42"/>
      <c r="J30" s="42"/>
      <c r="K30" s="42"/>
      <c r="L30" s="42"/>
    </row>
    <row r="31" spans="1:45" ht="12.75">
      <c r="A31" s="22"/>
      <c r="B31" s="15"/>
      <c r="C31" s="41"/>
      <c r="D31" s="42"/>
      <c r="E31" s="42"/>
      <c r="F31" s="42"/>
      <c r="G31" s="42"/>
      <c r="H31" s="42"/>
      <c r="I31" s="42"/>
      <c r="J31" s="42"/>
      <c r="K31" s="42"/>
      <c r="L31" s="42"/>
    </row>
    <row r="32" spans="1:45" ht="12.75">
      <c r="A32" s="22"/>
      <c r="B32" s="15"/>
      <c r="C32" s="41"/>
      <c r="D32" s="42"/>
      <c r="E32" s="42"/>
      <c r="F32" s="42"/>
      <c r="G32" s="42"/>
      <c r="H32" s="42"/>
      <c r="I32" s="42"/>
      <c r="J32" s="42"/>
      <c r="K32" s="42"/>
      <c r="L32" s="42"/>
    </row>
    <row r="33" spans="1:12" ht="12.75">
      <c r="A33" s="22"/>
      <c r="B33" s="15"/>
      <c r="C33" s="41"/>
      <c r="D33" s="42"/>
      <c r="E33" s="42"/>
      <c r="F33" s="42"/>
      <c r="G33" s="42"/>
      <c r="H33" s="42"/>
      <c r="I33" s="42"/>
      <c r="J33" s="42"/>
      <c r="K33" s="42"/>
      <c r="L33" s="42"/>
    </row>
    <row r="34" spans="1:12" ht="12.75">
      <c r="A34" s="22"/>
      <c r="B34" s="15"/>
      <c r="C34" s="41"/>
      <c r="D34" s="42"/>
      <c r="E34" s="42"/>
      <c r="F34" s="42"/>
      <c r="G34" s="42"/>
      <c r="H34" s="42"/>
      <c r="I34" s="42"/>
      <c r="J34" s="42"/>
      <c r="K34" s="42"/>
      <c r="L34" s="42"/>
    </row>
    <row r="35" spans="1:12" ht="12.75">
      <c r="A35" s="22"/>
      <c r="B35" s="15"/>
      <c r="C35" s="41"/>
      <c r="D35" s="42"/>
      <c r="E35" s="42"/>
      <c r="F35" s="42"/>
      <c r="G35" s="42"/>
      <c r="H35" s="42"/>
      <c r="I35" s="42"/>
      <c r="J35" s="42"/>
      <c r="K35" s="42"/>
      <c r="L35" s="42"/>
    </row>
    <row r="36" spans="1:12" ht="12.75">
      <c r="A36" s="22"/>
      <c r="B36" s="15"/>
      <c r="C36" s="41"/>
      <c r="D36" s="42"/>
      <c r="E36" s="42"/>
      <c r="F36" s="42"/>
      <c r="G36" s="42"/>
      <c r="H36" s="42"/>
      <c r="I36" s="42"/>
      <c r="J36" s="42"/>
      <c r="K36" s="42"/>
      <c r="L36" s="42"/>
    </row>
    <row r="37" spans="1:12" ht="12.75">
      <c r="A37" s="22"/>
      <c r="B37" s="15"/>
      <c r="C37" s="41"/>
      <c r="D37" s="42"/>
      <c r="E37" s="42"/>
      <c r="F37" s="42"/>
      <c r="G37" s="42"/>
      <c r="H37" s="42"/>
      <c r="I37" s="42"/>
      <c r="J37" s="42"/>
      <c r="K37" s="42"/>
      <c r="L37" s="42"/>
    </row>
    <row r="38" spans="1:12" ht="12.75">
      <c r="A38" s="22"/>
      <c r="B38" s="15"/>
      <c r="C38" s="41"/>
      <c r="D38" s="42"/>
      <c r="E38" s="42"/>
      <c r="F38" s="42"/>
      <c r="G38" s="42"/>
      <c r="H38" s="42"/>
      <c r="I38" s="42"/>
      <c r="J38" s="42"/>
      <c r="K38" s="42"/>
      <c r="L38" s="42"/>
    </row>
    <row r="39" spans="1:12" ht="12.75">
      <c r="A39" s="22"/>
      <c r="B39" s="15"/>
      <c r="C39" s="41"/>
      <c r="D39" s="42"/>
      <c r="E39" s="42"/>
      <c r="F39" s="42"/>
      <c r="G39" s="42"/>
      <c r="H39" s="42"/>
      <c r="I39" s="42"/>
      <c r="J39" s="42"/>
      <c r="K39" s="42"/>
      <c r="L39" s="42"/>
    </row>
    <row r="40" spans="1:12" ht="12.75">
      <c r="A40" s="22"/>
      <c r="B40" s="15"/>
      <c r="C40" s="41"/>
      <c r="D40" s="42"/>
      <c r="E40" s="42"/>
      <c r="F40" s="42"/>
      <c r="G40" s="42"/>
      <c r="H40" s="42"/>
      <c r="I40" s="42"/>
      <c r="J40" s="42"/>
      <c r="K40" s="42"/>
      <c r="L40" s="42"/>
    </row>
    <row r="41" spans="1:12" ht="12.75">
      <c r="A41" s="22"/>
      <c r="B41" s="15"/>
      <c r="C41" s="41"/>
      <c r="D41" s="42"/>
      <c r="E41" s="42"/>
      <c r="F41" s="42"/>
      <c r="G41" s="42"/>
      <c r="H41" s="42"/>
      <c r="I41" s="42"/>
      <c r="J41" s="42"/>
      <c r="K41" s="42"/>
      <c r="L41" s="42"/>
    </row>
    <row r="42" spans="1:12" ht="12.75">
      <c r="A42" s="22"/>
      <c r="B42" s="15"/>
      <c r="C42" s="41"/>
      <c r="D42" s="42"/>
      <c r="E42" s="42"/>
      <c r="F42" s="42"/>
      <c r="G42" s="42"/>
      <c r="H42" s="42"/>
      <c r="I42" s="42"/>
      <c r="J42" s="42"/>
      <c r="K42" s="42"/>
      <c r="L42" s="42"/>
    </row>
    <row r="43" spans="1:12" ht="12.75">
      <c r="A43" s="22"/>
      <c r="B43" s="15"/>
      <c r="C43" s="41"/>
      <c r="D43" s="42"/>
      <c r="E43" s="42"/>
      <c r="F43" s="42"/>
      <c r="G43" s="42"/>
      <c r="H43" s="42"/>
      <c r="I43" s="42"/>
      <c r="J43" s="42"/>
      <c r="K43" s="42"/>
      <c r="L43" s="42"/>
    </row>
    <row r="44" spans="1:12" ht="12.75">
      <c r="A44" s="22"/>
      <c r="B44" s="15"/>
      <c r="C44" s="41"/>
      <c r="D44" s="42"/>
      <c r="E44" s="42"/>
      <c r="F44" s="42"/>
      <c r="G44" s="42"/>
      <c r="H44" s="42"/>
      <c r="I44" s="42"/>
      <c r="J44" s="42"/>
      <c r="K44" s="42"/>
      <c r="L44" s="42"/>
    </row>
    <row r="45" spans="1:12" ht="12.75">
      <c r="A45" s="22"/>
      <c r="B45" s="15"/>
      <c r="C45" s="41"/>
      <c r="D45" s="42"/>
      <c r="E45" s="42"/>
      <c r="F45" s="42"/>
      <c r="G45" s="42"/>
      <c r="H45" s="42"/>
      <c r="I45" s="42"/>
      <c r="J45" s="42"/>
      <c r="K45" s="42"/>
      <c r="L45" s="42"/>
    </row>
    <row r="46" spans="1:12" ht="12.75">
      <c r="A46" s="22"/>
      <c r="B46" s="15"/>
      <c r="C46" s="41"/>
      <c r="D46" s="42"/>
      <c r="E46" s="42"/>
      <c r="F46" s="42"/>
      <c r="G46" s="42"/>
      <c r="H46" s="42"/>
      <c r="I46" s="42"/>
      <c r="J46" s="42"/>
      <c r="K46" s="42"/>
      <c r="L46" s="42"/>
    </row>
    <row r="47" spans="1:12" ht="12.75">
      <c r="A47" s="22"/>
      <c r="B47" s="15"/>
      <c r="C47" s="41"/>
      <c r="D47" s="42"/>
      <c r="E47" s="42"/>
      <c r="F47" s="42"/>
      <c r="G47" s="42"/>
      <c r="H47" s="42"/>
      <c r="I47" s="42"/>
      <c r="J47" s="42"/>
      <c r="K47" s="42"/>
      <c r="L47" s="42"/>
    </row>
    <row r="48" spans="1:12" ht="12.75">
      <c r="A48" s="22"/>
      <c r="B48" s="15"/>
      <c r="C48" s="41"/>
      <c r="D48" s="42"/>
      <c r="E48" s="42"/>
      <c r="F48" s="42"/>
      <c r="G48" s="42"/>
      <c r="H48" s="42"/>
      <c r="I48" s="42"/>
      <c r="J48" s="42"/>
      <c r="K48" s="42"/>
      <c r="L48" s="42"/>
    </row>
    <row r="49" spans="1:12" ht="12.75">
      <c r="A49" s="22"/>
      <c r="B49" s="15"/>
      <c r="C49" s="41"/>
      <c r="D49" s="42"/>
      <c r="E49" s="42"/>
      <c r="F49" s="42"/>
      <c r="G49" s="42"/>
      <c r="H49" s="42"/>
      <c r="I49" s="42"/>
      <c r="J49" s="42"/>
      <c r="K49" s="42"/>
      <c r="L49" s="42"/>
    </row>
    <row r="50" spans="1:12" ht="12.75">
      <c r="A50" s="22"/>
      <c r="B50" s="15"/>
      <c r="C50" s="41"/>
      <c r="D50" s="42"/>
      <c r="E50" s="42"/>
      <c r="F50" s="42"/>
      <c r="G50" s="42"/>
      <c r="H50" s="42"/>
      <c r="I50" s="42"/>
      <c r="J50" s="42"/>
      <c r="K50" s="42"/>
      <c r="L50" s="42"/>
    </row>
    <row r="51" spans="1:12" ht="12.75">
      <c r="A51" s="22"/>
      <c r="B51" s="15"/>
      <c r="C51" s="41"/>
      <c r="D51" s="42"/>
      <c r="E51" s="42"/>
      <c r="F51" s="42"/>
      <c r="G51" s="42"/>
      <c r="H51" s="42"/>
      <c r="I51" s="42"/>
      <c r="J51" s="42"/>
      <c r="K51" s="42"/>
      <c r="L51" s="42"/>
    </row>
    <row r="52" spans="1:12" ht="12.75">
      <c r="A52" s="22"/>
      <c r="B52" s="15"/>
      <c r="C52" s="41"/>
      <c r="D52" s="42"/>
      <c r="E52" s="42"/>
      <c r="F52" s="42"/>
      <c r="G52" s="42"/>
      <c r="H52" s="42"/>
      <c r="I52" s="42"/>
      <c r="J52" s="42"/>
      <c r="K52" s="42"/>
      <c r="L52" s="42"/>
    </row>
    <row r="53" spans="1:12" ht="12.75">
      <c r="A53" s="22"/>
      <c r="B53" s="15"/>
      <c r="C53" s="41"/>
      <c r="D53" s="42"/>
      <c r="E53" s="42"/>
      <c r="F53" s="42"/>
      <c r="G53" s="42"/>
      <c r="H53" s="42"/>
      <c r="I53" s="42"/>
      <c r="J53" s="42"/>
      <c r="K53" s="42"/>
      <c r="L53" s="42"/>
    </row>
    <row r="54" spans="1:12" ht="12.75">
      <c r="A54" s="22"/>
      <c r="B54" s="15"/>
      <c r="C54" s="41"/>
      <c r="D54" s="42"/>
      <c r="E54" s="42"/>
      <c r="F54" s="42"/>
      <c r="G54" s="42"/>
      <c r="H54" s="42"/>
      <c r="I54" s="42"/>
      <c r="J54" s="42"/>
      <c r="K54" s="42"/>
      <c r="L54" s="42"/>
    </row>
    <row r="55" spans="1:12" ht="12.75">
      <c r="A55" s="22"/>
      <c r="B55" s="15"/>
      <c r="C55" s="41"/>
      <c r="D55" s="42"/>
      <c r="E55" s="42"/>
      <c r="F55" s="42"/>
      <c r="G55" s="42"/>
      <c r="H55" s="42"/>
      <c r="I55" s="42"/>
      <c r="J55" s="42"/>
      <c r="K55" s="42"/>
      <c r="L55" s="42"/>
    </row>
    <row r="56" spans="1:12" ht="12.75">
      <c r="A56" s="22"/>
      <c r="B56" s="15"/>
      <c r="C56" s="41"/>
      <c r="D56" s="42"/>
      <c r="E56" s="42"/>
      <c r="F56" s="42"/>
      <c r="G56" s="42"/>
      <c r="H56" s="42"/>
      <c r="I56" s="42"/>
      <c r="J56" s="42"/>
      <c r="K56" s="42"/>
      <c r="L56" s="42"/>
    </row>
    <row r="57" spans="1:12" ht="15.75" customHeight="1">
      <c r="A57" s="22"/>
      <c r="B57" s="15"/>
      <c r="C57" s="41"/>
      <c r="D57" s="42"/>
      <c r="E57" s="42"/>
      <c r="F57" s="42"/>
      <c r="G57" s="42"/>
      <c r="H57" s="42"/>
      <c r="I57" s="42"/>
      <c r="J57" s="42"/>
      <c r="K57" s="42"/>
      <c r="L57" s="42"/>
    </row>
    <row r="58" spans="1:12" ht="15.75" customHeight="1">
      <c r="A58" s="22"/>
      <c r="B58" s="15"/>
    </row>
    <row r="59" spans="1:12" ht="15.75" customHeight="1">
      <c r="A59" s="22"/>
      <c r="B59" s="15"/>
    </row>
    <row r="60" spans="1:12" ht="15.75" customHeight="1">
      <c r="A60" s="22"/>
      <c r="B60" s="15"/>
    </row>
    <row r="61" spans="1:12" ht="15.75" customHeight="1">
      <c r="A61" s="22"/>
      <c r="B61" s="15"/>
    </row>
    <row r="62" spans="1:12" ht="15.75" customHeight="1">
      <c r="A62" s="22"/>
      <c r="B62" s="15"/>
    </row>
    <row r="63" spans="1:12" ht="15.75" customHeight="1">
      <c r="A63" s="22"/>
      <c r="B63" s="15"/>
    </row>
    <row r="64" spans="1:12" ht="15.75" customHeight="1">
      <c r="A64" s="22"/>
      <c r="B64" s="15"/>
    </row>
    <row r="65" spans="1:2" ht="15.75" customHeight="1">
      <c r="A65" s="22"/>
      <c r="B65" s="15"/>
    </row>
    <row r="66" spans="1:2" ht="15.75" customHeight="1">
      <c r="A66" s="22"/>
      <c r="B66" s="15"/>
    </row>
    <row r="67" spans="1:2" ht="15.75" customHeight="1">
      <c r="A67" s="22"/>
      <c r="B67" s="15"/>
    </row>
    <row r="68" spans="1:2" ht="15.75" customHeight="1">
      <c r="A68" s="22"/>
      <c r="B68" s="15"/>
    </row>
    <row r="69" spans="1:2" ht="15.75" customHeight="1">
      <c r="A69" s="22"/>
      <c r="B69" s="15"/>
    </row>
    <row r="70" spans="1:2" ht="15.75" customHeight="1">
      <c r="A70" s="22"/>
      <c r="B70" s="15"/>
    </row>
    <row r="71" spans="1:2" ht="15.75" customHeight="1">
      <c r="A71" s="22"/>
      <c r="B71" s="15"/>
    </row>
    <row r="72" spans="1:2" ht="15.75" customHeight="1">
      <c r="A72" s="22"/>
      <c r="B72" s="15"/>
    </row>
    <row r="73" spans="1:2" ht="15.75" customHeight="1">
      <c r="A73" s="22"/>
      <c r="B73" s="15"/>
    </row>
    <row r="74" spans="1:2" ht="15.75" customHeight="1">
      <c r="A74" s="22"/>
      <c r="B74" s="15"/>
    </row>
    <row r="75" spans="1:2" ht="15.75" customHeight="1">
      <c r="A75" s="22"/>
      <c r="B75" s="15"/>
    </row>
    <row r="76" spans="1:2" ht="15.75" customHeight="1">
      <c r="A76" s="22"/>
      <c r="B76" s="15"/>
    </row>
    <row r="77" spans="1:2" ht="15.75" customHeight="1">
      <c r="A77" s="22"/>
      <c r="B77" s="15"/>
    </row>
    <row r="78" spans="1:2" ht="15.75" customHeight="1">
      <c r="A78" s="22"/>
      <c r="B78" s="15"/>
    </row>
    <row r="79" spans="1:2" ht="15.75" customHeight="1">
      <c r="A79" s="22"/>
      <c r="B79" s="15"/>
    </row>
    <row r="80" spans="1:2" ht="15.75" customHeight="1">
      <c r="A80" s="43"/>
      <c r="B80" s="44"/>
    </row>
    <row r="81" spans="1:2" ht="15.75" customHeight="1">
      <c r="A81" s="22"/>
      <c r="B81" s="15"/>
    </row>
    <row r="82" spans="1:2" ht="15.75" customHeight="1">
      <c r="A82" s="22"/>
      <c r="B82" s="15"/>
    </row>
    <row r="83" spans="1:2" ht="15.75" customHeight="1"/>
    <row r="84" spans="1:2" ht="15.75" customHeight="1"/>
    <row r="85" spans="1:2" ht="15.75" customHeight="1"/>
    <row r="86" spans="1:2" ht="15.75" customHeight="1"/>
    <row r="87" spans="1:2" ht="15.75" customHeight="1"/>
    <row r="88" spans="1:2" ht="15.75" customHeight="1"/>
    <row r="89" spans="1:2" ht="15.75" customHeight="1"/>
    <row r="90" spans="1:2" ht="15.75" customHeight="1"/>
    <row r="91" spans="1:2" ht="15.75" customHeight="1"/>
    <row r="92" spans="1:2" ht="15.75" customHeight="1"/>
    <row r="93" spans="1:2" ht="15.75" customHeight="1"/>
    <row r="94" spans="1:2" ht="15.75" customHeight="1"/>
    <row r="95" spans="1:2" ht="15.75" customHeight="1"/>
    <row r="96" spans="1:2" ht="15.75" customHeight="1">
      <c r="B96" s="25"/>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1" ht="15.75" customHeight="1"/>
    <row r="146" spans="1:1" ht="15.75" customHeight="1"/>
    <row r="147" spans="1:1" ht="15.75" customHeight="1"/>
    <row r="148" spans="1:1" ht="15.75" customHeight="1"/>
    <row r="149" spans="1:1" ht="15.75" customHeight="1">
      <c r="A149" s="45" t="s">
        <v>0</v>
      </c>
    </row>
    <row r="150" spans="1:1" ht="15.75" customHeight="1"/>
    <row r="151" spans="1:1" ht="15.75" customHeight="1"/>
    <row r="152" spans="1:1" ht="15.75" customHeight="1"/>
    <row r="153" spans="1:1" ht="15.75" customHeight="1"/>
    <row r="154" spans="1:1" ht="15.75" customHeight="1"/>
    <row r="155" spans="1:1" ht="15.75" customHeight="1"/>
    <row r="156" spans="1:1" ht="15.75" customHeight="1"/>
    <row r="157" spans="1:1" ht="15.75" customHeight="1"/>
    <row r="158" spans="1:1" ht="15.75" customHeight="1"/>
    <row r="159" spans="1:1" ht="15.75" customHeight="1"/>
    <row r="160" spans="1:1"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sheetData>
  <sheetProtection algorithmName="SHA-512" hashValue="1YEdHwWJYNuovR1GILTul0+mq/OmtWyZeysZl76z9q0oHMrBNNtg7FYILd0CzIgP2BDftu4ZXSrElp8tVhJKWw==" saltValue="Ag4FzrqQaH03aBwckHv1dg==" spinCount="100000" sheet="1" objects="1" scenarios="1" formatColumns="0" formatRows="0" autoFilter="0"/>
  <mergeCells count="6">
    <mergeCell ref="C7:I12"/>
    <mergeCell ref="D6:I6"/>
    <mergeCell ref="D14:I14"/>
    <mergeCell ref="C15:I16"/>
    <mergeCell ref="C19:I22"/>
    <mergeCell ref="D18:I18"/>
  </mergeCells>
  <hyperlinks>
    <hyperlink ref="E3" location="'Sobre este relatório'!C6" display="GRI 2-2 " xr:uid="{54C8E1EC-9BBB-47EC-B777-6D64D962C7AC}"/>
    <hyperlink ref="F3" location="'Sobre este relatório'!C14" display="GRI 2-3 " xr:uid="{F9D11505-A2FC-4675-B991-9C192C1C829C}"/>
    <hyperlink ref="G3" location="'Sobre este relatório'!C18" display="GRI 2-14 " xr:uid="{FB1C9AEE-C34A-49D5-A97D-C3CB6DAB0F8D}"/>
  </hyperlink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F533-196F-47B8-A1F0-53D5F1BD64C4}">
  <sheetPr>
    <tabColor rgb="FFFCB316"/>
  </sheetPr>
  <dimension ref="A1:AS766"/>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45" customWidth="1"/>
    <col min="2" max="2" width="3.7109375" style="61" customWidth="1"/>
    <col min="3" max="9" width="20.85546875" style="62" customWidth="1"/>
    <col min="10" max="10" width="16.85546875" style="62" customWidth="1"/>
    <col min="11" max="11" width="16" style="62" customWidth="1"/>
    <col min="12" max="12" width="7.28515625" style="62" customWidth="1"/>
    <col min="13" max="20" width="14.140625" style="62" hidden="1" customWidth="1"/>
    <col min="21" max="22" width="30" style="62" hidden="1" customWidth="1"/>
    <col min="23" max="32" width="18.140625" style="62" hidden="1" customWidth="1"/>
    <col min="33" max="16384" width="0" style="62" hidden="1"/>
  </cols>
  <sheetData>
    <row r="1" spans="1:45" ht="24.95" customHeight="1">
      <c r="A1" s="22"/>
      <c r="B1" s="58"/>
      <c r="C1" s="58"/>
      <c r="D1" s="58"/>
      <c r="E1" s="59"/>
      <c r="F1" s="60"/>
      <c r="G1" s="60"/>
      <c r="H1" s="60"/>
      <c r="I1" s="60"/>
      <c r="J1" s="60"/>
      <c r="K1" s="60"/>
      <c r="L1" s="61"/>
      <c r="N1" s="63"/>
      <c r="O1" s="63"/>
      <c r="P1" s="63"/>
      <c r="Q1" s="63"/>
      <c r="R1" s="63"/>
      <c r="S1" s="63"/>
      <c r="T1" s="64"/>
      <c r="U1" s="65"/>
      <c r="V1" s="65"/>
      <c r="W1" s="65"/>
      <c r="X1" s="65"/>
      <c r="Y1" s="66"/>
      <c r="Z1" s="65"/>
      <c r="AA1" s="65"/>
      <c r="AB1" s="65"/>
      <c r="AC1" s="65"/>
      <c r="AD1" s="65"/>
      <c r="AE1" s="65"/>
      <c r="AF1" s="65"/>
      <c r="AG1" s="65"/>
      <c r="AH1" s="65"/>
      <c r="AI1" s="65"/>
      <c r="AJ1" s="65"/>
      <c r="AK1" s="65"/>
      <c r="AL1" s="65"/>
      <c r="AM1" s="65"/>
      <c r="AN1" s="66"/>
      <c r="AO1" s="65"/>
      <c r="AP1" s="65"/>
      <c r="AQ1" s="65"/>
      <c r="AR1" s="65"/>
    </row>
    <row r="2" spans="1:45" ht="24.95" customHeight="1">
      <c r="A2" s="22"/>
      <c r="B2" s="60"/>
      <c r="C2" s="60"/>
      <c r="D2" s="60"/>
      <c r="E2" s="95"/>
      <c r="F2" s="95"/>
      <c r="G2" s="60"/>
      <c r="H2" s="60"/>
      <c r="I2" s="60"/>
      <c r="J2" s="60"/>
      <c r="K2" s="60"/>
      <c r="L2" s="61"/>
      <c r="N2" s="63"/>
      <c r="O2" s="63"/>
      <c r="P2" s="63"/>
      <c r="Q2" s="63"/>
      <c r="R2" s="63"/>
      <c r="S2" s="63"/>
      <c r="T2" s="64"/>
      <c r="U2" s="65"/>
      <c r="V2" s="65"/>
      <c r="W2" s="65"/>
      <c r="X2" s="65"/>
      <c r="Y2" s="66"/>
      <c r="Z2" s="65"/>
      <c r="AA2" s="65"/>
      <c r="AB2" s="65"/>
      <c r="AC2" s="65"/>
      <c r="AD2" s="65"/>
      <c r="AE2" s="65"/>
      <c r="AF2" s="65"/>
      <c r="AG2" s="65"/>
      <c r="AH2" s="65"/>
      <c r="AI2" s="65"/>
      <c r="AJ2" s="65"/>
      <c r="AK2" s="65"/>
      <c r="AL2" s="65"/>
      <c r="AM2" s="65"/>
      <c r="AN2" s="66"/>
      <c r="AO2" s="65"/>
      <c r="AP2" s="65"/>
      <c r="AQ2" s="65"/>
      <c r="AR2" s="65"/>
    </row>
    <row r="3" spans="1:45" ht="24.95" customHeight="1">
      <c r="A3" s="22"/>
      <c r="B3" s="60"/>
      <c r="C3" s="57" t="str">
        <f>Índice!B9</f>
        <v>FOREWORD</v>
      </c>
      <c r="D3" s="60"/>
      <c r="E3" s="229" t="s">
        <v>60</v>
      </c>
      <c r="F3" s="229" t="s">
        <v>61</v>
      </c>
      <c r="G3" s="60"/>
      <c r="H3" s="60"/>
      <c r="I3" s="60"/>
      <c r="J3" s="60"/>
      <c r="K3" s="60"/>
      <c r="L3" s="61"/>
      <c r="N3" s="63"/>
      <c r="O3" s="63"/>
      <c r="P3" s="63"/>
      <c r="Q3" s="63"/>
      <c r="R3" s="63"/>
      <c r="S3" s="63"/>
      <c r="T3" s="64"/>
      <c r="U3" s="65"/>
      <c r="V3" s="65"/>
      <c r="W3" s="65"/>
      <c r="X3" s="65"/>
      <c r="Y3" s="66"/>
      <c r="Z3" s="65"/>
      <c r="AA3" s="65"/>
      <c r="AB3" s="65"/>
      <c r="AC3" s="65"/>
      <c r="AD3" s="65"/>
      <c r="AE3" s="65"/>
      <c r="AF3" s="65"/>
      <c r="AG3" s="65"/>
      <c r="AH3" s="65"/>
      <c r="AI3" s="65"/>
      <c r="AJ3" s="65"/>
      <c r="AK3" s="65"/>
      <c r="AL3" s="65"/>
      <c r="AM3" s="65"/>
      <c r="AN3" s="66"/>
      <c r="AO3" s="65"/>
      <c r="AP3" s="65"/>
      <c r="AQ3" s="65"/>
      <c r="AR3" s="65"/>
    </row>
    <row r="4" spans="1:45" ht="24.95" customHeight="1">
      <c r="A4" s="22"/>
      <c r="B4" s="60"/>
      <c r="C4" s="118" t="str">
        <f>Índice!C9</f>
        <v>Double materiality</v>
      </c>
      <c r="D4" s="60"/>
      <c r="E4" s="145"/>
      <c r="F4" s="145"/>
      <c r="G4" s="60"/>
      <c r="H4" s="60"/>
      <c r="I4" s="60"/>
      <c r="J4" s="60"/>
      <c r="K4" s="60"/>
      <c r="L4" s="61"/>
      <c r="N4" s="63"/>
      <c r="O4" s="63"/>
      <c r="P4" s="63"/>
      <c r="Q4" s="63"/>
      <c r="R4" s="63"/>
      <c r="S4" s="63"/>
      <c r="T4" s="64"/>
      <c r="U4" s="65"/>
      <c r="V4" s="65"/>
      <c r="W4" s="65"/>
      <c r="X4" s="65"/>
      <c r="Y4" s="66"/>
      <c r="Z4" s="65"/>
      <c r="AA4" s="65"/>
      <c r="AB4" s="65"/>
      <c r="AC4" s="65"/>
      <c r="AD4" s="65"/>
      <c r="AE4" s="65"/>
      <c r="AF4" s="65"/>
      <c r="AG4" s="65"/>
      <c r="AH4" s="65"/>
      <c r="AI4" s="65"/>
      <c r="AJ4" s="65"/>
      <c r="AK4" s="65"/>
      <c r="AL4" s="65"/>
      <c r="AM4" s="65"/>
      <c r="AN4" s="66"/>
      <c r="AO4" s="65"/>
      <c r="AP4" s="65"/>
      <c r="AQ4" s="65"/>
      <c r="AR4" s="65"/>
    </row>
    <row r="5" spans="1:45" ht="24.95" customHeight="1">
      <c r="A5" s="22"/>
      <c r="B5" s="60"/>
      <c r="C5" s="60"/>
      <c r="D5" s="60"/>
      <c r="E5" s="60"/>
      <c r="F5" s="60"/>
      <c r="G5" s="60"/>
      <c r="H5" s="60"/>
      <c r="I5" s="60"/>
      <c r="J5" s="60"/>
      <c r="K5" s="60"/>
      <c r="L5" s="61"/>
      <c r="N5" s="63"/>
      <c r="O5" s="63"/>
      <c r="P5" s="63"/>
      <c r="Q5" s="63"/>
      <c r="R5" s="63"/>
      <c r="S5" s="63"/>
      <c r="T5" s="64"/>
      <c r="U5" s="65"/>
      <c r="V5" s="65"/>
      <c r="W5" s="65"/>
      <c r="X5" s="65"/>
      <c r="Y5" s="66"/>
      <c r="Z5" s="65"/>
      <c r="AA5" s="65"/>
      <c r="AB5" s="65"/>
      <c r="AC5" s="65"/>
      <c r="AD5" s="65"/>
      <c r="AE5" s="65"/>
      <c r="AF5" s="65"/>
      <c r="AG5" s="65"/>
      <c r="AH5" s="65"/>
      <c r="AI5" s="65"/>
      <c r="AJ5" s="65"/>
      <c r="AK5" s="65"/>
      <c r="AL5" s="65"/>
      <c r="AM5" s="65"/>
      <c r="AN5" s="66"/>
      <c r="AO5" s="65"/>
      <c r="AP5" s="65"/>
      <c r="AQ5" s="65"/>
      <c r="AR5" s="65"/>
    </row>
    <row r="6" spans="1:45" ht="24.95" customHeight="1">
      <c r="A6" s="22"/>
      <c r="B6" s="62"/>
      <c r="C6" s="690" t="str">
        <f>Índice!D9</f>
        <v>GRI 3-1</v>
      </c>
      <c r="D6" s="720" t="str">
        <f>Índice!E9</f>
        <v>Process to determine material topics</v>
      </c>
      <c r="E6" s="721"/>
      <c r="F6" s="721"/>
      <c r="G6" s="721"/>
      <c r="H6" s="721"/>
      <c r="I6" s="721"/>
      <c r="J6" s="84"/>
      <c r="K6" s="84"/>
      <c r="L6" s="67"/>
      <c r="M6" s="68"/>
      <c r="N6" s="69"/>
      <c r="O6" s="69"/>
      <c r="P6" s="69"/>
      <c r="Q6" s="69"/>
      <c r="R6" s="69"/>
      <c r="S6" s="69"/>
      <c r="T6" s="70"/>
      <c r="U6" s="71"/>
      <c r="V6" s="71"/>
      <c r="W6" s="71"/>
      <c r="X6" s="71"/>
      <c r="Y6" s="72"/>
      <c r="Z6" s="71"/>
      <c r="AA6" s="71"/>
      <c r="AB6" s="71"/>
      <c r="AC6" s="71"/>
      <c r="AD6" s="71"/>
      <c r="AE6" s="71"/>
      <c r="AF6" s="71"/>
      <c r="AG6" s="71"/>
      <c r="AH6" s="71"/>
      <c r="AI6" s="71"/>
      <c r="AJ6" s="71"/>
      <c r="AK6" s="71"/>
      <c r="AL6" s="71"/>
      <c r="AM6" s="71"/>
      <c r="AN6" s="66"/>
      <c r="AO6" s="65"/>
      <c r="AP6" s="65"/>
      <c r="AQ6" s="65"/>
      <c r="AR6" s="65"/>
    </row>
    <row r="7" spans="1:45" ht="24.95" customHeight="1">
      <c r="A7" s="33"/>
      <c r="B7" s="62"/>
      <c r="C7" s="723" t="s">
        <v>380</v>
      </c>
      <c r="D7" s="723"/>
      <c r="E7" s="723"/>
      <c r="F7" s="723"/>
      <c r="G7" s="723"/>
      <c r="H7" s="723"/>
      <c r="I7" s="723"/>
      <c r="J7" s="85"/>
      <c r="K7" s="85"/>
      <c r="L7" s="73"/>
      <c r="M7" s="74"/>
      <c r="N7" s="75"/>
      <c r="O7" s="75"/>
      <c r="P7" s="75"/>
      <c r="Q7" s="75"/>
      <c r="R7" s="75"/>
      <c r="S7" s="75"/>
      <c r="T7" s="75"/>
      <c r="U7" s="68"/>
      <c r="V7" s="68"/>
      <c r="W7" s="68"/>
      <c r="X7" s="68"/>
      <c r="Y7" s="68"/>
      <c r="Z7" s="68"/>
      <c r="AA7" s="68"/>
      <c r="AB7" s="68"/>
      <c r="AC7" s="68"/>
      <c r="AD7" s="68"/>
      <c r="AE7" s="68"/>
      <c r="AF7" s="68"/>
      <c r="AG7" s="68"/>
      <c r="AH7" s="68"/>
      <c r="AI7" s="68"/>
      <c r="AJ7" s="68"/>
      <c r="AK7" s="68"/>
      <c r="AL7" s="68"/>
      <c r="AM7" s="68"/>
      <c r="AN7" s="68"/>
      <c r="AO7" s="68"/>
      <c r="AP7" s="68"/>
      <c r="AQ7" s="68"/>
      <c r="AR7" s="68"/>
      <c r="AS7" s="61"/>
    </row>
    <row r="8" spans="1:45" ht="24.95" customHeight="1">
      <c r="A8" s="33"/>
      <c r="B8" s="86"/>
      <c r="C8" s="717"/>
      <c r="D8" s="717"/>
      <c r="E8" s="717"/>
      <c r="F8" s="717"/>
      <c r="G8" s="717"/>
      <c r="H8" s="717"/>
      <c r="I8" s="717"/>
      <c r="J8" s="87"/>
      <c r="K8" s="87"/>
      <c r="L8" s="77"/>
      <c r="M8" s="74"/>
      <c r="N8" s="75"/>
      <c r="O8" s="75"/>
      <c r="P8" s="75"/>
      <c r="Q8" s="75"/>
      <c r="R8" s="75"/>
      <c r="S8" s="75"/>
      <c r="T8" s="75"/>
      <c r="U8" s="68"/>
      <c r="V8" s="68"/>
      <c r="W8" s="68"/>
      <c r="X8" s="68"/>
      <c r="Y8" s="68"/>
      <c r="Z8" s="68"/>
      <c r="AA8" s="68"/>
      <c r="AB8" s="68"/>
      <c r="AC8" s="68"/>
      <c r="AD8" s="68"/>
      <c r="AE8" s="68"/>
      <c r="AF8" s="68"/>
      <c r="AG8" s="68"/>
      <c r="AH8" s="68"/>
      <c r="AI8" s="68"/>
      <c r="AJ8" s="68"/>
      <c r="AK8" s="68"/>
      <c r="AL8" s="68"/>
      <c r="AM8" s="68"/>
      <c r="AN8" s="68"/>
      <c r="AO8" s="68"/>
      <c r="AP8" s="68"/>
      <c r="AQ8" s="68"/>
      <c r="AR8" s="68"/>
      <c r="AS8" s="61"/>
    </row>
    <row r="9" spans="1:45" ht="24.95" customHeight="1">
      <c r="A9" s="33"/>
      <c r="B9" s="86"/>
      <c r="C9" s="717"/>
      <c r="D9" s="717"/>
      <c r="E9" s="717"/>
      <c r="F9" s="717"/>
      <c r="G9" s="717"/>
      <c r="H9" s="717"/>
      <c r="I9" s="717"/>
      <c r="J9" s="87"/>
      <c r="K9" s="87"/>
      <c r="L9" s="77"/>
      <c r="M9" s="74"/>
      <c r="N9" s="75"/>
      <c r="O9" s="75"/>
      <c r="P9" s="75"/>
      <c r="Q9" s="75"/>
      <c r="R9" s="75"/>
      <c r="S9" s="75"/>
      <c r="T9" s="75"/>
      <c r="U9" s="68"/>
      <c r="V9" s="68"/>
      <c r="W9" s="68"/>
      <c r="X9" s="68"/>
      <c r="Y9" s="68"/>
      <c r="Z9" s="68"/>
      <c r="AA9" s="68"/>
      <c r="AB9" s="68"/>
      <c r="AC9" s="68"/>
      <c r="AD9" s="68"/>
      <c r="AE9" s="68"/>
      <c r="AF9" s="68"/>
      <c r="AG9" s="68"/>
      <c r="AH9" s="68"/>
      <c r="AI9" s="68"/>
      <c r="AJ9" s="68"/>
      <c r="AK9" s="68"/>
      <c r="AL9" s="68"/>
      <c r="AM9" s="68"/>
      <c r="AN9" s="68"/>
      <c r="AO9" s="68"/>
      <c r="AP9" s="68"/>
      <c r="AQ9" s="68"/>
      <c r="AR9" s="68"/>
      <c r="AS9" s="61"/>
    </row>
    <row r="10" spans="1:45" ht="24.95" customHeight="1">
      <c r="A10" s="33"/>
      <c r="B10" s="86"/>
      <c r="C10" s="717"/>
      <c r="D10" s="717"/>
      <c r="E10" s="717"/>
      <c r="F10" s="717"/>
      <c r="G10" s="717"/>
      <c r="H10" s="717"/>
      <c r="I10" s="717"/>
      <c r="J10" s="87"/>
      <c r="K10" s="87"/>
      <c r="L10" s="77"/>
      <c r="M10" s="74"/>
      <c r="N10" s="75"/>
      <c r="O10" s="75"/>
      <c r="P10" s="75"/>
      <c r="Q10" s="75"/>
      <c r="R10" s="75"/>
      <c r="S10" s="75"/>
      <c r="T10" s="75"/>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1"/>
    </row>
    <row r="11" spans="1:45" ht="24.95" customHeight="1">
      <c r="A11" s="22"/>
      <c r="B11" s="88"/>
      <c r="C11" s="717"/>
      <c r="D11" s="717"/>
      <c r="E11" s="717"/>
      <c r="F11" s="717"/>
      <c r="G11" s="717"/>
      <c r="H11" s="717"/>
      <c r="I11" s="717"/>
      <c r="J11" s="87"/>
      <c r="K11" s="87"/>
      <c r="L11" s="77"/>
      <c r="M11" s="74"/>
      <c r="N11" s="75"/>
      <c r="O11" s="75"/>
      <c r="P11" s="75"/>
      <c r="Q11" s="75"/>
      <c r="R11" s="75"/>
      <c r="S11" s="75"/>
      <c r="T11" s="75"/>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1"/>
    </row>
    <row r="12" spans="1:45" ht="24.95" customHeight="1">
      <c r="A12" s="22"/>
      <c r="B12" s="86"/>
      <c r="C12" s="717"/>
      <c r="D12" s="717"/>
      <c r="E12" s="717"/>
      <c r="F12" s="717"/>
      <c r="G12" s="717"/>
      <c r="H12" s="717"/>
      <c r="I12" s="717"/>
      <c r="J12" s="87"/>
      <c r="K12" s="87"/>
      <c r="L12" s="77"/>
      <c r="M12" s="74"/>
      <c r="N12" s="75"/>
      <c r="O12" s="75"/>
      <c r="P12" s="75"/>
      <c r="Q12" s="75"/>
      <c r="R12" s="75"/>
      <c r="S12" s="75"/>
      <c r="T12" s="75"/>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1"/>
    </row>
    <row r="13" spans="1:45" ht="24.95" customHeight="1">
      <c r="A13" s="22"/>
      <c r="B13" s="86"/>
      <c r="C13" s="717"/>
      <c r="D13" s="717"/>
      <c r="E13" s="717"/>
      <c r="F13" s="717"/>
      <c r="G13" s="717"/>
      <c r="H13" s="717"/>
      <c r="I13" s="717"/>
      <c r="J13" s="87"/>
      <c r="K13" s="87"/>
      <c r="L13" s="77"/>
      <c r="M13" s="74"/>
      <c r="N13" s="75"/>
      <c r="O13" s="75"/>
      <c r="P13" s="75"/>
      <c r="Q13" s="75"/>
      <c r="R13" s="75"/>
      <c r="S13" s="75"/>
      <c r="T13" s="75"/>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1"/>
    </row>
    <row r="14" spans="1:45" ht="24.95" customHeight="1">
      <c r="A14" s="22"/>
      <c r="B14" s="86"/>
      <c r="C14" s="717"/>
      <c r="D14" s="717"/>
      <c r="E14" s="717"/>
      <c r="F14" s="717"/>
      <c r="G14" s="717"/>
      <c r="H14" s="717"/>
      <c r="I14" s="717"/>
      <c r="J14" s="87"/>
      <c r="K14" s="87"/>
      <c r="L14" s="77"/>
      <c r="M14" s="74"/>
      <c r="N14" s="75"/>
      <c r="O14" s="75"/>
      <c r="P14" s="75"/>
      <c r="Q14" s="75"/>
      <c r="R14" s="75"/>
      <c r="S14" s="75"/>
      <c r="T14" s="75"/>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1"/>
    </row>
    <row r="15" spans="1:45" ht="24.95" customHeight="1">
      <c r="A15" s="22"/>
      <c r="B15" s="86"/>
      <c r="C15" s="717"/>
      <c r="D15" s="717"/>
      <c r="E15" s="717"/>
      <c r="F15" s="717"/>
      <c r="G15" s="717"/>
      <c r="H15" s="717"/>
      <c r="I15" s="717"/>
      <c r="J15" s="87"/>
      <c r="K15" s="87"/>
      <c r="L15" s="77"/>
      <c r="M15" s="74"/>
      <c r="N15" s="75"/>
      <c r="O15" s="75"/>
      <c r="P15" s="75"/>
      <c r="Q15" s="75"/>
      <c r="R15" s="75"/>
      <c r="S15" s="75"/>
      <c r="T15" s="75"/>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1"/>
    </row>
    <row r="16" spans="1:45" ht="24.95" customHeight="1">
      <c r="A16" s="22"/>
      <c r="B16" s="86"/>
      <c r="C16" s="717"/>
      <c r="D16" s="717"/>
      <c r="E16" s="717"/>
      <c r="F16" s="717"/>
      <c r="G16" s="717"/>
      <c r="H16" s="717"/>
      <c r="I16" s="717"/>
      <c r="J16" s="87"/>
      <c r="K16" s="87"/>
      <c r="L16" s="78"/>
      <c r="M16" s="79"/>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1"/>
    </row>
    <row r="17" spans="1:45" ht="24.95" customHeight="1">
      <c r="A17" s="22"/>
      <c r="B17" s="86"/>
      <c r="C17" s="717"/>
      <c r="D17" s="717"/>
      <c r="E17" s="717"/>
      <c r="F17" s="717"/>
      <c r="G17" s="717"/>
      <c r="H17" s="717"/>
      <c r="I17" s="717"/>
      <c r="J17" s="87"/>
      <c r="K17" s="87"/>
      <c r="L17" s="80"/>
      <c r="M17" s="79"/>
      <c r="N17" s="81"/>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1"/>
    </row>
    <row r="18" spans="1:45" ht="24.95" customHeight="1">
      <c r="A18" s="22"/>
      <c r="B18" s="62"/>
      <c r="C18" s="717"/>
      <c r="D18" s="717"/>
      <c r="E18" s="717"/>
      <c r="F18" s="717"/>
      <c r="G18" s="717"/>
      <c r="H18" s="717"/>
      <c r="I18" s="717"/>
      <c r="J18" s="84"/>
      <c r="K18" s="84"/>
      <c r="L18" s="53"/>
      <c r="M18" s="68"/>
      <c r="N18" s="69"/>
      <c r="O18" s="69"/>
      <c r="P18" s="69"/>
      <c r="Q18" s="69"/>
      <c r="R18" s="69"/>
      <c r="S18" s="69"/>
      <c r="T18" s="70"/>
      <c r="U18" s="71"/>
      <c r="V18" s="71"/>
      <c r="W18" s="71"/>
      <c r="X18" s="71"/>
      <c r="Y18" s="72"/>
      <c r="Z18" s="71"/>
      <c r="AA18" s="71"/>
      <c r="AB18" s="71"/>
      <c r="AC18" s="71"/>
      <c r="AD18" s="71"/>
      <c r="AE18" s="71"/>
      <c r="AF18" s="71"/>
      <c r="AG18" s="71"/>
      <c r="AH18" s="71"/>
      <c r="AI18" s="71"/>
      <c r="AJ18" s="71"/>
      <c r="AK18" s="71"/>
      <c r="AL18" s="71"/>
      <c r="AM18" s="71"/>
      <c r="AN18" s="66"/>
      <c r="AO18" s="65"/>
      <c r="AP18" s="65"/>
      <c r="AQ18" s="65"/>
      <c r="AR18" s="65"/>
    </row>
    <row r="19" spans="1:45" ht="24.95" customHeight="1">
      <c r="A19" s="22"/>
      <c r="B19" s="62"/>
      <c r="C19" s="717"/>
      <c r="D19" s="717"/>
      <c r="E19" s="717"/>
      <c r="F19" s="717"/>
      <c r="G19" s="717"/>
      <c r="H19" s="717"/>
      <c r="I19" s="717"/>
      <c r="J19" s="85"/>
      <c r="K19" s="85"/>
    </row>
    <row r="20" spans="1:45" ht="24.95" customHeight="1">
      <c r="A20" s="22"/>
      <c r="B20" s="88"/>
      <c r="C20" s="89"/>
      <c r="D20" s="89"/>
      <c r="E20" s="89"/>
      <c r="F20" s="89"/>
      <c r="G20" s="89"/>
      <c r="H20" s="89"/>
      <c r="I20" s="87"/>
      <c r="J20" s="87"/>
      <c r="K20" s="87"/>
    </row>
    <row r="21" spans="1:45" ht="24.95" customHeight="1">
      <c r="A21" s="22"/>
      <c r="B21" s="88"/>
      <c r="C21" s="690" t="str">
        <f>Índice!D10</f>
        <v>GRI 3-2</v>
      </c>
      <c r="D21" s="720" t="str">
        <f>Índice!E10</f>
        <v>List of material topics</v>
      </c>
      <c r="E21" s="721"/>
      <c r="F21" s="721"/>
      <c r="G21" s="721"/>
      <c r="H21" s="721"/>
      <c r="I21" s="721"/>
      <c r="J21" s="87"/>
      <c r="K21" s="87"/>
    </row>
    <row r="22" spans="1:45" ht="24.95" customHeight="1">
      <c r="A22" s="22"/>
      <c r="B22" s="88"/>
      <c r="C22" s="724" t="s">
        <v>382</v>
      </c>
      <c r="D22" s="724"/>
      <c r="E22" s="724"/>
      <c r="F22" s="724"/>
      <c r="G22" s="724"/>
      <c r="H22" s="724"/>
      <c r="I22" s="724"/>
      <c r="J22" s="87"/>
      <c r="K22" s="87"/>
    </row>
    <row r="23" spans="1:45" ht="24.95" customHeight="1">
      <c r="A23" s="22"/>
      <c r="B23" s="88"/>
      <c r="C23" s="725"/>
      <c r="D23" s="725"/>
      <c r="E23" s="725"/>
      <c r="F23" s="725"/>
      <c r="G23" s="725"/>
      <c r="H23" s="725"/>
      <c r="I23" s="725"/>
      <c r="J23" s="87"/>
      <c r="K23" s="87"/>
    </row>
    <row r="24" spans="1:45" ht="24.95" customHeight="1">
      <c r="A24" s="22"/>
      <c r="B24" s="60"/>
      <c r="C24" s="725"/>
      <c r="D24" s="725"/>
      <c r="E24" s="725"/>
      <c r="F24" s="725"/>
      <c r="G24" s="725"/>
      <c r="H24" s="725"/>
      <c r="I24" s="725"/>
    </row>
    <row r="25" spans="1:45" ht="24.95" customHeight="1">
      <c r="A25" s="22"/>
      <c r="B25" s="60"/>
      <c r="C25" s="725"/>
      <c r="D25" s="725"/>
      <c r="E25" s="725"/>
      <c r="F25" s="725"/>
      <c r="G25" s="725"/>
      <c r="H25" s="725"/>
      <c r="I25" s="725"/>
    </row>
    <row r="26" spans="1:45" ht="24.95" customHeight="1">
      <c r="A26" s="22"/>
      <c r="B26" s="60"/>
      <c r="C26" s="725"/>
      <c r="D26" s="725"/>
      <c r="E26" s="725"/>
      <c r="F26" s="725"/>
      <c r="G26" s="725"/>
      <c r="H26" s="725"/>
      <c r="I26" s="725"/>
    </row>
    <row r="27" spans="1:45" ht="24.95" customHeight="1">
      <c r="A27" s="22"/>
      <c r="B27" s="60"/>
      <c r="C27" s="725"/>
      <c r="D27" s="725"/>
      <c r="E27" s="725"/>
      <c r="F27" s="725"/>
      <c r="G27" s="725"/>
      <c r="H27" s="725"/>
      <c r="I27" s="725"/>
    </row>
    <row r="28" spans="1:45" ht="24.95" customHeight="1">
      <c r="A28" s="22"/>
      <c r="B28" s="60"/>
      <c r="C28" s="725"/>
      <c r="D28" s="725"/>
      <c r="E28" s="725"/>
      <c r="F28" s="725"/>
      <c r="G28" s="725"/>
      <c r="H28" s="725"/>
      <c r="I28" s="725"/>
    </row>
    <row r="29" spans="1:45" ht="24.95" customHeight="1">
      <c r="A29" s="22"/>
      <c r="B29" s="82"/>
      <c r="C29" s="725"/>
      <c r="D29" s="725"/>
      <c r="E29" s="725"/>
      <c r="F29" s="725"/>
      <c r="G29" s="725"/>
      <c r="H29" s="725"/>
      <c r="I29" s="725"/>
    </row>
    <row r="30" spans="1:45" ht="24.95" customHeight="1">
      <c r="A30" s="22"/>
      <c r="B30" s="60"/>
      <c r="C30" s="93"/>
      <c r="D30" s="93"/>
      <c r="E30" s="93"/>
      <c r="F30" s="93"/>
      <c r="G30" s="93"/>
      <c r="H30" s="93"/>
      <c r="I30" s="93"/>
    </row>
    <row r="31" spans="1:45" ht="24.95" customHeight="1">
      <c r="A31" s="22"/>
      <c r="B31" s="60"/>
    </row>
    <row r="32" spans="1:45" ht="24.95" customHeight="1">
      <c r="A32" s="22"/>
      <c r="B32" s="60"/>
    </row>
    <row r="33" spans="1:2" ht="24.95" customHeight="1">
      <c r="A33" s="22"/>
      <c r="B33" s="60"/>
    </row>
    <row r="34" spans="1:2" ht="24.95" customHeight="1">
      <c r="A34" s="22"/>
      <c r="B34" s="60"/>
    </row>
    <row r="35" spans="1:2" ht="24.95" customHeight="1">
      <c r="A35" s="22"/>
      <c r="B35" s="60"/>
    </row>
    <row r="36" spans="1:2" ht="24.95" hidden="1" customHeight="1">
      <c r="A36" s="22"/>
      <c r="B36" s="60"/>
    </row>
    <row r="37" spans="1:2" ht="24.95" hidden="1" customHeight="1">
      <c r="A37" s="22"/>
      <c r="B37" s="60"/>
    </row>
    <row r="38" spans="1:2" ht="24.95" hidden="1" customHeight="1">
      <c r="A38" s="22"/>
      <c r="B38" s="60"/>
    </row>
    <row r="39" spans="1:2" ht="24.95" hidden="1" customHeight="1">
      <c r="A39" s="22"/>
      <c r="B39" s="60"/>
    </row>
    <row r="40" spans="1:2" ht="24.95" hidden="1" customHeight="1">
      <c r="A40" s="22"/>
      <c r="B40" s="60"/>
    </row>
    <row r="41" spans="1:2" ht="24.95" hidden="1" customHeight="1">
      <c r="A41" s="22"/>
      <c r="B41" s="60"/>
    </row>
    <row r="42" spans="1:2" ht="24.95" hidden="1" customHeight="1">
      <c r="A42" s="22"/>
      <c r="B42" s="60"/>
    </row>
    <row r="43" spans="1:2" ht="24.95" hidden="1" customHeight="1">
      <c r="A43" s="22"/>
      <c r="B43" s="60"/>
    </row>
    <row r="44" spans="1:2" ht="24.95" hidden="1" customHeight="1">
      <c r="A44" s="22"/>
      <c r="B44" s="60"/>
    </row>
    <row r="45" spans="1:2" ht="24.95" hidden="1" customHeight="1">
      <c r="A45" s="22"/>
      <c r="B45" s="60"/>
    </row>
    <row r="46" spans="1:2" ht="24.95" hidden="1" customHeight="1">
      <c r="A46" s="22"/>
      <c r="B46" s="60"/>
    </row>
    <row r="47" spans="1:2" ht="24.95" hidden="1" customHeight="1">
      <c r="A47" s="22"/>
      <c r="B47" s="60"/>
    </row>
    <row r="48" spans="1:2" ht="24.95" hidden="1" customHeight="1">
      <c r="A48" s="22"/>
      <c r="B48" s="60"/>
    </row>
    <row r="49" spans="1:2" ht="24.95" hidden="1" customHeight="1">
      <c r="A49" s="22"/>
      <c r="B49" s="82"/>
    </row>
    <row r="50" spans="1:2" ht="24.95" hidden="1" customHeight="1">
      <c r="A50" s="22"/>
      <c r="B50" s="82"/>
    </row>
    <row r="51" spans="1:2" ht="24.95" hidden="1" customHeight="1">
      <c r="A51" s="22"/>
      <c r="B51" s="82"/>
    </row>
    <row r="52" spans="1:2" ht="24.95" hidden="1" customHeight="1">
      <c r="A52" s="22"/>
      <c r="B52" s="82"/>
    </row>
    <row r="53" spans="1:2" ht="24.95" hidden="1" customHeight="1">
      <c r="A53" s="22"/>
      <c r="B53" s="82"/>
    </row>
    <row r="54" spans="1:2" ht="24.95" hidden="1" customHeight="1">
      <c r="A54" s="22"/>
      <c r="B54" s="60"/>
    </row>
    <row r="55" spans="1:2" ht="24.95" hidden="1" customHeight="1">
      <c r="A55" s="22"/>
      <c r="B55" s="60"/>
    </row>
    <row r="56" spans="1:2" ht="24.95" hidden="1" customHeight="1">
      <c r="A56" s="22"/>
      <c r="B56" s="60"/>
    </row>
    <row r="57" spans="1:2" ht="24.95" hidden="1" customHeight="1">
      <c r="A57" s="22"/>
      <c r="B57" s="60"/>
    </row>
    <row r="58" spans="1:2" ht="24.95" hidden="1" customHeight="1">
      <c r="A58" s="22"/>
      <c r="B58" s="60"/>
    </row>
    <row r="59" spans="1:2" ht="24.95" hidden="1" customHeight="1">
      <c r="A59" s="22"/>
      <c r="B59" s="82"/>
    </row>
    <row r="60" spans="1:2" ht="15.75" hidden="1" customHeight="1">
      <c r="A60" s="22"/>
      <c r="B60" s="60"/>
    </row>
    <row r="61" spans="1:2" ht="15.75" hidden="1" customHeight="1">
      <c r="A61" s="22"/>
      <c r="B61" s="60"/>
    </row>
    <row r="62" spans="1:2" ht="15.75" hidden="1" customHeight="1">
      <c r="A62" s="22"/>
      <c r="B62" s="60"/>
    </row>
    <row r="63" spans="1:2" ht="15.75" hidden="1" customHeight="1">
      <c r="A63" s="22"/>
      <c r="B63" s="60"/>
    </row>
    <row r="64" spans="1:2" ht="15.75" hidden="1" customHeight="1">
      <c r="A64" s="22"/>
      <c r="B64" s="60"/>
    </row>
    <row r="65" spans="1:2" ht="15.75" hidden="1" customHeight="1">
      <c r="A65" s="22"/>
      <c r="B65" s="60"/>
    </row>
    <row r="66" spans="1:2" ht="15.75" hidden="1" customHeight="1">
      <c r="A66" s="22"/>
      <c r="B66" s="60"/>
    </row>
    <row r="67" spans="1:2" ht="15.75" hidden="1" customHeight="1">
      <c r="A67" s="22"/>
      <c r="B67" s="60"/>
    </row>
    <row r="68" spans="1:2" ht="15.75" hidden="1" customHeight="1">
      <c r="A68" s="22"/>
      <c r="B68" s="60"/>
    </row>
    <row r="69" spans="1:2" ht="15.75" hidden="1" customHeight="1">
      <c r="A69" s="22"/>
      <c r="B69" s="60"/>
    </row>
    <row r="70" spans="1:2" ht="15.75" hidden="1" customHeight="1">
      <c r="A70" s="22"/>
      <c r="B70" s="60"/>
    </row>
    <row r="71" spans="1:2" ht="15.75" hidden="1" customHeight="1">
      <c r="A71" s="22"/>
      <c r="B71" s="60"/>
    </row>
    <row r="72" spans="1:2" ht="15.75" hidden="1" customHeight="1">
      <c r="A72" s="22"/>
      <c r="B72" s="60"/>
    </row>
    <row r="73" spans="1:2" ht="15.75" hidden="1" customHeight="1">
      <c r="A73" s="22"/>
      <c r="B73" s="60"/>
    </row>
    <row r="74" spans="1:2" ht="15.75" hidden="1" customHeight="1">
      <c r="A74" s="22"/>
      <c r="B74" s="60"/>
    </row>
    <row r="75" spans="1:2" ht="15.75" hidden="1" customHeight="1">
      <c r="A75" s="22"/>
      <c r="B75" s="60"/>
    </row>
    <row r="76" spans="1:2" ht="15.75" hidden="1" customHeight="1">
      <c r="A76" s="22"/>
      <c r="B76" s="60"/>
    </row>
    <row r="77" spans="1:2" ht="15.75" hidden="1" customHeight="1">
      <c r="A77" s="22"/>
      <c r="B77" s="60"/>
    </row>
    <row r="78" spans="1:2" ht="15.75" hidden="1" customHeight="1">
      <c r="A78" s="22"/>
      <c r="B78" s="60"/>
    </row>
    <row r="79" spans="1:2" ht="15.75" hidden="1" customHeight="1">
      <c r="A79" s="22"/>
      <c r="B79" s="60"/>
    </row>
    <row r="80" spans="1:2" ht="15.75" hidden="1" customHeight="1">
      <c r="A80" s="43"/>
      <c r="B80" s="60"/>
    </row>
    <row r="81" spans="1:2" ht="15.75" hidden="1" customHeight="1">
      <c r="A81" s="22"/>
      <c r="B81" s="60"/>
    </row>
    <row r="82" spans="1:2" ht="15.75" hidden="1" customHeight="1">
      <c r="A82" s="22"/>
      <c r="B82" s="82"/>
    </row>
    <row r="83" spans="1:2" ht="15.75" hidden="1" customHeight="1">
      <c r="B83" s="82"/>
    </row>
    <row r="84" spans="1:2" ht="15.75" hidden="1" customHeight="1">
      <c r="B84" s="82"/>
    </row>
    <row r="85" spans="1:2" ht="15.75" hidden="1" customHeight="1">
      <c r="B85" s="82"/>
    </row>
    <row r="86" spans="1:2" ht="15.75" hidden="1" customHeight="1">
      <c r="B86" s="60"/>
    </row>
    <row r="87" spans="1:2" ht="15.75" hidden="1" customHeight="1">
      <c r="B87" s="60"/>
    </row>
    <row r="88" spans="1:2" ht="15.75" hidden="1" customHeight="1">
      <c r="B88" s="60"/>
    </row>
    <row r="89" spans="1:2" ht="15.75" hidden="1" customHeight="1">
      <c r="B89" s="60"/>
    </row>
    <row r="90" spans="1:2" ht="15.75" hidden="1" customHeight="1">
      <c r="B90" s="60"/>
    </row>
    <row r="91" spans="1:2" ht="15.75" hidden="1" customHeight="1">
      <c r="B91" s="82"/>
    </row>
    <row r="92" spans="1:2" ht="15.75" hidden="1" customHeight="1">
      <c r="B92" s="82"/>
    </row>
    <row r="93" spans="1:2" ht="15.75" hidden="1" customHeight="1">
      <c r="B93" s="82"/>
    </row>
    <row r="94" spans="1:2" ht="15.75" hidden="1" customHeight="1">
      <c r="B94" s="82"/>
    </row>
    <row r="95" spans="1:2" ht="15.75" hidden="1" customHeight="1">
      <c r="B95" s="82"/>
    </row>
    <row r="96" spans="1:2" ht="15.75" hidden="1" customHeight="1">
      <c r="B96" s="60"/>
    </row>
    <row r="97" spans="2:2" ht="15.75" hidden="1" customHeight="1">
      <c r="B97" s="60"/>
    </row>
    <row r="98" spans="2:2" ht="15.75" hidden="1" customHeight="1">
      <c r="B98" s="83"/>
    </row>
    <row r="99" spans="2:2" ht="15.75" hidden="1" customHeight="1">
      <c r="B99" s="60"/>
    </row>
    <row r="100" spans="2:2" ht="15.75" hidden="1" customHeight="1">
      <c r="B100" s="60"/>
    </row>
    <row r="101" spans="2:2" ht="15.75" hidden="1" customHeight="1">
      <c r="B101" s="60"/>
    </row>
    <row r="102" spans="2:2" ht="15.75" hidden="1" customHeight="1">
      <c r="B102" s="82"/>
    </row>
    <row r="103" spans="2:2" ht="15.75" hidden="1" customHeight="1">
      <c r="B103" s="60"/>
    </row>
    <row r="104" spans="2:2" ht="15.75" hidden="1" customHeight="1">
      <c r="B104" s="60"/>
    </row>
    <row r="105" spans="2:2" ht="15.75" hidden="1" customHeight="1">
      <c r="B105" s="60"/>
    </row>
    <row r="106" spans="2:2" ht="15.75" hidden="1" customHeight="1">
      <c r="B106" s="82"/>
    </row>
    <row r="107" spans="2:2" ht="15.75" hidden="1" customHeight="1">
      <c r="B107" s="82"/>
    </row>
    <row r="108" spans="2:2" ht="15.75" hidden="1" customHeight="1">
      <c r="B108" s="82"/>
    </row>
    <row r="109" spans="2:2" ht="15.75" hidden="1" customHeight="1">
      <c r="B109" s="83"/>
    </row>
    <row r="110" spans="2:2" ht="15.75" hidden="1" customHeight="1">
      <c r="B110" s="82"/>
    </row>
    <row r="111" spans="2:2" ht="15.75" hidden="1" customHeight="1">
      <c r="B111" s="82"/>
    </row>
    <row r="112" spans="2:2" ht="15.75" hidden="1" customHeight="1">
      <c r="B112" s="82"/>
    </row>
    <row r="113" spans="2:2" ht="15.75" hidden="1" customHeight="1">
      <c r="B113" s="82"/>
    </row>
    <row r="114" spans="2:2" ht="15.75" hidden="1" customHeight="1">
      <c r="B114" s="82"/>
    </row>
    <row r="115" spans="2:2" ht="15.75" hidden="1" customHeight="1">
      <c r="B115" s="82"/>
    </row>
    <row r="116" spans="2:2" ht="15.75" hidden="1" customHeight="1">
      <c r="B116" s="82"/>
    </row>
    <row r="117" spans="2:2" ht="15.75" hidden="1" customHeight="1">
      <c r="B117" s="82"/>
    </row>
    <row r="118" spans="2:2" ht="15.75" hidden="1" customHeight="1">
      <c r="B118" s="82"/>
    </row>
    <row r="119" spans="2:2" ht="15.75" hidden="1" customHeight="1">
      <c r="B119" s="60"/>
    </row>
    <row r="120" spans="2:2" ht="15.75" hidden="1" customHeight="1">
      <c r="B120" s="60"/>
    </row>
    <row r="121" spans="2:2" ht="15.75" hidden="1" customHeight="1">
      <c r="B121" s="60"/>
    </row>
    <row r="122" spans="2:2" ht="15.75" hidden="1" customHeight="1">
      <c r="B122" s="60"/>
    </row>
    <row r="123" spans="2:2" ht="15.75" hidden="1" customHeight="1">
      <c r="B123" s="60"/>
    </row>
    <row r="124" spans="2:2" ht="15.75" hidden="1" customHeight="1">
      <c r="B124" s="60"/>
    </row>
    <row r="125" spans="2:2" ht="15.75" hidden="1" customHeight="1">
      <c r="B125" s="60"/>
    </row>
    <row r="126" spans="2:2" ht="15.75" hidden="1" customHeight="1">
      <c r="B126" s="60"/>
    </row>
    <row r="127" spans="2:2" ht="15.75" hidden="1" customHeight="1">
      <c r="B127" s="60"/>
    </row>
    <row r="128" spans="2:2" ht="15.75" hidden="1" customHeight="1">
      <c r="B128" s="60"/>
    </row>
    <row r="129" spans="2:2" ht="15.75" hidden="1" customHeight="1">
      <c r="B129" s="60"/>
    </row>
    <row r="130" spans="2:2" ht="15.75" hidden="1" customHeight="1">
      <c r="B130" s="60"/>
    </row>
    <row r="131" spans="2:2" ht="15.75" hidden="1" customHeight="1">
      <c r="B131" s="60"/>
    </row>
    <row r="132" spans="2:2" ht="15.75" hidden="1" customHeight="1">
      <c r="B132" s="82"/>
    </row>
    <row r="133" spans="2:2" ht="15.75" hidden="1" customHeight="1">
      <c r="B133" s="82"/>
    </row>
    <row r="134" spans="2:2" ht="15.75" hidden="1" customHeight="1">
      <c r="B134" s="82"/>
    </row>
    <row r="135" spans="2:2" ht="15.75" hidden="1" customHeight="1">
      <c r="B135" s="82"/>
    </row>
    <row r="136" spans="2:2" ht="15.75" hidden="1" customHeight="1">
      <c r="B136" s="60"/>
    </row>
    <row r="137" spans="2:2" ht="15.75" hidden="1" customHeight="1">
      <c r="B137" s="82"/>
    </row>
    <row r="138" spans="2:2" ht="15.75" hidden="1" customHeight="1">
      <c r="B138" s="82"/>
    </row>
    <row r="139" spans="2:2" ht="15.75" hidden="1" customHeight="1">
      <c r="B139" s="82"/>
    </row>
    <row r="140" spans="2:2" ht="15.75" hidden="1" customHeight="1">
      <c r="B140" s="82"/>
    </row>
    <row r="141" spans="2:2" ht="15.75" hidden="1" customHeight="1">
      <c r="B141" s="82"/>
    </row>
    <row r="142" spans="2:2" ht="15.75" hidden="1" customHeight="1">
      <c r="B142" s="60"/>
    </row>
    <row r="143" spans="2:2" ht="15.75" hidden="1" customHeight="1">
      <c r="B143" s="60"/>
    </row>
    <row r="144" spans="2:2" ht="15.75" hidden="1" customHeight="1">
      <c r="B144" s="82"/>
    </row>
    <row r="145" spans="1:2" ht="15.75" hidden="1" customHeight="1">
      <c r="B145" s="82"/>
    </row>
    <row r="146" spans="1:2" ht="15.75" hidden="1" customHeight="1">
      <c r="B146" s="82"/>
    </row>
    <row r="147" spans="1:2" ht="15.75" hidden="1" customHeight="1">
      <c r="B147" s="82"/>
    </row>
    <row r="148" spans="1:2" ht="15.75" hidden="1" customHeight="1">
      <c r="B148" s="82"/>
    </row>
    <row r="149" spans="1:2" ht="15.75" hidden="1" customHeight="1">
      <c r="A149" s="45" t="s">
        <v>0</v>
      </c>
      <c r="B149" s="82"/>
    </row>
    <row r="150" spans="1:2" ht="15.75" hidden="1" customHeight="1">
      <c r="B150" s="82"/>
    </row>
    <row r="151" spans="1:2" ht="15.75" hidden="1" customHeight="1">
      <c r="B151" s="82"/>
    </row>
    <row r="152" spans="1:2" ht="15.75" hidden="1" customHeight="1">
      <c r="B152" s="82"/>
    </row>
    <row r="153" spans="1:2" ht="15.75" hidden="1" customHeight="1">
      <c r="B153" s="82"/>
    </row>
    <row r="154" spans="1:2" ht="15.75" hidden="1" customHeight="1">
      <c r="B154" s="82"/>
    </row>
    <row r="155" spans="1:2" ht="15.75" hidden="1" customHeight="1">
      <c r="B155" s="82"/>
    </row>
    <row r="156" spans="1:2" ht="15.75" hidden="1" customHeight="1">
      <c r="B156" s="82"/>
    </row>
    <row r="157" spans="1:2" ht="15.75" hidden="1" customHeight="1">
      <c r="B157" s="82"/>
    </row>
    <row r="158" spans="1:2" ht="15.75" hidden="1" customHeight="1">
      <c r="B158" s="82"/>
    </row>
    <row r="159" spans="1:2" ht="15.75" hidden="1" customHeight="1">
      <c r="B159" s="82"/>
    </row>
    <row r="160" spans="1:2" ht="15.75" hidden="1" customHeight="1">
      <c r="B160" s="60"/>
    </row>
    <row r="161" spans="2:2" ht="15.75" hidden="1" customHeight="1">
      <c r="B161" s="60"/>
    </row>
    <row r="162" spans="2:2" ht="15.75" hidden="1" customHeight="1">
      <c r="B162" s="82"/>
    </row>
    <row r="163" spans="2:2" ht="15.75" hidden="1" customHeight="1">
      <c r="B163" s="60"/>
    </row>
    <row r="164" spans="2:2" ht="15.75" hidden="1" customHeight="1">
      <c r="B164" s="60"/>
    </row>
    <row r="165" spans="2:2" ht="15.75" hidden="1" customHeight="1">
      <c r="B165" s="60"/>
    </row>
    <row r="166" spans="2:2" ht="15.75" hidden="1" customHeight="1">
      <c r="B166" s="60"/>
    </row>
    <row r="167" spans="2:2" ht="15.75" hidden="1" customHeight="1">
      <c r="B167" s="60"/>
    </row>
    <row r="168" spans="2:2" ht="15.75" hidden="1" customHeight="1">
      <c r="B168" s="60"/>
    </row>
    <row r="169" spans="2:2" ht="15.75" hidden="1" customHeight="1">
      <c r="B169" s="60"/>
    </row>
    <row r="170" spans="2:2" ht="15.75" hidden="1" customHeight="1">
      <c r="B170" s="60"/>
    </row>
    <row r="171" spans="2:2" ht="15.75" hidden="1" customHeight="1">
      <c r="B171" s="60"/>
    </row>
    <row r="172" spans="2:2" ht="15.75" hidden="1" customHeight="1">
      <c r="B172" s="60"/>
    </row>
    <row r="173" spans="2:2" ht="15.75" hidden="1" customHeight="1">
      <c r="B173" s="60"/>
    </row>
    <row r="174" spans="2:2" ht="15.75" hidden="1" customHeight="1">
      <c r="B174" s="60"/>
    </row>
    <row r="175" spans="2:2" ht="15.75" hidden="1" customHeight="1">
      <c r="B175" s="60"/>
    </row>
    <row r="176" spans="2:2" ht="15.75" hidden="1" customHeight="1">
      <c r="B176" s="60"/>
    </row>
    <row r="177" spans="2:2" ht="15.75" hidden="1" customHeight="1">
      <c r="B177" s="60"/>
    </row>
    <row r="178" spans="2:2" ht="15.75" hidden="1" customHeight="1">
      <c r="B178" s="60"/>
    </row>
    <row r="179" spans="2:2" ht="15.75" hidden="1" customHeight="1">
      <c r="B179" s="60"/>
    </row>
    <row r="180" spans="2:2" ht="15.75" hidden="1" customHeight="1">
      <c r="B180" s="60"/>
    </row>
    <row r="181" spans="2:2" ht="15.75" hidden="1" customHeight="1">
      <c r="B181" s="60"/>
    </row>
    <row r="182" spans="2:2" ht="15.75" hidden="1" customHeight="1">
      <c r="B182" s="60"/>
    </row>
    <row r="183" spans="2:2" ht="15.75" hidden="1" customHeight="1">
      <c r="B183" s="60"/>
    </row>
    <row r="184" spans="2:2" ht="15.75" hidden="1" customHeight="1">
      <c r="B184" s="60"/>
    </row>
    <row r="185" spans="2:2" ht="15.75" hidden="1" customHeight="1">
      <c r="B185" s="60"/>
    </row>
    <row r="186" spans="2:2" ht="15.75" hidden="1" customHeight="1">
      <c r="B186" s="60"/>
    </row>
    <row r="187" spans="2:2" ht="15.75" hidden="1" customHeight="1">
      <c r="B187" s="60"/>
    </row>
    <row r="188" spans="2:2" ht="15.75" hidden="1" customHeight="1">
      <c r="B188" s="60"/>
    </row>
    <row r="189" spans="2:2" ht="15.75" hidden="1" customHeight="1">
      <c r="B189" s="60"/>
    </row>
    <row r="190" spans="2:2" ht="15.75" hidden="1" customHeight="1">
      <c r="B190" s="60"/>
    </row>
    <row r="191" spans="2:2" ht="15.75" hidden="1" customHeight="1">
      <c r="B191" s="60"/>
    </row>
    <row r="192" spans="2:2" ht="15.75" hidden="1" customHeight="1">
      <c r="B192" s="60"/>
    </row>
    <row r="193" spans="2:2" ht="15.75" hidden="1" customHeight="1">
      <c r="B193" s="60"/>
    </row>
    <row r="194" spans="2:2" ht="15.75" hidden="1" customHeight="1">
      <c r="B194" s="60"/>
    </row>
    <row r="195" spans="2:2" ht="15.75" hidden="1" customHeight="1">
      <c r="B195" s="60"/>
    </row>
    <row r="196" spans="2:2" ht="15.75" hidden="1" customHeight="1">
      <c r="B196" s="60"/>
    </row>
    <row r="197" spans="2:2" ht="15.75" hidden="1" customHeight="1">
      <c r="B197" s="60"/>
    </row>
    <row r="198" spans="2:2" ht="15.75" hidden="1" customHeight="1">
      <c r="B198" s="60"/>
    </row>
    <row r="199" spans="2:2" ht="15.75" hidden="1" customHeight="1">
      <c r="B199" s="60"/>
    </row>
    <row r="200" spans="2:2" ht="15.75" hidden="1" customHeight="1">
      <c r="B200" s="60"/>
    </row>
    <row r="201" spans="2:2" ht="15.75" hidden="1" customHeight="1">
      <c r="B201" s="60"/>
    </row>
    <row r="202" spans="2:2" ht="15.75" hidden="1" customHeight="1">
      <c r="B202" s="60"/>
    </row>
    <row r="203" spans="2:2" ht="15.75" hidden="1" customHeight="1">
      <c r="B203" s="60"/>
    </row>
    <row r="204" spans="2:2" ht="15.75" hidden="1" customHeight="1">
      <c r="B204" s="60"/>
    </row>
    <row r="205" spans="2:2" ht="15.75" hidden="1" customHeight="1">
      <c r="B205" s="60"/>
    </row>
    <row r="206" spans="2:2" ht="15.75" hidden="1" customHeight="1">
      <c r="B206" s="60"/>
    </row>
    <row r="207" spans="2:2" ht="15.75" hidden="1" customHeight="1">
      <c r="B207" s="60"/>
    </row>
    <row r="208" spans="2:2" ht="15.75" hidden="1" customHeight="1">
      <c r="B208" s="60"/>
    </row>
    <row r="209" spans="2:2" ht="15.75" hidden="1" customHeight="1">
      <c r="B209" s="60"/>
    </row>
    <row r="210" spans="2:2" ht="15.75" hidden="1" customHeight="1">
      <c r="B210" s="60"/>
    </row>
    <row r="211" spans="2:2" ht="15.75" hidden="1" customHeight="1">
      <c r="B211" s="60"/>
    </row>
    <row r="212" spans="2:2" ht="15.75" hidden="1" customHeight="1">
      <c r="B212" s="60"/>
    </row>
    <row r="213" spans="2:2" ht="15.75" hidden="1" customHeight="1">
      <c r="B213" s="60"/>
    </row>
    <row r="214" spans="2:2" ht="15.75" hidden="1" customHeight="1">
      <c r="B214" s="60"/>
    </row>
    <row r="215" spans="2:2" ht="15.75" hidden="1" customHeight="1">
      <c r="B215" s="60"/>
    </row>
    <row r="216" spans="2:2" ht="15.75" hidden="1" customHeight="1">
      <c r="B216" s="60"/>
    </row>
    <row r="217" spans="2:2" ht="15.75" hidden="1" customHeight="1">
      <c r="B217" s="60"/>
    </row>
    <row r="218" spans="2:2" ht="15.75" hidden="1" customHeight="1">
      <c r="B218" s="60"/>
    </row>
    <row r="219" spans="2:2" ht="15.75" hidden="1" customHeight="1">
      <c r="B219" s="60"/>
    </row>
    <row r="220" spans="2:2" ht="15.75" hidden="1" customHeight="1">
      <c r="B220" s="60"/>
    </row>
    <row r="221" spans="2:2" ht="15.75" hidden="1" customHeight="1">
      <c r="B221" s="60"/>
    </row>
    <row r="222" spans="2:2" ht="15.75" hidden="1" customHeight="1">
      <c r="B222" s="60"/>
    </row>
    <row r="223" spans="2:2" ht="15.75" hidden="1" customHeight="1">
      <c r="B223" s="60"/>
    </row>
    <row r="224" spans="2:2" ht="15.75" hidden="1" customHeight="1">
      <c r="B224" s="60"/>
    </row>
    <row r="225" spans="2:2" ht="15.75" hidden="1" customHeight="1">
      <c r="B225" s="60"/>
    </row>
    <row r="226" spans="2:2" ht="15.75" hidden="1" customHeight="1">
      <c r="B226" s="60"/>
    </row>
    <row r="227" spans="2:2" ht="15.75" hidden="1" customHeight="1">
      <c r="B227" s="82"/>
    </row>
    <row r="228" spans="2:2" ht="15.75" hidden="1" customHeight="1">
      <c r="B228" s="60"/>
    </row>
    <row r="229" spans="2:2" ht="15.75" hidden="1" customHeight="1">
      <c r="B229" s="60"/>
    </row>
    <row r="230" spans="2:2" ht="15.75" hidden="1" customHeight="1">
      <c r="B230" s="60"/>
    </row>
    <row r="231" spans="2:2" ht="15.75" hidden="1" customHeight="1">
      <c r="B231" s="60"/>
    </row>
    <row r="232" spans="2:2" ht="15.75" hidden="1" customHeight="1">
      <c r="B232" s="60"/>
    </row>
    <row r="233" spans="2:2" ht="15.75" hidden="1" customHeight="1">
      <c r="B233" s="60"/>
    </row>
    <row r="234" spans="2:2" ht="15.75" hidden="1" customHeight="1">
      <c r="B234" s="60"/>
    </row>
    <row r="235" spans="2:2" ht="15.75" hidden="1" customHeight="1">
      <c r="B235" s="60"/>
    </row>
    <row r="236" spans="2:2" ht="15.75" hidden="1" customHeight="1">
      <c r="B236" s="82"/>
    </row>
    <row r="237" spans="2:2" ht="15.75" hidden="1" customHeight="1">
      <c r="B237" s="60"/>
    </row>
    <row r="238" spans="2:2" ht="15.75" hidden="1" customHeight="1">
      <c r="B238" s="82"/>
    </row>
    <row r="239" spans="2:2" ht="15.75" hidden="1" customHeight="1">
      <c r="B239" s="82"/>
    </row>
    <row r="240" spans="2:2" ht="15.75" hidden="1" customHeight="1">
      <c r="B240" s="82"/>
    </row>
    <row r="241" spans="2:2" ht="15.75" hidden="1" customHeight="1">
      <c r="B241" s="82"/>
    </row>
    <row r="242" spans="2:2" ht="15.75" hidden="1" customHeight="1">
      <c r="B242" s="82"/>
    </row>
    <row r="243" spans="2:2" ht="15.75" hidden="1" customHeight="1">
      <c r="B243" s="82"/>
    </row>
    <row r="244" spans="2:2" ht="15.75" hidden="1" customHeight="1">
      <c r="B244" s="60"/>
    </row>
    <row r="245" spans="2:2" ht="15.75" hidden="1" customHeight="1">
      <c r="B245" s="60"/>
    </row>
    <row r="246" spans="2:2" ht="15.75" hidden="1" customHeight="1">
      <c r="B246" s="60"/>
    </row>
    <row r="247" spans="2:2" ht="15.75" hidden="1" customHeight="1">
      <c r="B247" s="60"/>
    </row>
    <row r="248" spans="2:2" ht="15.75" hidden="1" customHeight="1">
      <c r="B248" s="60"/>
    </row>
    <row r="249" spans="2:2" ht="15.75" hidden="1" customHeight="1">
      <c r="B249" s="60"/>
    </row>
    <row r="250" spans="2:2" ht="15.75" hidden="1" customHeight="1">
      <c r="B250" s="60"/>
    </row>
    <row r="251" spans="2:2" ht="15.75" hidden="1" customHeight="1"/>
    <row r="252" spans="2:2" ht="15.75" hidden="1" customHeight="1"/>
    <row r="253" spans="2:2" ht="15.75" hidden="1" customHeight="1"/>
    <row r="254" spans="2:2" ht="15.75" hidden="1" customHeight="1"/>
    <row r="255" spans="2:2" ht="15.75" hidden="1" customHeight="1"/>
    <row r="256" spans="2:2"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sheetData>
  <sheetProtection algorithmName="SHA-512" hashValue="JqWbNfufef1IkBw7fV6sah+8nrk9BgXqC65MjGafIbonb4Ne4l7+Yw+ID03ImLYwIvcavYIO72gt2EE2lqeSnw==" saltValue="RxMoYHvbyAhgeuS/UN5ofA==" spinCount="100000" sheet="1" objects="1" scenarios="1" formatColumns="0" formatRows="0" autoFilter="0"/>
  <mergeCells count="4">
    <mergeCell ref="C7:I19"/>
    <mergeCell ref="D6:I6"/>
    <mergeCell ref="D21:I21"/>
    <mergeCell ref="C22:I29"/>
  </mergeCells>
  <hyperlinks>
    <hyperlink ref="E3" location="'Dupla materialidade'!C6" display="GRI 3-1" xr:uid="{9EED72DB-1703-4ECA-8F8B-78D62FC8B074}"/>
    <hyperlink ref="F3" location="'Dupla materialidade'!C21" display="GRI 3-2" xr:uid="{5EB2DE91-0B11-4535-8E8C-8E366BE33F3C}"/>
  </hyperlink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4386-D1DB-46C1-85E5-F37DBF8B05B8}">
  <sheetPr>
    <tabColor rgb="FF00A0A8"/>
  </sheetPr>
  <dimension ref="A1:AT778"/>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6.140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94"/>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60"/>
      <c r="H2" s="60"/>
      <c r="I2" s="60"/>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2" t="str">
        <f>Índice!B11</f>
        <v>ABOUT ENEVA</v>
      </c>
      <c r="D3" s="60"/>
      <c r="E3" s="230" t="s">
        <v>58</v>
      </c>
      <c r="F3" s="230" t="s">
        <v>59</v>
      </c>
      <c r="G3" s="60"/>
      <c r="H3" s="60"/>
      <c r="I3" s="60"/>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Índice!C11</f>
        <v>Profile</v>
      </c>
      <c r="D4" s="60"/>
      <c r="E4" s="145"/>
      <c r="F4" s="145"/>
      <c r="G4" s="60"/>
      <c r="H4" s="60"/>
      <c r="I4" s="60"/>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102"/>
      <c r="D5" s="95"/>
      <c r="E5" s="95"/>
      <c r="F5" s="95"/>
      <c r="G5" s="95"/>
      <c r="H5" s="95"/>
      <c r="I5" s="95"/>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225" t="str">
        <f>Índice!D11</f>
        <v>GRI 2-1</v>
      </c>
      <c r="D6" s="729" t="str">
        <f>Índice!E11</f>
        <v>Organizational details</v>
      </c>
      <c r="E6" s="730"/>
      <c r="F6" s="730"/>
      <c r="G6" s="730"/>
      <c r="H6" s="730"/>
      <c r="I6" s="731"/>
      <c r="J6" s="84"/>
      <c r="K6" s="84"/>
      <c r="L6" s="84"/>
      <c r="M6" s="53"/>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26" t="s">
        <v>381</v>
      </c>
      <c r="D7" s="726"/>
      <c r="E7" s="726"/>
      <c r="F7" s="726"/>
      <c r="G7" s="726"/>
      <c r="H7" s="726"/>
      <c r="I7" s="726"/>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25"/>
      <c r="D8" s="725"/>
      <c r="E8" s="725"/>
      <c r="F8" s="725"/>
      <c r="G8" s="725"/>
      <c r="H8" s="725"/>
      <c r="I8" s="725"/>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25"/>
      <c r="D9" s="725"/>
      <c r="E9" s="725"/>
      <c r="F9" s="725"/>
      <c r="G9" s="725"/>
      <c r="H9" s="725"/>
      <c r="I9" s="725"/>
      <c r="J9" s="87"/>
      <c r="K9" s="87"/>
      <c r="L9" s="87"/>
      <c r="M9" s="80"/>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86"/>
      <c r="D10" s="87"/>
      <c r="E10" s="87"/>
      <c r="F10" s="87"/>
      <c r="G10" s="87"/>
      <c r="H10" s="87"/>
      <c r="I10" s="87"/>
      <c r="J10" s="87"/>
      <c r="K10" s="87"/>
      <c r="L10" s="87"/>
      <c r="M10" s="80"/>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A11" s="98"/>
      <c r="B11" s="76"/>
      <c r="C11" s="225" t="str">
        <f>Índice!D12</f>
        <v>GRI 2-6</v>
      </c>
      <c r="D11" s="729" t="str">
        <f>Índice!E12</f>
        <v>Activities, value chain and other business relationships</v>
      </c>
      <c r="E11" s="730"/>
      <c r="F11" s="730"/>
      <c r="G11" s="730"/>
      <c r="H11" s="730"/>
      <c r="I11" s="731"/>
      <c r="J11" s="84"/>
      <c r="K11" s="84"/>
      <c r="L11" s="84"/>
      <c r="M11" s="5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A12" s="94"/>
      <c r="B12" s="76"/>
      <c r="C12" s="727" t="s">
        <v>383</v>
      </c>
      <c r="D12" s="728"/>
      <c r="E12" s="728"/>
      <c r="F12" s="728"/>
      <c r="G12" s="728"/>
      <c r="H12" s="728"/>
      <c r="I12" s="728"/>
      <c r="J12" s="85"/>
      <c r="K12" s="85"/>
      <c r="L12" s="85"/>
      <c r="M12" s="73"/>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A13" s="94"/>
      <c r="B13" s="76"/>
      <c r="C13" s="716"/>
      <c r="D13" s="717"/>
      <c r="E13" s="717"/>
      <c r="F13" s="717"/>
      <c r="G13" s="717"/>
      <c r="H13" s="717"/>
      <c r="I13" s="717"/>
      <c r="J13" s="87"/>
      <c r="K13" s="87"/>
      <c r="L13" s="87"/>
      <c r="M13" s="7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A14" s="94"/>
      <c r="B14" s="76"/>
      <c r="C14" s="716"/>
      <c r="D14" s="717"/>
      <c r="E14" s="717"/>
      <c r="F14" s="717"/>
      <c r="G14" s="717"/>
      <c r="H14" s="717"/>
      <c r="I14" s="717"/>
      <c r="J14" s="87"/>
      <c r="K14" s="87"/>
      <c r="L14" s="87"/>
      <c r="M14" s="80"/>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A15" s="94"/>
      <c r="B15" s="76"/>
      <c r="C15" s="716"/>
      <c r="D15" s="717"/>
      <c r="E15" s="717"/>
      <c r="F15" s="717"/>
      <c r="G15" s="717"/>
      <c r="H15" s="717"/>
      <c r="I15" s="717"/>
      <c r="J15" s="87"/>
      <c r="K15" s="87"/>
      <c r="L15" s="87"/>
      <c r="M15" s="80"/>
      <c r="N15" s="68"/>
      <c r="O15" s="99"/>
      <c r="P15" s="99"/>
      <c r="Q15" s="99"/>
      <c r="R15" s="99"/>
      <c r="S15" s="99"/>
      <c r="T15" s="99"/>
      <c r="U15" s="99"/>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A16" s="94"/>
      <c r="B16" s="76"/>
      <c r="C16" s="716"/>
      <c r="D16" s="717"/>
      <c r="E16" s="717"/>
      <c r="F16" s="717"/>
      <c r="G16" s="717"/>
      <c r="H16" s="717"/>
      <c r="I16" s="717"/>
      <c r="J16" s="87"/>
      <c r="K16" s="87"/>
      <c r="L16" s="87"/>
      <c r="M16" s="68"/>
      <c r="N16" s="100"/>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12" ht="24.95" customHeight="1">
      <c r="A17" s="94"/>
      <c r="B17" s="76"/>
      <c r="C17" s="86"/>
      <c r="D17" s="87"/>
      <c r="E17" s="87"/>
      <c r="F17" s="87"/>
      <c r="G17" s="87"/>
      <c r="H17" s="87"/>
      <c r="I17" s="87"/>
      <c r="J17" s="87"/>
      <c r="K17" s="87"/>
      <c r="L17" s="87"/>
    </row>
    <row r="18" spans="1:12" ht="24.95" customHeight="1">
      <c r="A18" s="94"/>
      <c r="B18" s="76"/>
      <c r="C18" s="101"/>
      <c r="D18" s="92"/>
      <c r="E18" s="92"/>
      <c r="F18" s="92"/>
      <c r="G18" s="92"/>
      <c r="H18" s="92"/>
      <c r="I18" s="92"/>
      <c r="J18" s="92"/>
      <c r="K18" s="92"/>
      <c r="L18" s="92"/>
    </row>
    <row r="19" spans="1:12" ht="24.95" customHeight="1">
      <c r="A19" s="94"/>
      <c r="B19" s="76"/>
      <c r="C19" s="722"/>
      <c r="D19" s="723"/>
      <c r="E19" s="723"/>
      <c r="F19" s="723"/>
      <c r="G19" s="723"/>
      <c r="H19" s="723"/>
      <c r="I19" s="723"/>
      <c r="J19" s="723"/>
      <c r="K19" s="723"/>
      <c r="L19" s="723"/>
    </row>
    <row r="20" spans="1:12" ht="24.95" customHeight="1">
      <c r="A20" s="94"/>
      <c r="B20" s="76"/>
    </row>
    <row r="21" spans="1:12" ht="24.95" customHeight="1">
      <c r="A21" s="94"/>
      <c r="B21" s="76"/>
    </row>
    <row r="22" spans="1:12" ht="24.95" customHeight="1">
      <c r="A22" s="94"/>
      <c r="B22" s="76"/>
    </row>
    <row r="23" spans="1:12" ht="24.95" customHeight="1">
      <c r="A23" s="94"/>
      <c r="B23" s="76"/>
    </row>
    <row r="24" spans="1:12" ht="24.95" customHeight="1">
      <c r="A24" s="94"/>
      <c r="B24" s="76"/>
    </row>
    <row r="25" spans="1:12" ht="24.95" customHeight="1">
      <c r="A25" s="94"/>
      <c r="B25" s="60"/>
    </row>
    <row r="26" spans="1:12" ht="24.95" customHeight="1">
      <c r="A26" s="94"/>
      <c r="B26" s="60"/>
    </row>
    <row r="27" spans="1:12" ht="24.95" customHeight="1">
      <c r="A27" s="94"/>
      <c r="B27" s="60"/>
    </row>
    <row r="28" spans="1:12" ht="24.95" customHeight="1">
      <c r="A28" s="94"/>
      <c r="B28" s="60"/>
    </row>
    <row r="29" spans="1:12" ht="24.95" customHeight="1">
      <c r="A29" s="94"/>
      <c r="B29" s="60"/>
    </row>
    <row r="30" spans="1:12" ht="24.95" customHeight="1">
      <c r="A30" s="94"/>
      <c r="B30" s="60"/>
    </row>
    <row r="31" spans="1:12" ht="24.95" customHeight="1">
      <c r="A31" s="94"/>
      <c r="B31" s="60"/>
    </row>
    <row r="32" spans="1:12" ht="24.9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sheetData>
  <sheetProtection algorithmName="SHA-512" hashValue="Pge0xZZ+i9MLjpno80k3otMZXeEle0RO3+iumgFv1UHuJl4Oy2XKxTER7oMWndJ3vDz6IwlRv2bUo38mHNx93w==" saltValue="W02+7yiRFanpmelTb5k9cw==" spinCount="100000" sheet="1" objects="1" scenarios="1" formatColumns="0" formatRows="0" autoFilter="0"/>
  <mergeCells count="5">
    <mergeCell ref="C19:L19"/>
    <mergeCell ref="C7:I9"/>
    <mergeCell ref="C12:I16"/>
    <mergeCell ref="D6:I6"/>
    <mergeCell ref="D11:I11"/>
  </mergeCells>
  <hyperlinks>
    <hyperlink ref="E3" location="Perfil!C6" display="GRI 2-1" xr:uid="{5507C230-44A6-4838-9BA7-77C5FD322827}"/>
    <hyperlink ref="F3" location="Perfil!C11" display="GRI 2-6" xr:uid="{BF43E126-908A-4B1F-9A17-DD6954495A9A}"/>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CD4C-7390-4878-BBE5-9D427E302FC0}">
  <sheetPr>
    <tabColor rgb="FF00A0A8"/>
  </sheetPr>
  <dimension ref="A1:AT764"/>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6.28515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94"/>
      <c r="B1" s="58"/>
      <c r="C1" s="58"/>
      <c r="D1" s="58"/>
      <c r="E1" s="59"/>
      <c r="F1" s="60"/>
      <c r="G1" s="60"/>
      <c r="H1" s="60"/>
      <c r="I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E2" s="65"/>
      <c r="F2" s="65"/>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2" t="str">
        <f>Índice!B13</f>
        <v>ABOUT ENEVA</v>
      </c>
      <c r="D3" s="97"/>
      <c r="E3" s="230" t="s">
        <v>62</v>
      </c>
      <c r="F3" s="231" t="s">
        <v>386</v>
      </c>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Índice!C13</f>
        <v>Strategic planning</v>
      </c>
      <c r="E4" s="131"/>
      <c r="F4" s="131"/>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225" t="str">
        <f>Índice!D13</f>
        <v>GRI 2-29</v>
      </c>
      <c r="D6" s="729" t="str">
        <f>Índice!E13</f>
        <v>Approach to stakeholder engagement</v>
      </c>
      <c r="E6" s="730"/>
      <c r="F6" s="730"/>
      <c r="G6" s="730"/>
      <c r="H6" s="730"/>
      <c r="I6" s="731"/>
      <c r="M6" s="119"/>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27" t="s">
        <v>384</v>
      </c>
      <c r="D7" s="728"/>
      <c r="E7" s="728"/>
      <c r="F7" s="728"/>
      <c r="G7" s="728"/>
      <c r="H7" s="728"/>
      <c r="I7" s="728"/>
      <c r="J7" s="127"/>
      <c r="K7" s="127"/>
      <c r="L7" s="127"/>
      <c r="M7" s="120"/>
      <c r="N7" s="68"/>
      <c r="O7" s="69"/>
      <c r="P7" s="69"/>
      <c r="Q7" s="69"/>
      <c r="R7" s="69"/>
      <c r="S7" s="69"/>
      <c r="T7" s="69"/>
      <c r="U7" s="70"/>
      <c r="V7" s="71"/>
      <c r="W7" s="71"/>
      <c r="X7" s="71"/>
      <c r="Y7" s="71"/>
      <c r="Z7" s="72"/>
      <c r="AA7" s="71"/>
      <c r="AB7" s="71"/>
      <c r="AC7" s="71"/>
      <c r="AD7" s="71"/>
      <c r="AE7" s="71"/>
      <c r="AF7" s="71"/>
      <c r="AG7" s="71"/>
      <c r="AH7" s="71"/>
      <c r="AI7" s="71"/>
      <c r="AJ7" s="71"/>
      <c r="AK7" s="71"/>
      <c r="AL7" s="71"/>
      <c r="AM7" s="71"/>
      <c r="AN7" s="71"/>
      <c r="AO7" s="66"/>
      <c r="AP7" s="65"/>
      <c r="AQ7" s="65"/>
      <c r="AR7" s="65"/>
      <c r="AS7" s="65"/>
      <c r="AT7" s="61"/>
    </row>
    <row r="8" spans="1:46" ht="24.95" customHeight="1">
      <c r="A8" s="98"/>
      <c r="B8" s="76"/>
      <c r="C8" s="716"/>
      <c r="D8" s="717"/>
      <c r="E8" s="717"/>
      <c r="F8" s="717"/>
      <c r="G8" s="717"/>
      <c r="H8" s="717"/>
      <c r="I8" s="717"/>
      <c r="J8" s="124"/>
      <c r="K8" s="124"/>
      <c r="L8" s="124"/>
      <c r="M8" s="120"/>
      <c r="N8" s="68"/>
      <c r="O8" s="69"/>
      <c r="P8" s="69"/>
      <c r="Q8" s="69"/>
      <c r="R8" s="69"/>
      <c r="S8" s="69"/>
      <c r="T8" s="69"/>
      <c r="U8" s="70"/>
      <c r="V8" s="71"/>
      <c r="W8" s="71"/>
      <c r="X8" s="71"/>
      <c r="Y8" s="71"/>
      <c r="Z8" s="72"/>
      <c r="AA8" s="71"/>
      <c r="AB8" s="71"/>
      <c r="AC8" s="71"/>
      <c r="AD8" s="71"/>
      <c r="AE8" s="71"/>
      <c r="AF8" s="71"/>
      <c r="AG8" s="71"/>
      <c r="AH8" s="71"/>
      <c r="AI8" s="71"/>
      <c r="AJ8" s="71"/>
      <c r="AK8" s="71"/>
      <c r="AL8" s="71"/>
      <c r="AM8" s="71"/>
      <c r="AN8" s="71"/>
      <c r="AO8" s="66"/>
      <c r="AP8" s="65"/>
      <c r="AQ8" s="65"/>
      <c r="AR8" s="65"/>
      <c r="AS8" s="65"/>
      <c r="AT8" s="61"/>
    </row>
    <row r="9" spans="1:46" ht="24.95" customHeight="1">
      <c r="A9" s="98"/>
      <c r="B9" s="76"/>
      <c r="C9" s="716"/>
      <c r="D9" s="717"/>
      <c r="E9" s="717"/>
      <c r="F9" s="717"/>
      <c r="G9" s="717"/>
      <c r="H9" s="717"/>
      <c r="I9" s="717"/>
      <c r="J9" s="126"/>
      <c r="K9" s="126"/>
      <c r="L9" s="126"/>
      <c r="M9" s="120"/>
      <c r="N9" s="68"/>
      <c r="O9" s="69"/>
      <c r="P9" s="69"/>
      <c r="Q9" s="69"/>
      <c r="R9" s="69"/>
      <c r="S9" s="69"/>
      <c r="T9" s="69"/>
      <c r="U9" s="70"/>
      <c r="V9" s="71"/>
      <c r="W9" s="71"/>
      <c r="X9" s="71"/>
      <c r="Y9" s="71"/>
      <c r="Z9" s="72"/>
      <c r="AA9" s="71"/>
      <c r="AB9" s="71"/>
      <c r="AC9" s="71"/>
      <c r="AD9" s="71"/>
      <c r="AE9" s="71"/>
      <c r="AF9" s="71"/>
      <c r="AG9" s="71"/>
      <c r="AH9" s="71"/>
      <c r="AI9" s="71"/>
      <c r="AJ9" s="71"/>
      <c r="AK9" s="71"/>
      <c r="AL9" s="71"/>
      <c r="AM9" s="71"/>
      <c r="AN9" s="71"/>
      <c r="AO9" s="66"/>
      <c r="AP9" s="65"/>
      <c r="AQ9" s="65"/>
      <c r="AR9" s="65"/>
      <c r="AS9" s="65"/>
      <c r="AT9" s="61"/>
    </row>
    <row r="10" spans="1:46" ht="24.95" customHeight="1">
      <c r="A10" s="98"/>
      <c r="B10" s="76"/>
      <c r="C10" s="716"/>
      <c r="D10" s="717"/>
      <c r="E10" s="717"/>
      <c r="F10" s="717"/>
      <c r="G10" s="717"/>
      <c r="H10" s="717"/>
      <c r="I10" s="717"/>
      <c r="J10" s="126"/>
      <c r="K10" s="126"/>
      <c r="L10" s="126"/>
      <c r="M10" s="120"/>
      <c r="N10" s="68"/>
      <c r="O10" s="69"/>
      <c r="P10" s="69"/>
      <c r="Q10" s="69"/>
      <c r="R10" s="69"/>
      <c r="S10" s="69"/>
      <c r="T10" s="69"/>
      <c r="U10" s="70"/>
      <c r="V10" s="71"/>
      <c r="W10" s="71"/>
      <c r="X10" s="71"/>
      <c r="Y10" s="71"/>
      <c r="Z10" s="72"/>
      <c r="AA10" s="71"/>
      <c r="AB10" s="71"/>
      <c r="AC10" s="71"/>
      <c r="AD10" s="71"/>
      <c r="AE10" s="71"/>
      <c r="AF10" s="71"/>
      <c r="AG10" s="71"/>
      <c r="AH10" s="71"/>
      <c r="AI10" s="71"/>
      <c r="AJ10" s="71"/>
      <c r="AK10" s="71"/>
      <c r="AL10" s="71"/>
      <c r="AM10" s="71"/>
      <c r="AN10" s="71"/>
      <c r="AO10" s="66"/>
      <c r="AP10" s="65"/>
      <c r="AQ10" s="65"/>
      <c r="AR10" s="65"/>
      <c r="AS10" s="65"/>
      <c r="AT10" s="61"/>
    </row>
    <row r="11" spans="1:46" ht="24.95" customHeight="1">
      <c r="A11" s="94"/>
      <c r="B11" s="76"/>
      <c r="C11" s="716"/>
      <c r="D11" s="717"/>
      <c r="E11" s="717"/>
      <c r="F11" s="717"/>
      <c r="G11" s="717"/>
      <c r="H11" s="717"/>
      <c r="I11" s="717"/>
      <c r="J11" s="126"/>
      <c r="K11" s="126"/>
      <c r="L11" s="126"/>
      <c r="M11" s="68"/>
    </row>
    <row r="12" spans="1:46" ht="24.95" customHeight="1">
      <c r="A12" s="94"/>
      <c r="B12" s="76"/>
      <c r="C12" s="716"/>
      <c r="D12" s="717"/>
      <c r="E12" s="717"/>
      <c r="F12" s="717"/>
      <c r="G12" s="717"/>
      <c r="H12" s="717"/>
      <c r="I12" s="717"/>
      <c r="J12" s="126"/>
      <c r="K12" s="126"/>
      <c r="L12" s="126"/>
      <c r="M12" s="120"/>
      <c r="N12" s="68"/>
      <c r="O12" s="69"/>
      <c r="P12" s="69"/>
      <c r="Q12" s="69"/>
      <c r="R12" s="69"/>
      <c r="S12" s="69"/>
      <c r="T12" s="69"/>
      <c r="U12" s="70"/>
      <c r="V12" s="71"/>
      <c r="W12" s="71"/>
      <c r="X12" s="71"/>
      <c r="Y12" s="71"/>
      <c r="Z12" s="72"/>
      <c r="AA12" s="71"/>
      <c r="AB12" s="71"/>
      <c r="AC12" s="71"/>
      <c r="AD12" s="71"/>
      <c r="AE12" s="71"/>
      <c r="AF12" s="71"/>
      <c r="AG12" s="71"/>
      <c r="AH12" s="71"/>
      <c r="AI12" s="71"/>
      <c r="AJ12" s="71"/>
      <c r="AK12" s="71"/>
      <c r="AL12" s="71"/>
      <c r="AM12" s="71"/>
      <c r="AN12" s="71"/>
      <c r="AO12" s="66"/>
      <c r="AP12" s="65"/>
      <c r="AQ12" s="65"/>
      <c r="AR12" s="65"/>
      <c r="AS12" s="65"/>
    </row>
    <row r="13" spans="1:46" ht="24.95" customHeight="1">
      <c r="A13" s="94"/>
      <c r="B13" s="60"/>
      <c r="C13" s="716"/>
      <c r="D13" s="717"/>
      <c r="E13" s="717"/>
      <c r="F13" s="717"/>
      <c r="G13" s="717"/>
      <c r="H13" s="717"/>
      <c r="I13" s="717"/>
      <c r="J13" s="126"/>
      <c r="K13" s="126"/>
      <c r="L13" s="126"/>
      <c r="M13" s="68"/>
    </row>
    <row r="14" spans="1:46" ht="24.95" customHeight="1">
      <c r="A14" s="94"/>
      <c r="B14" s="76"/>
      <c r="C14" s="716"/>
      <c r="D14" s="717"/>
      <c r="E14" s="717"/>
      <c r="F14" s="717"/>
      <c r="G14" s="717"/>
      <c r="H14" s="717"/>
      <c r="I14" s="717"/>
      <c r="J14" s="126"/>
      <c r="K14" s="126"/>
      <c r="L14" s="126"/>
      <c r="M14" s="120"/>
      <c r="N14" s="68"/>
    </row>
    <row r="15" spans="1:46" ht="24.95" customHeight="1">
      <c r="A15" s="94"/>
      <c r="B15" s="76"/>
      <c r="C15" s="716"/>
      <c r="D15" s="717"/>
      <c r="E15" s="717"/>
      <c r="F15" s="717"/>
      <c r="G15" s="717"/>
      <c r="H15" s="717"/>
      <c r="I15" s="717"/>
      <c r="J15" s="126"/>
      <c r="K15" s="126"/>
      <c r="L15" s="126"/>
      <c r="M15" s="68"/>
    </row>
    <row r="16" spans="1:46" ht="24.95" customHeight="1">
      <c r="A16" s="94"/>
      <c r="B16" s="76"/>
      <c r="C16" s="716"/>
      <c r="D16" s="717"/>
      <c r="E16" s="717"/>
      <c r="F16" s="717"/>
      <c r="G16" s="717"/>
      <c r="H16" s="717"/>
      <c r="I16" s="717"/>
      <c r="J16" s="126"/>
      <c r="K16" s="126"/>
      <c r="L16" s="126"/>
      <c r="M16" s="120"/>
      <c r="N16" s="68"/>
    </row>
    <row r="17" spans="1:14" ht="24.95" customHeight="1">
      <c r="A17" s="94"/>
      <c r="B17" s="60"/>
      <c r="C17" s="716"/>
      <c r="D17" s="717"/>
      <c r="E17" s="717"/>
      <c r="F17" s="717"/>
      <c r="G17" s="717"/>
      <c r="H17" s="717"/>
      <c r="I17" s="717"/>
      <c r="J17" s="126"/>
      <c r="K17" s="126"/>
      <c r="L17" s="126"/>
      <c r="M17" s="68"/>
    </row>
    <row r="18" spans="1:14" ht="24.95" customHeight="1">
      <c r="A18" s="94"/>
      <c r="B18" s="76"/>
      <c r="C18" s="716"/>
      <c r="D18" s="717"/>
      <c r="E18" s="717"/>
      <c r="F18" s="717"/>
      <c r="G18" s="717"/>
      <c r="H18" s="717"/>
      <c r="I18" s="717"/>
      <c r="J18" s="126"/>
      <c r="K18" s="126"/>
      <c r="L18" s="126"/>
      <c r="M18" s="120"/>
      <c r="N18" s="68"/>
    </row>
    <row r="19" spans="1:14" ht="24.95" customHeight="1">
      <c r="A19" s="94"/>
      <c r="B19" s="76"/>
      <c r="C19" s="125"/>
      <c r="D19" s="126"/>
      <c r="E19" s="126"/>
      <c r="F19" s="126"/>
      <c r="G19" s="126"/>
      <c r="H19" s="126"/>
      <c r="I19" s="126"/>
      <c r="J19" s="126"/>
      <c r="K19" s="126"/>
      <c r="L19" s="126"/>
      <c r="M19" s="120"/>
      <c r="N19" s="68"/>
    </row>
    <row r="20" spans="1:14" ht="24.95" customHeight="1">
      <c r="A20" s="94"/>
      <c r="B20" s="76"/>
      <c r="C20" s="225" t="str">
        <f>Índice!D14</f>
        <v>Proprietary Disclosure</v>
      </c>
      <c r="D20" s="729" t="str">
        <f>Índice!E14</f>
        <v>Strategic planning</v>
      </c>
      <c r="E20" s="730"/>
      <c r="F20" s="730"/>
      <c r="G20" s="730"/>
      <c r="H20" s="730"/>
      <c r="I20" s="731"/>
      <c r="J20" s="126"/>
      <c r="K20" s="126"/>
      <c r="L20" s="126"/>
      <c r="M20" s="120"/>
      <c r="N20" s="68"/>
    </row>
    <row r="21" spans="1:14" ht="24.95" customHeight="1">
      <c r="A21" s="94"/>
      <c r="B21" s="76"/>
      <c r="C21" s="727" t="s">
        <v>385</v>
      </c>
      <c r="D21" s="728"/>
      <c r="E21" s="728"/>
      <c r="F21" s="728"/>
      <c r="G21" s="728"/>
      <c r="H21" s="728"/>
      <c r="I21" s="728"/>
      <c r="J21" s="126"/>
      <c r="K21" s="126"/>
      <c r="L21" s="126"/>
      <c r="M21" s="120"/>
      <c r="N21" s="68"/>
    </row>
    <row r="22" spans="1:14" ht="24.95" customHeight="1">
      <c r="A22" s="94"/>
      <c r="B22" s="76"/>
      <c r="C22" s="716"/>
      <c r="D22" s="717"/>
      <c r="E22" s="717"/>
      <c r="F22" s="717"/>
      <c r="G22" s="717"/>
      <c r="H22" s="717"/>
      <c r="I22" s="717"/>
      <c r="J22" s="126"/>
      <c r="K22" s="126"/>
      <c r="L22" s="126"/>
      <c r="M22" s="120"/>
      <c r="N22" s="68"/>
    </row>
    <row r="23" spans="1:14" ht="24.95" customHeight="1">
      <c r="A23" s="94"/>
      <c r="B23" s="76"/>
      <c r="C23" s="716"/>
      <c r="D23" s="717"/>
      <c r="E23" s="717"/>
      <c r="F23" s="717"/>
      <c r="G23" s="717"/>
      <c r="H23" s="717"/>
      <c r="I23" s="717"/>
      <c r="J23" s="127"/>
      <c r="K23" s="127"/>
      <c r="L23" s="127"/>
      <c r="M23" s="120"/>
      <c r="N23" s="68"/>
    </row>
    <row r="24" spans="1:14" ht="24.95" customHeight="1">
      <c r="A24" s="94"/>
      <c r="B24" s="76"/>
      <c r="C24" s="716"/>
      <c r="D24" s="717"/>
      <c r="E24" s="717"/>
      <c r="F24" s="717"/>
      <c r="G24" s="717"/>
      <c r="H24" s="717"/>
      <c r="I24" s="717"/>
      <c r="J24" s="124"/>
      <c r="K24" s="124"/>
      <c r="L24" s="124"/>
      <c r="M24" s="120"/>
      <c r="N24" s="68"/>
    </row>
    <row r="25" spans="1:14" ht="24.95" customHeight="1">
      <c r="A25" s="94"/>
      <c r="B25" s="76"/>
      <c r="C25" s="716"/>
      <c r="D25" s="717"/>
      <c r="E25" s="717"/>
      <c r="F25" s="717"/>
      <c r="G25" s="717"/>
      <c r="H25" s="717"/>
      <c r="I25" s="717"/>
      <c r="J25" s="126"/>
      <c r="K25" s="126"/>
      <c r="L25" s="126"/>
      <c r="M25" s="120"/>
      <c r="N25" s="68"/>
    </row>
    <row r="26" spans="1:14" ht="24.95" customHeight="1">
      <c r="A26" s="94"/>
      <c r="B26" s="76"/>
      <c r="C26" s="716"/>
      <c r="D26" s="717"/>
      <c r="E26" s="717"/>
      <c r="F26" s="717"/>
      <c r="G26" s="717"/>
      <c r="H26" s="717"/>
      <c r="I26" s="717"/>
      <c r="J26" s="126"/>
      <c r="K26" s="126"/>
      <c r="L26" s="126"/>
      <c r="M26" s="120"/>
      <c r="N26" s="68"/>
    </row>
    <row r="27" spans="1:14" ht="24.95" customHeight="1">
      <c r="A27" s="94"/>
      <c r="B27" s="76"/>
      <c r="C27" s="86"/>
      <c r="D27" s="87"/>
      <c r="E27" s="87"/>
      <c r="F27" s="87"/>
      <c r="G27" s="87"/>
      <c r="H27" s="87"/>
      <c r="I27" s="87"/>
      <c r="J27" s="126"/>
      <c r="K27" s="126"/>
      <c r="L27" s="126"/>
      <c r="M27" s="120"/>
      <c r="N27" s="68"/>
    </row>
    <row r="28" spans="1:14" ht="24.95" customHeight="1">
      <c r="A28" s="94"/>
      <c r="B28" s="76"/>
      <c r="C28" s="86"/>
      <c r="D28" s="87"/>
      <c r="E28" s="87"/>
      <c r="F28" s="87"/>
      <c r="G28" s="87"/>
      <c r="H28" s="87"/>
      <c r="I28" s="87"/>
      <c r="J28" s="126"/>
      <c r="K28" s="126"/>
      <c r="L28" s="126"/>
      <c r="M28" s="120"/>
      <c r="N28" s="68"/>
    </row>
    <row r="29" spans="1:14" ht="24.95" customHeight="1">
      <c r="A29" s="94"/>
      <c r="B29" s="76"/>
      <c r="C29" s="86"/>
      <c r="D29" s="87"/>
      <c r="E29" s="87"/>
      <c r="F29" s="87"/>
      <c r="G29" s="87"/>
      <c r="H29" s="87"/>
      <c r="I29" s="87"/>
      <c r="J29" s="126"/>
      <c r="K29" s="126"/>
      <c r="L29" s="126"/>
      <c r="M29" s="120"/>
      <c r="N29" s="68"/>
    </row>
    <row r="30" spans="1:14" ht="24.95" customHeight="1">
      <c r="A30" s="94"/>
      <c r="B30" s="76"/>
      <c r="C30" s="86"/>
      <c r="D30" s="87"/>
      <c r="E30" s="87"/>
      <c r="F30" s="87"/>
      <c r="G30" s="87"/>
      <c r="H30" s="87"/>
      <c r="I30" s="87"/>
      <c r="J30" s="129"/>
      <c r="K30" s="129"/>
      <c r="L30" s="129"/>
      <c r="M30" s="120"/>
      <c r="N30" s="68"/>
    </row>
    <row r="31" spans="1:14" ht="24.95" customHeight="1">
      <c r="A31" s="94"/>
      <c r="B31" s="76"/>
      <c r="C31" s="125"/>
      <c r="D31" s="126"/>
      <c r="E31" s="126"/>
      <c r="F31" s="126"/>
      <c r="G31" s="126"/>
      <c r="H31" s="126"/>
      <c r="I31" s="126"/>
      <c r="M31" s="120"/>
      <c r="N31" s="68"/>
    </row>
    <row r="32" spans="1:14" ht="24.95" customHeight="1">
      <c r="A32" s="94"/>
      <c r="B32" s="76"/>
      <c r="C32" s="125"/>
      <c r="D32" s="126"/>
      <c r="E32" s="126"/>
      <c r="F32" s="126"/>
      <c r="G32" s="126"/>
      <c r="H32" s="126"/>
      <c r="I32" s="126"/>
      <c r="M32" s="120"/>
      <c r="N32" s="68"/>
    </row>
    <row r="33" spans="1:14" ht="24.95" customHeight="1">
      <c r="A33" s="94"/>
      <c r="B33" s="76"/>
      <c r="C33" s="125"/>
      <c r="D33" s="126"/>
      <c r="E33" s="126"/>
      <c r="F33" s="126"/>
      <c r="G33" s="126"/>
      <c r="H33" s="126"/>
      <c r="I33" s="126"/>
      <c r="M33" s="120"/>
      <c r="N33" s="68"/>
    </row>
    <row r="34" spans="1:14" ht="24.95" customHeight="1">
      <c r="A34" s="94"/>
      <c r="B34" s="76"/>
      <c r="C34" s="125"/>
      <c r="D34" s="126"/>
      <c r="E34" s="126"/>
      <c r="F34" s="126"/>
      <c r="G34" s="126"/>
      <c r="H34" s="126"/>
      <c r="I34" s="126"/>
      <c r="J34" s="87"/>
      <c r="K34" s="87"/>
      <c r="L34" s="87"/>
      <c r="M34" s="120"/>
      <c r="N34" s="68"/>
    </row>
    <row r="35" spans="1:14" ht="24.95" hidden="1" customHeight="1">
      <c r="A35" s="94"/>
      <c r="B35" s="76"/>
      <c r="C35" s="125"/>
      <c r="D35" s="126"/>
      <c r="E35" s="126"/>
      <c r="F35" s="126"/>
      <c r="G35" s="126"/>
      <c r="H35" s="126"/>
      <c r="I35" s="126"/>
      <c r="J35" s="87"/>
      <c r="K35" s="87"/>
      <c r="L35" s="87"/>
      <c r="M35" s="120"/>
      <c r="N35" s="68"/>
    </row>
    <row r="36" spans="1:14" ht="24.95" hidden="1" customHeight="1">
      <c r="A36" s="94"/>
      <c r="B36" s="76"/>
      <c r="C36" s="125"/>
      <c r="D36" s="126"/>
      <c r="E36" s="126"/>
      <c r="F36" s="126"/>
      <c r="G36" s="126"/>
      <c r="H36" s="126"/>
      <c r="I36" s="126"/>
      <c r="J36" s="87"/>
      <c r="K36" s="87"/>
      <c r="L36" s="87"/>
      <c r="M36" s="120"/>
      <c r="N36" s="68"/>
    </row>
    <row r="37" spans="1:14" ht="24.95" hidden="1" customHeight="1">
      <c r="A37" s="94"/>
      <c r="B37" s="76"/>
      <c r="C37" s="125"/>
      <c r="D37" s="126"/>
      <c r="E37" s="126"/>
      <c r="F37" s="126"/>
      <c r="G37" s="126"/>
      <c r="H37" s="126"/>
      <c r="I37" s="126"/>
      <c r="J37" s="87"/>
      <c r="K37" s="87"/>
      <c r="L37" s="87"/>
      <c r="M37" s="68"/>
    </row>
    <row r="38" spans="1:14" ht="24.95" hidden="1" customHeight="1">
      <c r="A38" s="94"/>
      <c r="B38" s="76"/>
      <c r="C38" s="86"/>
      <c r="D38" s="87"/>
      <c r="E38" s="87"/>
      <c r="F38" s="87"/>
      <c r="G38" s="87"/>
      <c r="H38" s="87"/>
      <c r="I38" s="87"/>
      <c r="J38" s="87"/>
      <c r="K38" s="87"/>
      <c r="L38" s="87"/>
      <c r="M38" s="122"/>
    </row>
    <row r="39" spans="1:14" ht="24.95" hidden="1" customHeight="1">
      <c r="A39" s="94"/>
      <c r="B39" s="76"/>
      <c r="C39" s="86"/>
      <c r="D39" s="87"/>
      <c r="E39" s="87"/>
      <c r="F39" s="87"/>
      <c r="G39" s="87"/>
      <c r="H39" s="87"/>
      <c r="I39" s="87"/>
      <c r="J39" s="87"/>
      <c r="K39" s="87"/>
      <c r="L39" s="87"/>
      <c r="M39" s="122"/>
    </row>
    <row r="40" spans="1:14" ht="24.95" hidden="1" customHeight="1">
      <c r="A40" s="94"/>
      <c r="B40" s="76"/>
      <c r="C40" s="86"/>
      <c r="D40" s="87"/>
      <c r="E40" s="87"/>
      <c r="F40" s="87"/>
      <c r="G40" s="87"/>
      <c r="H40" s="87"/>
      <c r="I40" s="87"/>
      <c r="J40" s="87"/>
      <c r="K40" s="87"/>
      <c r="L40" s="87"/>
      <c r="M40" s="122"/>
    </row>
    <row r="41" spans="1:14" ht="24.95" hidden="1" customHeight="1">
      <c r="A41" s="94"/>
      <c r="B41" s="76"/>
      <c r="C41" s="86"/>
      <c r="D41" s="87"/>
      <c r="E41" s="87"/>
      <c r="F41" s="87"/>
      <c r="G41" s="87"/>
      <c r="H41" s="87"/>
      <c r="I41" s="87"/>
      <c r="J41" s="87"/>
      <c r="K41" s="87"/>
      <c r="L41" s="87"/>
      <c r="M41" s="122"/>
    </row>
    <row r="42" spans="1:14" ht="24.95" hidden="1" customHeight="1">
      <c r="A42" s="94"/>
      <c r="B42" s="76"/>
      <c r="C42" s="86"/>
      <c r="D42" s="87"/>
      <c r="E42" s="87"/>
      <c r="F42" s="87"/>
      <c r="G42" s="87"/>
      <c r="H42" s="87"/>
      <c r="I42" s="87"/>
      <c r="J42" s="87"/>
      <c r="K42" s="87"/>
      <c r="L42" s="87"/>
      <c r="M42" s="122"/>
    </row>
    <row r="43" spans="1:14" ht="24.95" hidden="1" customHeight="1">
      <c r="A43" s="94"/>
      <c r="B43" s="76"/>
      <c r="C43" s="86"/>
      <c r="D43" s="87"/>
      <c r="E43" s="87"/>
      <c r="F43" s="87"/>
      <c r="G43" s="87"/>
      <c r="H43" s="87"/>
      <c r="I43" s="87"/>
      <c r="J43" s="87"/>
      <c r="K43" s="87"/>
      <c r="L43" s="87"/>
      <c r="M43" s="122"/>
    </row>
    <row r="44" spans="1:14" ht="24.95" hidden="1" customHeight="1">
      <c r="A44" s="94"/>
      <c r="B44" s="76"/>
      <c r="C44" s="86"/>
      <c r="D44" s="87"/>
      <c r="E44" s="87"/>
      <c r="F44" s="87"/>
      <c r="G44" s="87"/>
      <c r="H44" s="87"/>
      <c r="I44" s="87"/>
      <c r="J44" s="87"/>
      <c r="K44" s="87"/>
      <c r="L44" s="87"/>
      <c r="M44" s="122"/>
    </row>
    <row r="45" spans="1:14" ht="24.95" hidden="1" customHeight="1">
      <c r="A45" s="94"/>
      <c r="B45" s="76"/>
      <c r="C45" s="86"/>
      <c r="D45" s="87"/>
      <c r="E45" s="87"/>
      <c r="F45" s="87"/>
      <c r="G45" s="87"/>
      <c r="H45" s="87"/>
      <c r="I45" s="87"/>
      <c r="J45" s="87"/>
      <c r="K45" s="87"/>
      <c r="L45" s="87"/>
      <c r="M45" s="122"/>
    </row>
    <row r="46" spans="1:14" ht="24.95" hidden="1" customHeight="1">
      <c r="A46" s="94"/>
      <c r="B46" s="76"/>
      <c r="C46" s="86"/>
      <c r="D46" s="87"/>
      <c r="E46" s="87"/>
      <c r="F46" s="87"/>
      <c r="G46" s="87"/>
      <c r="H46" s="87"/>
      <c r="I46" s="87"/>
      <c r="J46" s="87"/>
      <c r="K46" s="87"/>
      <c r="L46" s="87"/>
      <c r="M46" s="122"/>
    </row>
    <row r="47" spans="1:14" ht="24.95" hidden="1" customHeight="1">
      <c r="A47" s="94"/>
      <c r="B47" s="76"/>
      <c r="C47" s="86"/>
      <c r="D47" s="87"/>
      <c r="E47" s="87"/>
      <c r="F47" s="87"/>
      <c r="G47" s="87"/>
      <c r="H47" s="87"/>
      <c r="I47" s="87"/>
      <c r="J47" s="87"/>
      <c r="K47" s="87"/>
      <c r="L47" s="87"/>
      <c r="M47" s="120"/>
      <c r="N47" s="68"/>
    </row>
    <row r="48" spans="1:14" ht="24.95" hidden="1" customHeight="1">
      <c r="A48" s="94"/>
      <c r="B48" s="60"/>
      <c r="C48" s="86"/>
      <c r="D48" s="87"/>
      <c r="E48" s="87"/>
      <c r="F48" s="87"/>
      <c r="G48" s="87"/>
      <c r="H48" s="87"/>
      <c r="I48" s="87"/>
      <c r="J48" s="87"/>
      <c r="K48" s="87"/>
      <c r="L48" s="87"/>
      <c r="M48" s="68"/>
    </row>
    <row r="49" spans="1:14" ht="24.95" hidden="1" customHeight="1">
      <c r="A49" s="94"/>
      <c r="B49" s="76"/>
      <c r="C49" s="86"/>
      <c r="D49" s="87"/>
      <c r="E49" s="87"/>
      <c r="F49" s="87"/>
      <c r="G49" s="87"/>
      <c r="H49" s="87"/>
      <c r="I49" s="87"/>
      <c r="J49" s="87"/>
      <c r="K49" s="87"/>
      <c r="L49" s="87"/>
      <c r="M49" s="120"/>
      <c r="N49" s="68"/>
    </row>
    <row r="50" spans="1:14" ht="24.95" hidden="1" customHeight="1">
      <c r="A50" s="94"/>
      <c r="B50" s="76"/>
      <c r="C50" s="86"/>
      <c r="D50" s="87"/>
      <c r="E50" s="87"/>
      <c r="F50" s="87"/>
      <c r="G50" s="87"/>
      <c r="H50" s="87"/>
      <c r="I50" s="87"/>
      <c r="J50" s="87"/>
      <c r="K50" s="87"/>
      <c r="L50" s="87"/>
      <c r="M50" s="68"/>
    </row>
    <row r="51" spans="1:14" ht="24.95" hidden="1" customHeight="1"/>
    <row r="52" spans="1:14" ht="24.95" hidden="1" customHeight="1"/>
    <row r="53" spans="1:14" ht="24.95" hidden="1" customHeight="1"/>
    <row r="54" spans="1:14" ht="24.95" hidden="1" customHeight="1"/>
    <row r="55" spans="1:14" ht="24.95" hidden="1" customHeight="1"/>
    <row r="56" spans="1:14" ht="24.95" hidden="1" customHeight="1"/>
    <row r="57" spans="1:14" ht="24.95" hidden="1" customHeight="1"/>
    <row r="58" spans="1:14" ht="24.95" hidden="1" customHeight="1"/>
    <row r="59" spans="1:14" ht="24.95" hidden="1" customHeight="1"/>
    <row r="60" spans="1:14" ht="24.95" hidden="1" customHeight="1"/>
    <row r="61" spans="1:14" ht="24.95" hidden="1" customHeight="1"/>
    <row r="62" spans="1:14" ht="24.95" hidden="1" customHeight="1"/>
    <row r="63" spans="1:14" ht="24.95" hidden="1" customHeight="1"/>
    <row r="64" spans="1:14" ht="24.95" hidden="1" customHeight="1"/>
    <row r="65" ht="24.95" hidden="1" customHeight="1"/>
    <row r="66" ht="24.95" hidden="1" customHeight="1"/>
    <row r="67" ht="24.95" hidden="1" customHeight="1"/>
    <row r="68" ht="24.95" hidden="1" customHeight="1"/>
    <row r="69" ht="24.95" hidden="1" customHeight="1"/>
    <row r="70" ht="24.95" hidden="1" customHeight="1"/>
    <row r="71" ht="24.95" hidden="1" customHeight="1"/>
    <row r="72" ht="24.95" hidden="1" customHeight="1"/>
    <row r="73" ht="24.95" hidden="1" customHeight="1"/>
    <row r="74" ht="24.95" hidden="1" customHeight="1"/>
    <row r="75" ht="24.95" hidden="1" customHeight="1"/>
    <row r="76" ht="24.95" hidden="1" customHeight="1"/>
    <row r="77" ht="24.95" hidden="1" customHeight="1"/>
    <row r="78" ht="24.95" hidden="1" customHeight="1"/>
    <row r="79" ht="24.95" hidden="1" customHeight="1"/>
    <row r="80" ht="24.95" hidden="1" customHeight="1"/>
    <row r="81" ht="24.95" hidden="1" customHeight="1"/>
    <row r="82" ht="24.95" hidden="1" customHeight="1"/>
    <row r="83" ht="24.9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sheetData>
  <sheetProtection algorithmName="SHA-512" hashValue="YgMlbSKo9wz0CTP+EhSBz42DfgT/rU5zZa3RG1WQ84urojhYzSBOJ/fmQ36/k5T54zhfE+Au5bqnfBDMtoCZUQ==" saltValue="pptjxumEMm/Uji3AkDanWw==" spinCount="100000" sheet="1" objects="1" scenarios="1" formatColumns="0" formatRows="0" autoFilter="0"/>
  <mergeCells count="4">
    <mergeCell ref="D6:I6"/>
    <mergeCell ref="C7:I18"/>
    <mergeCell ref="D20:I20"/>
    <mergeCell ref="C21:I26"/>
  </mergeCells>
  <hyperlinks>
    <hyperlink ref="E3" location="'Planejamento estratégico'!C6" display="GRI 2-29" xr:uid="{1F55C2C6-5FB3-4B9A-8D63-293D73164792}"/>
    <hyperlink ref="F3" location="'Planejamento estratégico'!C20" display="Indicador próprio - Planejamento Estratégico" xr:uid="{8FFA38D0-5ACA-433F-A4E0-6EDD9AA3EB76}"/>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60EF0-983E-4A5B-976D-DEDDAAB01425}">
  <sheetPr>
    <tabColor rgb="FF00A0A8"/>
  </sheetPr>
  <dimension ref="A1:AT751"/>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6"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94"/>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95"/>
      <c r="H2" s="60"/>
      <c r="I2" s="60"/>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2" t="str">
        <f>Índice!B15</f>
        <v>ABOUT ENEVA</v>
      </c>
      <c r="D3" s="60"/>
      <c r="E3" s="230" t="s">
        <v>63</v>
      </c>
      <c r="F3" s="230" t="s">
        <v>65</v>
      </c>
      <c r="G3" s="230" t="s">
        <v>180</v>
      </c>
      <c r="H3" s="60"/>
      <c r="I3" s="60"/>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Índice!C15</f>
        <v>Government relations and advocacy</v>
      </c>
      <c r="D4" s="60"/>
      <c r="E4" s="145"/>
      <c r="F4" s="145"/>
      <c r="G4" s="145"/>
      <c r="H4" s="60"/>
      <c r="I4" s="60"/>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76"/>
      <c r="C6" s="225" t="str">
        <f>Índice!D15</f>
        <v>GRI 3-3</v>
      </c>
      <c r="D6" s="729" t="str">
        <f>Índice!E15</f>
        <v>Government Relations and Advocacy</v>
      </c>
      <c r="E6" s="730"/>
      <c r="F6" s="730"/>
      <c r="G6" s="730"/>
      <c r="H6" s="730"/>
      <c r="I6" s="731"/>
      <c r="J6" s="60"/>
      <c r="K6" s="60"/>
      <c r="L6" s="60"/>
      <c r="M6" s="119"/>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76"/>
      <c r="C7" s="728" t="s">
        <v>387</v>
      </c>
      <c r="D7" s="728"/>
      <c r="E7" s="728"/>
      <c r="F7" s="728"/>
      <c r="G7" s="728"/>
      <c r="H7" s="728"/>
      <c r="I7" s="728"/>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17"/>
      <c r="D8" s="717"/>
      <c r="E8" s="717"/>
      <c r="F8" s="717"/>
      <c r="G8" s="717"/>
      <c r="H8" s="717"/>
      <c r="I8" s="717"/>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17"/>
      <c r="D9" s="717"/>
      <c r="E9" s="717"/>
      <c r="F9" s="717"/>
      <c r="G9" s="717"/>
      <c r="H9" s="717"/>
      <c r="I9" s="717"/>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717"/>
      <c r="D10" s="717"/>
      <c r="E10" s="717"/>
      <c r="F10" s="717"/>
      <c r="G10" s="717"/>
      <c r="H10" s="717"/>
      <c r="I10" s="717"/>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A11" s="98"/>
      <c r="B11" s="76"/>
      <c r="C11" s="717"/>
      <c r="D11" s="717"/>
      <c r="E11" s="717"/>
      <c r="F11" s="717"/>
      <c r="G11" s="717"/>
      <c r="H11" s="717"/>
      <c r="I11" s="717"/>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A12" s="94"/>
      <c r="B12" s="76"/>
      <c r="C12" s="717"/>
      <c r="D12" s="717"/>
      <c r="E12" s="717"/>
      <c r="F12" s="717"/>
      <c r="G12" s="717"/>
      <c r="H12" s="717"/>
      <c r="I12" s="717"/>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A13" s="94"/>
      <c r="B13" s="76"/>
      <c r="C13" s="717"/>
      <c r="D13" s="717"/>
      <c r="E13" s="717"/>
      <c r="F13" s="717"/>
      <c r="G13" s="717"/>
      <c r="H13" s="717"/>
      <c r="I13" s="717"/>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A14" s="94"/>
      <c r="B14" s="76"/>
      <c r="C14" s="717"/>
      <c r="D14" s="717"/>
      <c r="E14" s="717"/>
      <c r="F14" s="717"/>
      <c r="G14" s="717"/>
      <c r="H14" s="717"/>
      <c r="I14" s="717"/>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A15" s="94"/>
      <c r="B15" s="76"/>
      <c r="C15" s="717"/>
      <c r="D15" s="717"/>
      <c r="E15" s="717"/>
      <c r="F15" s="717"/>
      <c r="G15" s="717"/>
      <c r="H15" s="717"/>
      <c r="I15" s="717"/>
      <c r="J15" s="87"/>
      <c r="K15" s="87"/>
      <c r="L15" s="87"/>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A16" s="94"/>
      <c r="B16" s="76"/>
      <c r="C16" s="717"/>
      <c r="D16" s="717"/>
      <c r="E16" s="717"/>
      <c r="F16" s="717"/>
      <c r="G16" s="717"/>
      <c r="H16" s="717"/>
      <c r="I16" s="717"/>
      <c r="J16" s="87"/>
      <c r="K16" s="87"/>
      <c r="L16" s="87"/>
      <c r="M16" s="78"/>
      <c r="N16" s="79"/>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ht="24.95" customHeight="1">
      <c r="A17" s="94"/>
      <c r="B17" s="76"/>
      <c r="C17" s="719"/>
      <c r="D17" s="719"/>
      <c r="E17" s="719"/>
      <c r="F17" s="719"/>
      <c r="G17" s="719"/>
      <c r="H17" s="719"/>
      <c r="I17" s="719"/>
      <c r="J17" s="92"/>
      <c r="K17" s="92"/>
      <c r="L17" s="92"/>
      <c r="M17" s="80"/>
      <c r="N17" s="79"/>
      <c r="O17" s="81"/>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ht="24.95" customHeight="1">
      <c r="A18" s="94"/>
      <c r="B18" s="76"/>
      <c r="C18" s="51"/>
      <c r="D18" s="51"/>
      <c r="E18" s="51"/>
      <c r="F18" s="51"/>
      <c r="G18" s="51"/>
      <c r="H18" s="51"/>
      <c r="I18" s="51"/>
      <c r="J18" s="92"/>
      <c r="K18" s="92"/>
      <c r="L18" s="92"/>
      <c r="M18" s="122"/>
      <c r="N18" s="79"/>
      <c r="O18" s="81"/>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ht="24.95" customHeight="1">
      <c r="A19" s="94"/>
      <c r="B19" s="76"/>
      <c r="C19" s="225" t="str">
        <f>Índice!D16</f>
        <v>GRI 207-3</v>
      </c>
      <c r="D19" s="729" t="str">
        <f>Índice!E16</f>
        <v>Stakeholder engagement and management concerns related to tax</v>
      </c>
      <c r="E19" s="730"/>
      <c r="F19" s="730"/>
      <c r="G19" s="730"/>
      <c r="H19" s="730"/>
      <c r="I19" s="731"/>
      <c r="J19" s="127"/>
      <c r="K19" s="127"/>
      <c r="L19" s="127"/>
      <c r="M19" s="119"/>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ht="24.95" customHeight="1">
      <c r="A20" s="94"/>
      <c r="B20" s="76"/>
      <c r="C20" s="727" t="s">
        <v>388</v>
      </c>
      <c r="D20" s="728"/>
      <c r="E20" s="728"/>
      <c r="F20" s="728"/>
      <c r="G20" s="728"/>
      <c r="H20" s="728"/>
      <c r="I20" s="728"/>
      <c r="J20" s="85"/>
      <c r="K20" s="85"/>
      <c r="L20" s="85"/>
      <c r="M20" s="73"/>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ht="24.95" customHeight="1">
      <c r="A21" s="94"/>
      <c r="B21" s="76"/>
      <c r="C21" s="716"/>
      <c r="D21" s="717"/>
      <c r="E21" s="717"/>
      <c r="F21" s="717"/>
      <c r="G21" s="717"/>
      <c r="H21" s="717"/>
      <c r="I21" s="717"/>
      <c r="J21" s="87"/>
      <c r="K21" s="87"/>
      <c r="L21" s="87"/>
      <c r="M21" s="77"/>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ht="24.95" customHeight="1">
      <c r="A22" s="94"/>
      <c r="B22" s="76"/>
      <c r="C22" s="716"/>
      <c r="D22" s="717"/>
      <c r="E22" s="717"/>
      <c r="F22" s="717"/>
      <c r="G22" s="717"/>
      <c r="H22" s="717"/>
      <c r="I22" s="717"/>
      <c r="J22" s="87"/>
      <c r="K22" s="87"/>
      <c r="L22" s="87"/>
      <c r="M22" s="77"/>
      <c r="N22" s="68"/>
      <c r="O22" s="99"/>
      <c r="P22" s="99"/>
      <c r="Q22" s="99"/>
      <c r="R22" s="99"/>
      <c r="S22" s="99"/>
      <c r="T22" s="99"/>
      <c r="U22" s="99"/>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ht="24.95" customHeight="1">
      <c r="A23" s="94"/>
      <c r="B23" s="76"/>
      <c r="C23" s="716"/>
      <c r="D23" s="717"/>
      <c r="E23" s="717"/>
      <c r="F23" s="717"/>
      <c r="G23" s="717"/>
      <c r="H23" s="717"/>
      <c r="I23" s="717"/>
      <c r="J23" s="87"/>
      <c r="K23" s="87"/>
      <c r="L23" s="87"/>
      <c r="M23" s="77"/>
      <c r="N23" s="100"/>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ht="24.95" customHeight="1">
      <c r="A24" s="94"/>
      <c r="B24" s="76"/>
      <c r="C24" s="86"/>
      <c r="D24" s="87"/>
      <c r="E24" s="87"/>
      <c r="F24" s="87"/>
      <c r="G24" s="87"/>
      <c r="H24" s="87"/>
      <c r="I24" s="87"/>
      <c r="J24" s="87"/>
      <c r="K24" s="87"/>
      <c r="L24" s="87"/>
      <c r="M24" s="77"/>
      <c r="N24" s="68"/>
      <c r="O24" s="74"/>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ht="24.95" customHeight="1">
      <c r="A25" s="94"/>
      <c r="B25" s="76"/>
      <c r="C25" s="225" t="str">
        <f>Índice!D17</f>
        <v>GRI 2-28</v>
      </c>
      <c r="D25" s="729" t="str">
        <f>Índice!E17</f>
        <v>Membership of associations</v>
      </c>
      <c r="E25" s="730"/>
      <c r="F25" s="730"/>
      <c r="G25" s="730"/>
      <c r="H25" s="730"/>
      <c r="I25" s="731"/>
      <c r="J25" s="92"/>
      <c r="K25" s="92"/>
      <c r="L25" s="92"/>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ht="24.95" customHeight="1">
      <c r="A26" s="94"/>
      <c r="B26" s="60"/>
      <c r="C26" s="727" t="s">
        <v>389</v>
      </c>
      <c r="D26" s="728"/>
      <c r="E26" s="728"/>
      <c r="F26" s="728"/>
      <c r="G26" s="728"/>
      <c r="H26" s="728"/>
      <c r="I26" s="728"/>
      <c r="J26" s="84"/>
      <c r="K26" s="84"/>
      <c r="L26" s="84"/>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ht="24.95" customHeight="1">
      <c r="A27" s="94"/>
      <c r="B27" s="60"/>
      <c r="C27" s="716"/>
      <c r="D27" s="717"/>
      <c r="E27" s="717"/>
      <c r="F27" s="717"/>
      <c r="G27" s="717"/>
      <c r="H27" s="717"/>
      <c r="I27" s="717"/>
      <c r="J27" s="85"/>
      <c r="K27" s="85"/>
      <c r="L27" s="85"/>
      <c r="N27" s="68"/>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30"/>
      <c r="AP27" s="131"/>
      <c r="AQ27" s="131"/>
      <c r="AR27" s="131"/>
      <c r="AS27" s="131"/>
    </row>
    <row r="28" spans="1:46" ht="24.95" customHeight="1">
      <c r="A28" s="94"/>
      <c r="B28" s="60"/>
      <c r="C28" s="716"/>
      <c r="D28" s="717"/>
      <c r="E28" s="717"/>
      <c r="F28" s="717"/>
      <c r="G28" s="717"/>
      <c r="H28" s="717"/>
      <c r="I28" s="717"/>
      <c r="J28" s="87"/>
      <c r="K28" s="87"/>
      <c r="L28" s="87"/>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1"/>
    </row>
    <row r="29" spans="1:46" s="132" customFormat="1" ht="24.95" customHeight="1">
      <c r="A29" s="94"/>
      <c r="B29" s="60"/>
      <c r="C29" s="716"/>
      <c r="D29" s="717"/>
      <c r="E29" s="717"/>
      <c r="F29" s="717"/>
      <c r="G29" s="717"/>
      <c r="H29" s="717"/>
      <c r="I29" s="717"/>
      <c r="J29" s="87"/>
      <c r="K29" s="87"/>
      <c r="L29" s="87"/>
      <c r="N29" s="68"/>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4"/>
    </row>
    <row r="30" spans="1:46" ht="24.95" customHeight="1">
      <c r="A30" s="94"/>
      <c r="B30" s="60"/>
      <c r="C30" s="716"/>
      <c r="D30" s="717"/>
      <c r="E30" s="717"/>
      <c r="F30" s="717"/>
      <c r="G30" s="717"/>
      <c r="H30" s="717"/>
      <c r="I30" s="717"/>
      <c r="J30" s="87"/>
      <c r="K30" s="87"/>
      <c r="L30" s="87"/>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1"/>
    </row>
    <row r="31" spans="1:46" ht="24.95" customHeight="1">
      <c r="C31" s="716"/>
      <c r="D31" s="717"/>
      <c r="E31" s="717"/>
      <c r="F31" s="717"/>
      <c r="G31" s="717"/>
      <c r="H31" s="717"/>
      <c r="I31" s="717"/>
    </row>
    <row r="32" spans="1:46" ht="24.95" customHeight="1">
      <c r="C32" s="716"/>
      <c r="D32" s="717"/>
      <c r="E32" s="717"/>
      <c r="F32" s="717"/>
      <c r="G32" s="717"/>
      <c r="H32" s="717"/>
      <c r="I32" s="717"/>
    </row>
    <row r="33" spans="3:9" ht="24.95" customHeight="1">
      <c r="C33" s="716"/>
      <c r="D33" s="717"/>
      <c r="E33" s="717"/>
      <c r="F33" s="717"/>
      <c r="G33" s="717"/>
      <c r="H33" s="717"/>
      <c r="I33" s="717"/>
    </row>
    <row r="34" spans="3:9" ht="24.95" customHeight="1">
      <c r="C34" s="716"/>
      <c r="D34" s="717"/>
      <c r="E34" s="717"/>
      <c r="F34" s="717"/>
      <c r="G34" s="717"/>
      <c r="H34" s="717"/>
      <c r="I34" s="717"/>
    </row>
    <row r="35" spans="3:9" ht="24.95" customHeight="1">
      <c r="C35" s="718"/>
      <c r="D35" s="719"/>
      <c r="E35" s="719"/>
      <c r="F35" s="719"/>
      <c r="G35" s="719"/>
      <c r="H35" s="719"/>
      <c r="I35" s="719"/>
    </row>
    <row r="36" spans="3:9" ht="24.95" customHeight="1"/>
    <row r="37" spans="3:9" ht="24.95" customHeight="1"/>
    <row r="38" spans="3:9" ht="24.95" customHeight="1"/>
    <row r="39" spans="3:9" ht="24.95" customHeight="1"/>
    <row r="40" spans="3:9" ht="24.95" customHeight="1"/>
    <row r="41" spans="3:9" ht="24.95" customHeight="1"/>
    <row r="42" spans="3:9" ht="24.95" customHeight="1"/>
    <row r="43" spans="3:9" ht="24.95" customHeight="1"/>
    <row r="44" spans="3:9" ht="24.95" customHeight="1"/>
    <row r="45" spans="3:9" ht="24.95" customHeight="1"/>
    <row r="46" spans="3:9" ht="24.95" customHeight="1"/>
    <row r="47" spans="3:9" ht="24.95" customHeight="1"/>
    <row r="48" spans="3:9"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sheetData>
  <sheetProtection algorithmName="SHA-512" hashValue="g+6M14iZlWXNQtvai/1YpftKi61iaJx9bshSWyJ4cDvC17MEeLDBmpNFUBG2qrHRbdC8XdwEpN8nQVWBbccmig==" saltValue="+4s9a/G9zGCzkR7ISL7kVQ==" spinCount="100000" sheet="1" objects="1" scenarios="1" formatColumns="0" formatRows="0" autoFilter="0"/>
  <mergeCells count="6">
    <mergeCell ref="C26:I35"/>
    <mergeCell ref="D6:I6"/>
    <mergeCell ref="C7:I17"/>
    <mergeCell ref="D19:I19"/>
    <mergeCell ref="C20:I23"/>
    <mergeCell ref="D25:I25"/>
  </mergeCells>
  <hyperlinks>
    <hyperlink ref="E3" location="'Relações governamentais e advoc'!C6" display="GRI 3-3" xr:uid="{F3B89AC9-0398-4CF0-AACD-AF2000BE0877}"/>
    <hyperlink ref="F3" location="'Relações governamentais e advoc'!C19" display="GRI 207-3" xr:uid="{D01846D9-3F67-459F-B3B5-89865316A452}"/>
    <hyperlink ref="G3" location="'Relações governamentais e advoc'!C25" display="GRI 2-28" xr:uid="{9D5E0C3B-31A6-4495-A9F6-7590EDA77231}"/>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6020-9915-4445-AE9C-DFB397CA3EDD}">
  <sheetPr>
    <tabColor rgb="FFE4562E"/>
  </sheetPr>
  <dimension ref="A1:M744"/>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45" customWidth="1"/>
    <col min="2" max="2" width="3.7109375" style="32" customWidth="1"/>
    <col min="3" max="9" width="20.85546875" style="17" customWidth="1"/>
    <col min="10" max="12" width="14.140625" style="17" customWidth="1"/>
    <col min="13" max="13" width="6.7109375" style="17" customWidth="1"/>
    <col min="14" max="16384" width="0" style="17" hidden="1"/>
  </cols>
  <sheetData>
    <row r="1" spans="1:13" s="62" customFormat="1" ht="24.95" customHeight="1">
      <c r="A1" s="140"/>
      <c r="B1" s="58"/>
      <c r="C1" s="58"/>
      <c r="D1" s="58"/>
      <c r="E1" s="59"/>
      <c r="F1" s="60"/>
      <c r="G1" s="60"/>
      <c r="H1" s="60"/>
      <c r="I1" s="60"/>
      <c r="J1" s="60"/>
      <c r="K1" s="60"/>
      <c r="L1" s="60"/>
      <c r="M1" s="95"/>
    </row>
    <row r="2" spans="1:13" s="62" customFormat="1" ht="24.95" customHeight="1">
      <c r="A2" s="96"/>
      <c r="B2" s="60"/>
      <c r="C2" s="97"/>
      <c r="D2" s="60"/>
      <c r="E2" s="95"/>
      <c r="F2" s="95"/>
      <c r="G2" s="95"/>
      <c r="H2" s="95"/>
      <c r="I2" s="95"/>
      <c r="J2" s="60"/>
      <c r="K2" s="60"/>
      <c r="L2" s="60"/>
      <c r="M2" s="95"/>
    </row>
    <row r="3" spans="1:13" s="62" customFormat="1" ht="24.95" customHeight="1">
      <c r="A3" s="96"/>
      <c r="B3" s="60"/>
      <c r="C3" s="233" t="str">
        <f>Índice!B18</f>
        <v>CORPORATE GOVERNANCE</v>
      </c>
      <c r="D3" s="60"/>
      <c r="E3" s="190" t="s">
        <v>66</v>
      </c>
      <c r="F3" s="190" t="s">
        <v>67</v>
      </c>
      <c r="G3" s="190" t="s">
        <v>68</v>
      </c>
      <c r="H3" s="190" t="s">
        <v>69</v>
      </c>
      <c r="I3" s="190" t="s">
        <v>70</v>
      </c>
      <c r="J3" s="60"/>
      <c r="K3" s="60"/>
      <c r="L3" s="60"/>
      <c r="M3" s="95"/>
    </row>
    <row r="4" spans="1:13" s="62" customFormat="1" ht="24.95" customHeight="1">
      <c r="A4" s="96"/>
      <c r="B4" s="60"/>
      <c r="C4" s="118" t="str">
        <f>Índice!C18</f>
        <v>Corporate structure</v>
      </c>
      <c r="D4" s="60"/>
      <c r="E4" s="190" t="s">
        <v>71</v>
      </c>
      <c r="F4" s="190" t="s">
        <v>72</v>
      </c>
      <c r="G4" s="190" t="s">
        <v>73</v>
      </c>
      <c r="H4" s="190" t="s">
        <v>74</v>
      </c>
      <c r="J4" s="60"/>
      <c r="K4" s="60"/>
      <c r="L4" s="60"/>
      <c r="M4" s="95"/>
    </row>
    <row r="5" spans="1:13" s="62" customFormat="1" ht="24.95" customHeight="1">
      <c r="A5" s="96"/>
      <c r="B5" s="60"/>
      <c r="C5" s="102"/>
      <c r="D5" s="95"/>
      <c r="E5" s="63"/>
      <c r="F5" s="63"/>
      <c r="G5" s="63"/>
      <c r="H5" s="63"/>
      <c r="I5" s="63"/>
      <c r="J5" s="60"/>
      <c r="K5" s="60"/>
      <c r="L5" s="60"/>
      <c r="M5" s="95"/>
    </row>
    <row r="6" spans="1:13" s="62" customFormat="1" ht="24.95" customHeight="1">
      <c r="A6" s="94"/>
      <c r="B6" s="60"/>
      <c r="C6" s="142" t="str">
        <f>Índice!D18</f>
        <v>GRI 2-9</v>
      </c>
      <c r="D6" s="737" t="str">
        <f>Índice!E18</f>
        <v>Governance structure and composition</v>
      </c>
      <c r="E6" s="738"/>
      <c r="F6" s="738"/>
      <c r="G6" s="738"/>
      <c r="H6" s="738"/>
      <c r="I6" s="738"/>
      <c r="J6" s="84"/>
      <c r="K6" s="84"/>
      <c r="L6" s="84"/>
      <c r="M6" s="53"/>
    </row>
    <row r="7" spans="1:13" s="62" customFormat="1" ht="24.95" customHeight="1">
      <c r="A7" s="94"/>
      <c r="B7" s="60"/>
      <c r="C7" s="741" t="s">
        <v>390</v>
      </c>
      <c r="D7" s="742"/>
      <c r="E7" s="742"/>
      <c r="F7" s="742"/>
      <c r="G7" s="742"/>
      <c r="H7" s="742"/>
      <c r="I7" s="742"/>
      <c r="J7" s="85"/>
      <c r="K7" s="85"/>
      <c r="L7" s="85"/>
      <c r="M7" s="73"/>
    </row>
    <row r="8" spans="1:13" s="62" customFormat="1" ht="24.95" customHeight="1">
      <c r="A8" s="98"/>
      <c r="B8" s="76"/>
      <c r="C8" s="743"/>
      <c r="D8" s="744"/>
      <c r="E8" s="744"/>
      <c r="F8" s="744"/>
      <c r="G8" s="744"/>
      <c r="H8" s="744"/>
      <c r="I8" s="744"/>
      <c r="J8" s="87"/>
      <c r="K8" s="87"/>
      <c r="L8" s="87"/>
      <c r="M8" s="77"/>
    </row>
    <row r="9" spans="1:13" s="62" customFormat="1" ht="24.95" customHeight="1">
      <c r="A9" s="98"/>
      <c r="B9" s="76"/>
      <c r="C9" s="743"/>
      <c r="D9" s="744"/>
      <c r="E9" s="744"/>
      <c r="F9" s="744"/>
      <c r="G9" s="744"/>
      <c r="H9" s="744"/>
      <c r="I9" s="744"/>
      <c r="J9" s="87"/>
      <c r="K9" s="87"/>
      <c r="L9" s="87"/>
      <c r="M9" s="77"/>
    </row>
    <row r="10" spans="1:13" s="62" customFormat="1" ht="24.95" customHeight="1">
      <c r="A10" s="98"/>
      <c r="B10" s="76"/>
      <c r="C10" s="743"/>
      <c r="D10" s="744"/>
      <c r="E10" s="744"/>
      <c r="F10" s="744"/>
      <c r="G10" s="744"/>
      <c r="H10" s="744"/>
      <c r="I10" s="744"/>
      <c r="J10" s="87"/>
      <c r="K10" s="87"/>
      <c r="L10" s="87"/>
      <c r="M10" s="77"/>
    </row>
    <row r="11" spans="1:13" s="62" customFormat="1" ht="24.95" customHeight="1">
      <c r="A11" s="98"/>
      <c r="B11" s="76"/>
      <c r="C11" s="743"/>
      <c r="D11" s="744"/>
      <c r="E11" s="744"/>
      <c r="F11" s="744"/>
      <c r="G11" s="744"/>
      <c r="H11" s="744"/>
      <c r="I11" s="744"/>
      <c r="J11" s="87"/>
      <c r="K11" s="87"/>
      <c r="L11" s="87"/>
      <c r="M11" s="77"/>
    </row>
    <row r="12" spans="1:13" s="62" customFormat="1" ht="24.95" customHeight="1">
      <c r="A12" s="94"/>
      <c r="B12" s="76"/>
      <c r="C12" s="743"/>
      <c r="D12" s="744"/>
      <c r="E12" s="744"/>
      <c r="F12" s="744"/>
      <c r="G12" s="744"/>
      <c r="H12" s="744"/>
      <c r="I12" s="744"/>
      <c r="J12" s="87"/>
      <c r="K12" s="87"/>
      <c r="L12" s="87"/>
      <c r="M12" s="77"/>
    </row>
    <row r="13" spans="1:13" s="62" customFormat="1" ht="24.95" customHeight="1">
      <c r="A13" s="94"/>
      <c r="B13" s="76"/>
      <c r="C13" s="743"/>
      <c r="D13" s="744"/>
      <c r="E13" s="744"/>
      <c r="F13" s="744"/>
      <c r="G13" s="744"/>
      <c r="H13" s="744"/>
      <c r="I13" s="744"/>
      <c r="J13" s="87"/>
      <c r="K13" s="87"/>
      <c r="L13" s="87"/>
      <c r="M13" s="77"/>
    </row>
    <row r="14" spans="1:13" s="62" customFormat="1" ht="24.95" customHeight="1">
      <c r="A14" s="94"/>
      <c r="B14" s="76"/>
      <c r="C14" s="743"/>
      <c r="D14" s="744"/>
      <c r="E14" s="744"/>
      <c r="F14" s="744"/>
      <c r="G14" s="744"/>
      <c r="H14" s="744"/>
      <c r="I14" s="744"/>
      <c r="J14" s="87"/>
      <c r="K14" s="87"/>
      <c r="L14" s="87"/>
      <c r="M14" s="77"/>
    </row>
    <row r="15" spans="1:13" s="62" customFormat="1" ht="24.95" customHeight="1">
      <c r="A15" s="94"/>
      <c r="B15" s="76"/>
      <c r="C15" s="743"/>
      <c r="D15" s="744"/>
      <c r="E15" s="744"/>
      <c r="F15" s="744"/>
      <c r="G15" s="744"/>
      <c r="H15" s="744"/>
      <c r="I15" s="744"/>
      <c r="J15" s="87"/>
      <c r="K15" s="87"/>
      <c r="L15" s="87"/>
      <c r="M15" s="77"/>
    </row>
    <row r="16" spans="1:13" s="62" customFormat="1" ht="24.95" customHeight="1">
      <c r="A16" s="94"/>
      <c r="B16" s="76"/>
      <c r="C16" s="743"/>
      <c r="D16" s="744"/>
      <c r="E16" s="744"/>
      <c r="F16" s="744"/>
      <c r="G16" s="744"/>
      <c r="H16" s="744"/>
      <c r="I16" s="744"/>
      <c r="J16" s="87"/>
      <c r="K16" s="87"/>
      <c r="L16" s="87"/>
      <c r="M16" s="77"/>
    </row>
    <row r="17" spans="1:13" s="62" customFormat="1" ht="24.95" customHeight="1">
      <c r="A17" s="94"/>
      <c r="B17" s="76"/>
      <c r="C17" s="743"/>
      <c r="D17" s="744"/>
      <c r="E17" s="744"/>
      <c r="F17" s="744"/>
      <c r="G17" s="744"/>
      <c r="H17" s="744"/>
      <c r="I17" s="744"/>
      <c r="J17" s="87"/>
      <c r="K17" s="87"/>
      <c r="L17" s="87"/>
      <c r="M17" s="77"/>
    </row>
    <row r="18" spans="1:13" s="62" customFormat="1" ht="24.95" customHeight="1">
      <c r="A18" s="94"/>
      <c r="B18" s="76"/>
      <c r="C18" s="743"/>
      <c r="D18" s="744"/>
      <c r="E18" s="744"/>
      <c r="F18" s="744"/>
      <c r="G18" s="744"/>
      <c r="H18" s="744"/>
      <c r="I18" s="744"/>
      <c r="J18" s="87"/>
      <c r="K18" s="87"/>
      <c r="L18" s="87"/>
      <c r="M18" s="77"/>
    </row>
    <row r="19" spans="1:13" s="62" customFormat="1" ht="24.95" customHeight="1">
      <c r="A19" s="94"/>
      <c r="B19" s="76"/>
      <c r="C19" s="743"/>
      <c r="D19" s="744"/>
      <c r="E19" s="744"/>
      <c r="F19" s="744"/>
      <c r="G19" s="744"/>
      <c r="H19" s="744"/>
      <c r="I19" s="744"/>
      <c r="J19" s="87"/>
      <c r="K19" s="87"/>
      <c r="L19" s="87"/>
      <c r="M19" s="77"/>
    </row>
    <row r="20" spans="1:13" s="62" customFormat="1" ht="24.95" customHeight="1">
      <c r="A20" s="94"/>
      <c r="B20" s="76"/>
      <c r="C20" s="743"/>
      <c r="D20" s="744"/>
      <c r="E20" s="744"/>
      <c r="F20" s="744"/>
      <c r="G20" s="744"/>
      <c r="H20" s="744"/>
      <c r="I20" s="744"/>
      <c r="J20" s="87"/>
      <c r="K20" s="87"/>
      <c r="L20" s="87"/>
      <c r="M20" s="77"/>
    </row>
    <row r="21" spans="1:13" s="62" customFormat="1" ht="24.95" customHeight="1">
      <c r="A21" s="94"/>
      <c r="B21" s="76"/>
      <c r="C21" s="743"/>
      <c r="D21" s="744"/>
      <c r="E21" s="744"/>
      <c r="F21" s="744"/>
      <c r="G21" s="744"/>
      <c r="H21" s="744"/>
      <c r="I21" s="744"/>
      <c r="J21" s="87"/>
      <c r="K21" s="87"/>
      <c r="L21" s="87"/>
      <c r="M21" s="77"/>
    </row>
    <row r="22" spans="1:13" s="62" customFormat="1" ht="24.95" customHeight="1">
      <c r="A22" s="94"/>
      <c r="B22" s="76"/>
      <c r="C22" s="743"/>
      <c r="D22" s="744"/>
      <c r="E22" s="744"/>
      <c r="F22" s="744"/>
      <c r="G22" s="744"/>
      <c r="H22" s="744"/>
      <c r="I22" s="744"/>
      <c r="J22" s="87"/>
      <c r="K22" s="87"/>
      <c r="L22" s="87"/>
      <c r="M22" s="77"/>
    </row>
    <row r="23" spans="1:13" s="62" customFormat="1" ht="24.95" customHeight="1">
      <c r="A23" s="94"/>
      <c r="B23" s="76"/>
      <c r="C23" s="86"/>
      <c r="D23" s="87"/>
      <c r="E23" s="87"/>
      <c r="F23" s="87"/>
      <c r="G23" s="87"/>
      <c r="H23" s="87"/>
      <c r="I23" s="87"/>
      <c r="J23" s="87"/>
      <c r="K23" s="87"/>
      <c r="L23" s="87"/>
      <c r="M23" s="77"/>
    </row>
    <row r="24" spans="1:13" s="62" customFormat="1" ht="24.95" customHeight="1">
      <c r="A24" s="94"/>
      <c r="B24" s="76"/>
      <c r="C24" s="142" t="str">
        <f>Índice!D19</f>
        <v>GRI 2-10</v>
      </c>
      <c r="D24" s="737" t="str">
        <f>Índice!E19</f>
        <v>Nominating and selecting the highest governance body</v>
      </c>
      <c r="E24" s="738"/>
      <c r="F24" s="738"/>
      <c r="G24" s="738"/>
      <c r="H24" s="738"/>
      <c r="I24" s="738"/>
      <c r="J24" s="87"/>
      <c r="K24" s="87"/>
      <c r="L24" s="87"/>
      <c r="M24" s="77"/>
    </row>
    <row r="25" spans="1:13" s="62" customFormat="1" ht="24.95" customHeight="1">
      <c r="A25" s="94"/>
      <c r="B25" s="60"/>
      <c r="C25" s="735" t="s">
        <v>391</v>
      </c>
      <c r="D25" s="736"/>
      <c r="E25" s="736"/>
      <c r="F25" s="736"/>
      <c r="G25" s="736"/>
      <c r="H25" s="736"/>
      <c r="I25" s="736"/>
      <c r="J25" s="87"/>
      <c r="K25" s="87"/>
      <c r="L25" s="87"/>
      <c r="M25" s="77"/>
    </row>
    <row r="26" spans="1:13" s="62" customFormat="1" ht="24.95" customHeight="1">
      <c r="A26" s="94"/>
      <c r="B26" s="60"/>
      <c r="C26" s="716"/>
      <c r="D26" s="717"/>
      <c r="E26" s="717"/>
      <c r="F26" s="717"/>
      <c r="G26" s="717"/>
      <c r="H26" s="717"/>
      <c r="I26" s="717"/>
      <c r="J26" s="87"/>
      <c r="K26" s="87"/>
      <c r="L26" s="87"/>
      <c r="M26" s="78"/>
    </row>
    <row r="27" spans="1:13" s="62" customFormat="1" ht="24.95" customHeight="1">
      <c r="A27" s="94"/>
      <c r="B27" s="60"/>
      <c r="C27" s="716"/>
      <c r="D27" s="717"/>
      <c r="E27" s="717"/>
      <c r="F27" s="717"/>
      <c r="G27" s="717"/>
      <c r="H27" s="717"/>
      <c r="I27" s="717"/>
      <c r="J27" s="92"/>
      <c r="K27" s="92"/>
      <c r="L27" s="92"/>
      <c r="M27" s="80"/>
    </row>
    <row r="28" spans="1:13" s="62" customFormat="1" ht="24.95" customHeight="1">
      <c r="A28" s="94"/>
      <c r="B28" s="60"/>
      <c r="C28" s="716"/>
      <c r="D28" s="717"/>
      <c r="E28" s="717"/>
      <c r="F28" s="717"/>
      <c r="G28" s="717"/>
      <c r="H28" s="717"/>
      <c r="I28" s="717"/>
      <c r="J28" s="84"/>
      <c r="K28" s="84"/>
      <c r="L28" s="84"/>
      <c r="M28" s="53"/>
    </row>
    <row r="29" spans="1:13" s="62" customFormat="1" ht="24.95" customHeight="1">
      <c r="A29" s="141"/>
      <c r="B29" s="82"/>
      <c r="C29" s="716"/>
      <c r="D29" s="717"/>
      <c r="E29" s="717"/>
      <c r="F29" s="717"/>
      <c r="G29" s="717"/>
      <c r="H29" s="717"/>
      <c r="I29" s="717"/>
      <c r="J29" s="85"/>
      <c r="K29" s="85"/>
      <c r="L29" s="85"/>
      <c r="M29" s="73"/>
    </row>
    <row r="30" spans="1:13" s="62" customFormat="1" ht="24.95" customHeight="1">
      <c r="A30" s="94"/>
      <c r="B30" s="60"/>
      <c r="C30" s="716"/>
      <c r="D30" s="717"/>
      <c r="E30" s="717"/>
      <c r="F30" s="717"/>
      <c r="G30" s="717"/>
      <c r="H30" s="717"/>
      <c r="I30" s="717"/>
      <c r="J30" s="87"/>
      <c r="K30" s="87"/>
      <c r="L30" s="87"/>
      <c r="M30" s="78"/>
    </row>
    <row r="31" spans="1:13" s="62" customFormat="1" ht="24.95" customHeight="1">
      <c r="A31" s="94"/>
      <c r="B31" s="60"/>
      <c r="C31" s="716"/>
      <c r="D31" s="717"/>
      <c r="E31" s="717"/>
      <c r="F31" s="717"/>
      <c r="G31" s="717"/>
      <c r="H31" s="717"/>
      <c r="I31" s="717"/>
      <c r="J31" s="87"/>
      <c r="K31" s="87"/>
      <c r="L31" s="87"/>
      <c r="M31" s="80"/>
    </row>
    <row r="32" spans="1:13" s="62" customFormat="1" ht="24.95" customHeight="1">
      <c r="A32" s="94"/>
      <c r="B32" s="60"/>
      <c r="C32" s="716"/>
      <c r="D32" s="717"/>
      <c r="E32" s="717"/>
      <c r="F32" s="717"/>
      <c r="G32" s="717"/>
      <c r="H32" s="717"/>
      <c r="I32" s="717"/>
      <c r="J32" s="87"/>
      <c r="K32" s="87"/>
      <c r="L32" s="87"/>
      <c r="M32" s="80"/>
    </row>
    <row r="33" spans="1:13" s="62" customFormat="1" ht="24.95" customHeight="1">
      <c r="A33" s="94"/>
      <c r="B33" s="60"/>
      <c r="C33" s="86"/>
      <c r="D33" s="87"/>
      <c r="E33" s="87"/>
      <c r="F33" s="87"/>
      <c r="G33" s="87"/>
      <c r="H33" s="87"/>
      <c r="I33" s="87"/>
      <c r="J33" s="87"/>
      <c r="K33" s="87"/>
      <c r="L33" s="87"/>
      <c r="M33" s="68"/>
    </row>
    <row r="34" spans="1:13" s="62" customFormat="1" ht="24.95" customHeight="1">
      <c r="A34" s="94"/>
      <c r="B34" s="60"/>
      <c r="C34" s="142" t="str">
        <f>Índice!D20</f>
        <v>GRI 2-12</v>
      </c>
      <c r="D34" s="737" t="str">
        <f>Índice!E20</f>
        <v>Role of the highest governance body in overseeing the management of impacts</v>
      </c>
      <c r="E34" s="738"/>
      <c r="F34" s="738"/>
      <c r="G34" s="738"/>
      <c r="H34" s="738"/>
      <c r="I34" s="738"/>
      <c r="J34" s="87"/>
      <c r="K34" s="87"/>
      <c r="L34" s="87"/>
      <c r="M34" s="68"/>
    </row>
    <row r="35" spans="1:13" s="62" customFormat="1" ht="24.95" customHeight="1">
      <c r="A35" s="94"/>
      <c r="B35" s="60"/>
      <c r="C35" s="735" t="s">
        <v>392</v>
      </c>
      <c r="D35" s="736"/>
      <c r="E35" s="736"/>
      <c r="F35" s="736"/>
      <c r="G35" s="736"/>
      <c r="H35" s="736"/>
      <c r="I35" s="736"/>
      <c r="J35" s="87"/>
      <c r="K35" s="87"/>
      <c r="L35" s="87"/>
      <c r="M35" s="68"/>
    </row>
    <row r="36" spans="1:13" s="62" customFormat="1" ht="24.95" customHeight="1">
      <c r="A36" s="94"/>
      <c r="B36" s="60"/>
      <c r="C36" s="716"/>
      <c r="D36" s="717"/>
      <c r="E36" s="717"/>
      <c r="F36" s="717"/>
      <c r="G36" s="717"/>
      <c r="H36" s="717"/>
      <c r="I36" s="717"/>
    </row>
    <row r="37" spans="1:13" s="62" customFormat="1" ht="24.95" customHeight="1">
      <c r="A37" s="94"/>
      <c r="B37" s="60"/>
      <c r="C37" s="716"/>
      <c r="D37" s="717"/>
      <c r="E37" s="717"/>
      <c r="F37" s="717"/>
      <c r="G37" s="717"/>
      <c r="H37" s="717"/>
      <c r="I37" s="717"/>
      <c r="J37" s="85"/>
      <c r="K37" s="85"/>
      <c r="L37" s="85"/>
      <c r="M37" s="73"/>
    </row>
    <row r="38" spans="1:13" s="62" customFormat="1" ht="24.95" customHeight="1">
      <c r="A38" s="94"/>
      <c r="B38" s="60"/>
      <c r="C38" s="716"/>
      <c r="D38" s="717"/>
      <c r="E38" s="717"/>
      <c r="F38" s="717"/>
      <c r="G38" s="717"/>
      <c r="H38" s="717"/>
      <c r="I38" s="717"/>
      <c r="J38" s="87"/>
      <c r="K38" s="87"/>
      <c r="L38" s="87"/>
      <c r="M38" s="78"/>
    </row>
    <row r="39" spans="1:13" s="62" customFormat="1" ht="24.95" customHeight="1">
      <c r="A39" s="94"/>
      <c r="B39" s="60"/>
      <c r="C39" s="716"/>
      <c r="D39" s="717"/>
      <c r="E39" s="717"/>
      <c r="F39" s="717"/>
      <c r="G39" s="717"/>
      <c r="H39" s="717"/>
      <c r="I39" s="717"/>
      <c r="J39" s="87"/>
      <c r="K39" s="87"/>
      <c r="L39" s="87"/>
      <c r="M39" s="80"/>
    </row>
    <row r="40" spans="1:13" s="62" customFormat="1" ht="24.95" customHeight="1">
      <c r="A40" s="94"/>
      <c r="B40" s="60"/>
      <c r="C40" s="716"/>
      <c r="D40" s="717"/>
      <c r="E40" s="717"/>
      <c r="F40" s="717"/>
      <c r="G40" s="717"/>
      <c r="H40" s="717"/>
      <c r="I40" s="717"/>
      <c r="J40" s="87"/>
      <c r="K40" s="87"/>
      <c r="L40" s="87"/>
      <c r="M40" s="80"/>
    </row>
    <row r="41" spans="1:13" s="62" customFormat="1" ht="24.95" customHeight="1">
      <c r="A41" s="94"/>
      <c r="B41" s="60"/>
      <c r="C41" s="716"/>
      <c r="D41" s="717"/>
      <c r="E41" s="717"/>
      <c r="F41" s="717"/>
      <c r="G41" s="717"/>
      <c r="H41" s="717"/>
      <c r="I41" s="717"/>
      <c r="J41" s="87"/>
      <c r="K41" s="87"/>
      <c r="L41" s="87"/>
      <c r="M41" s="68"/>
    </row>
    <row r="42" spans="1:13" s="62" customFormat="1" ht="24.95" customHeight="1">
      <c r="A42" s="94"/>
      <c r="B42" s="60"/>
      <c r="C42" s="101"/>
      <c r="D42" s="92"/>
      <c r="E42" s="92"/>
      <c r="F42" s="92"/>
      <c r="G42" s="92"/>
      <c r="H42" s="92"/>
      <c r="I42" s="92"/>
      <c r="J42" s="87"/>
      <c r="K42" s="87"/>
      <c r="L42" s="87"/>
      <c r="M42" s="68"/>
    </row>
    <row r="43" spans="1:13" s="62" customFormat="1" ht="24.95" customHeight="1">
      <c r="A43" s="141"/>
      <c r="B43" s="82"/>
      <c r="C43" s="142" t="str">
        <f>Índice!D21</f>
        <v>GRI 2-13</v>
      </c>
      <c r="D43" s="737" t="str">
        <f>Índice!E21</f>
        <v>Delegation of responsibility for managing impacts</v>
      </c>
      <c r="E43" s="738"/>
      <c r="F43" s="738"/>
      <c r="G43" s="738"/>
      <c r="H43" s="738"/>
      <c r="I43" s="738"/>
      <c r="J43" s="84"/>
      <c r="K43" s="84"/>
      <c r="L43" s="84"/>
      <c r="M43" s="53"/>
    </row>
    <row r="44" spans="1:13" s="62" customFormat="1" ht="24.95" customHeight="1">
      <c r="A44" s="141"/>
      <c r="B44" s="82"/>
      <c r="C44" s="739" t="s">
        <v>393</v>
      </c>
      <c r="D44" s="739"/>
      <c r="E44" s="739"/>
      <c r="F44" s="739"/>
      <c r="G44" s="739"/>
      <c r="H44" s="739"/>
      <c r="I44" s="739"/>
      <c r="J44" s="84"/>
      <c r="K44" s="84"/>
      <c r="L44" s="84"/>
      <c r="M44" s="53"/>
    </row>
    <row r="45" spans="1:13" s="62" customFormat="1" ht="24.95" customHeight="1">
      <c r="A45" s="141"/>
      <c r="B45" s="82"/>
      <c r="C45" s="740"/>
      <c r="D45" s="740"/>
      <c r="E45" s="740"/>
      <c r="F45" s="740"/>
      <c r="G45" s="740"/>
      <c r="H45" s="740"/>
      <c r="I45" s="740"/>
      <c r="J45" s="84"/>
      <c r="K45" s="84"/>
      <c r="L45" s="84"/>
      <c r="M45" s="53"/>
    </row>
    <row r="46" spans="1:13" s="62" customFormat="1" ht="24.95" customHeight="1">
      <c r="A46" s="141"/>
      <c r="B46" s="82"/>
      <c r="C46" s="740"/>
      <c r="D46" s="740"/>
      <c r="E46" s="740"/>
      <c r="F46" s="740"/>
      <c r="G46" s="740"/>
      <c r="H46" s="740"/>
      <c r="I46" s="740"/>
      <c r="J46" s="84"/>
      <c r="K46" s="84"/>
      <c r="L46" s="84"/>
      <c r="M46" s="53"/>
    </row>
    <row r="47" spans="1:13" s="62" customFormat="1" ht="24.95" customHeight="1">
      <c r="A47" s="141"/>
      <c r="B47" s="82"/>
      <c r="C47" s="143"/>
      <c r="D47" s="143"/>
      <c r="E47" s="143"/>
      <c r="F47" s="143"/>
      <c r="G47" s="143"/>
      <c r="H47" s="143"/>
      <c r="I47" s="143"/>
      <c r="J47" s="84"/>
      <c r="K47" s="84"/>
      <c r="L47" s="84"/>
      <c r="M47" s="53"/>
    </row>
    <row r="48" spans="1:13" s="62" customFormat="1" ht="24.95" customHeight="1">
      <c r="A48" s="141"/>
      <c r="B48" s="82"/>
      <c r="C48" s="142" t="str">
        <f>Índice!D22</f>
        <v>GRI 2-15</v>
      </c>
      <c r="D48" s="732" t="str">
        <f>Índice!E22</f>
        <v>Conflicts of interest</v>
      </c>
      <c r="E48" s="733"/>
      <c r="F48" s="733"/>
      <c r="G48" s="733"/>
      <c r="H48" s="733"/>
      <c r="I48" s="734"/>
      <c r="J48" s="84"/>
      <c r="K48" s="84"/>
      <c r="L48" s="84"/>
      <c r="M48" s="53"/>
    </row>
    <row r="49" spans="1:13" s="62" customFormat="1" ht="24.95" customHeight="1">
      <c r="A49" s="141"/>
      <c r="B49" s="82"/>
      <c r="C49" s="735" t="s">
        <v>394</v>
      </c>
      <c r="D49" s="736"/>
      <c r="E49" s="736"/>
      <c r="F49" s="736"/>
      <c r="G49" s="736"/>
      <c r="H49" s="736"/>
      <c r="I49" s="736"/>
      <c r="J49" s="84"/>
      <c r="K49" s="84"/>
      <c r="L49" s="84"/>
      <c r="M49" s="53"/>
    </row>
    <row r="50" spans="1:13" s="62" customFormat="1" ht="24.95" customHeight="1">
      <c r="A50" s="94"/>
      <c r="B50" s="60"/>
      <c r="C50" s="716"/>
      <c r="D50" s="717"/>
      <c r="E50" s="717"/>
      <c r="F50" s="717"/>
      <c r="G50" s="717"/>
      <c r="H50" s="717"/>
      <c r="I50" s="717"/>
      <c r="J50" s="84"/>
      <c r="K50" s="84"/>
      <c r="L50" s="84"/>
      <c r="M50" s="53"/>
    </row>
    <row r="51" spans="1:13" s="62" customFormat="1" ht="24.95" customHeight="1">
      <c r="A51" s="94"/>
      <c r="B51" s="60"/>
      <c r="C51" s="716"/>
      <c r="D51" s="717"/>
      <c r="E51" s="717"/>
      <c r="F51" s="717"/>
      <c r="G51" s="717"/>
      <c r="H51" s="717"/>
      <c r="I51" s="717"/>
      <c r="J51" s="85"/>
      <c r="K51" s="85"/>
      <c r="L51" s="85"/>
      <c r="M51" s="73"/>
    </row>
    <row r="52" spans="1:13" s="62" customFormat="1" ht="24.95" customHeight="1">
      <c r="A52" s="141"/>
      <c r="B52" s="82"/>
      <c r="C52" s="716"/>
      <c r="D52" s="717"/>
      <c r="E52" s="717"/>
      <c r="F52" s="717"/>
      <c r="G52" s="717"/>
      <c r="H52" s="717"/>
      <c r="I52" s="717"/>
      <c r="J52" s="87"/>
      <c r="K52" s="87"/>
      <c r="L52" s="87"/>
      <c r="M52" s="78"/>
    </row>
    <row r="53" spans="1:13" s="62" customFormat="1" ht="24.95" customHeight="1">
      <c r="A53" s="94"/>
      <c r="B53" s="60"/>
      <c r="C53" s="716"/>
      <c r="D53" s="717"/>
      <c r="E53" s="717"/>
      <c r="F53" s="717"/>
      <c r="G53" s="717"/>
      <c r="H53" s="717"/>
      <c r="I53" s="717"/>
      <c r="J53" s="87"/>
      <c r="K53" s="87"/>
      <c r="L53" s="87"/>
      <c r="M53" s="80"/>
    </row>
    <row r="54" spans="1:13" s="62" customFormat="1" ht="24.95" customHeight="1">
      <c r="A54" s="94"/>
      <c r="B54" s="60"/>
      <c r="C54" s="86"/>
      <c r="D54" s="87"/>
      <c r="E54" s="87"/>
      <c r="F54" s="87"/>
      <c r="G54" s="87"/>
      <c r="H54" s="87"/>
      <c r="I54" s="87"/>
      <c r="J54" s="87"/>
      <c r="K54" s="87"/>
      <c r="L54" s="87"/>
      <c r="M54" s="80"/>
    </row>
    <row r="55" spans="1:13" s="62" customFormat="1" ht="24.95" customHeight="1">
      <c r="A55" s="94"/>
      <c r="B55" s="60"/>
      <c r="C55" s="142" t="str">
        <f>Índice!D23</f>
        <v>GRI 2-16</v>
      </c>
      <c r="D55" s="732" t="str">
        <f>Índice!E23</f>
        <v>Communicating critical concerns</v>
      </c>
      <c r="E55" s="733"/>
      <c r="F55" s="733"/>
      <c r="G55" s="733"/>
      <c r="H55" s="733"/>
      <c r="I55" s="734"/>
      <c r="J55" s="87"/>
      <c r="K55" s="87"/>
      <c r="L55" s="87"/>
      <c r="M55" s="68"/>
    </row>
    <row r="56" spans="1:13" s="62" customFormat="1" ht="24.95" customHeight="1">
      <c r="A56" s="94"/>
      <c r="B56" s="60"/>
      <c r="C56" s="735" t="s">
        <v>395</v>
      </c>
      <c r="D56" s="736"/>
      <c r="E56" s="736"/>
      <c r="F56" s="736"/>
      <c r="G56" s="736"/>
      <c r="H56" s="736"/>
      <c r="I56" s="736"/>
      <c r="J56" s="87"/>
      <c r="K56" s="87"/>
      <c r="L56" s="87"/>
      <c r="M56" s="68"/>
    </row>
    <row r="57" spans="1:13" s="62" customFormat="1" ht="24.95" customHeight="1">
      <c r="A57" s="94"/>
      <c r="B57" s="60"/>
      <c r="C57" s="716"/>
      <c r="D57" s="717"/>
      <c r="E57" s="717"/>
      <c r="F57" s="717"/>
      <c r="G57" s="717"/>
      <c r="H57" s="717"/>
      <c r="I57" s="717"/>
      <c r="J57" s="87"/>
      <c r="K57" s="87"/>
      <c r="L57" s="87"/>
      <c r="M57" s="95"/>
    </row>
    <row r="58" spans="1:13" s="62" customFormat="1" ht="24.95" customHeight="1">
      <c r="A58" s="94"/>
      <c r="B58" s="60"/>
      <c r="C58" s="716"/>
      <c r="D58" s="717"/>
      <c r="E58" s="717"/>
      <c r="F58" s="717"/>
      <c r="G58" s="717"/>
      <c r="H58" s="717"/>
      <c r="I58" s="717"/>
      <c r="J58" s="50"/>
      <c r="K58" s="50"/>
      <c r="L58" s="50"/>
      <c r="M58" s="95"/>
    </row>
    <row r="59" spans="1:13" s="62" customFormat="1" ht="24.95" customHeight="1">
      <c r="A59" s="94"/>
      <c r="B59" s="60"/>
      <c r="C59" s="86"/>
      <c r="D59" s="87"/>
      <c r="E59" s="87"/>
      <c r="F59" s="87"/>
      <c r="G59" s="87"/>
      <c r="H59" s="87"/>
      <c r="I59" s="87"/>
      <c r="J59" s="84"/>
      <c r="K59" s="84"/>
      <c r="L59" s="84"/>
      <c r="M59" s="53"/>
    </row>
    <row r="60" spans="1:13" s="62" customFormat="1" ht="24.95" customHeight="1">
      <c r="A60" s="94"/>
      <c r="B60" s="60"/>
      <c r="C60" s="142" t="str">
        <f>Índice!D24</f>
        <v>GRI 2-17</v>
      </c>
      <c r="D60" s="732" t="str">
        <f>Índice!E24</f>
        <v>Collective knowledge of the highest governance body</v>
      </c>
      <c r="E60" s="733"/>
      <c r="F60" s="733"/>
      <c r="G60" s="733"/>
      <c r="H60" s="733"/>
      <c r="I60" s="734"/>
      <c r="J60" s="85"/>
      <c r="K60" s="85"/>
      <c r="L60" s="85"/>
      <c r="M60" s="73"/>
    </row>
    <row r="61" spans="1:13" s="62" customFormat="1" ht="24.95" customHeight="1">
      <c r="A61" s="94"/>
      <c r="B61" s="60"/>
      <c r="C61" s="735" t="s">
        <v>396</v>
      </c>
      <c r="D61" s="736"/>
      <c r="E61" s="736"/>
      <c r="F61" s="736"/>
      <c r="G61" s="736"/>
      <c r="H61" s="736"/>
      <c r="I61" s="736"/>
      <c r="J61" s="87"/>
      <c r="K61" s="87"/>
      <c r="L61" s="87"/>
      <c r="M61" s="78"/>
    </row>
    <row r="62" spans="1:13" s="62" customFormat="1" ht="24.95" customHeight="1">
      <c r="A62" s="94"/>
      <c r="B62" s="60"/>
      <c r="C62" s="716"/>
      <c r="D62" s="717"/>
      <c r="E62" s="717"/>
      <c r="F62" s="717"/>
      <c r="G62" s="717"/>
      <c r="H62" s="717"/>
      <c r="I62" s="717"/>
      <c r="J62" s="87"/>
      <c r="K62" s="87"/>
      <c r="L62" s="87"/>
      <c r="M62" s="92"/>
    </row>
    <row r="63" spans="1:13" s="62" customFormat="1" ht="24.95" customHeight="1">
      <c r="A63" s="94"/>
      <c r="B63" s="60"/>
      <c r="C63" s="716"/>
      <c r="D63" s="717"/>
      <c r="E63" s="717"/>
      <c r="F63" s="717"/>
      <c r="G63" s="717"/>
      <c r="H63" s="717"/>
      <c r="I63" s="717"/>
      <c r="J63" s="87"/>
      <c r="K63" s="87"/>
      <c r="L63" s="87"/>
      <c r="M63" s="80"/>
    </row>
    <row r="64" spans="1:13" s="62" customFormat="1" ht="24.95" customHeight="1">
      <c r="A64" s="94"/>
      <c r="B64" s="60"/>
      <c r="C64" s="101"/>
      <c r="D64" s="92"/>
      <c r="E64" s="92"/>
      <c r="F64" s="92"/>
      <c r="G64" s="92"/>
      <c r="H64" s="92"/>
      <c r="I64" s="92"/>
      <c r="J64" s="84"/>
      <c r="K64" s="84"/>
      <c r="L64" s="84"/>
      <c r="M64" s="53"/>
    </row>
    <row r="65" spans="1:13" s="62" customFormat="1" ht="24.95" customHeight="1">
      <c r="A65" s="94"/>
      <c r="B65" s="60"/>
      <c r="C65" s="142" t="str">
        <f>Índice!D25</f>
        <v>GRI 2-18</v>
      </c>
      <c r="D65" s="732" t="str">
        <f>Índice!E25</f>
        <v>Evaluation of the performance of the highest governance body</v>
      </c>
      <c r="E65" s="733"/>
      <c r="F65" s="733"/>
      <c r="G65" s="733"/>
      <c r="H65" s="733"/>
      <c r="I65" s="734"/>
      <c r="J65" s="85"/>
      <c r="K65" s="85"/>
      <c r="L65" s="85"/>
      <c r="M65" s="73"/>
    </row>
    <row r="66" spans="1:13" s="62" customFormat="1" ht="24.95" customHeight="1">
      <c r="A66" s="94"/>
      <c r="B66" s="60"/>
      <c r="C66" s="735" t="s">
        <v>397</v>
      </c>
      <c r="D66" s="736"/>
      <c r="E66" s="736"/>
      <c r="F66" s="736"/>
      <c r="G66" s="736"/>
      <c r="H66" s="736"/>
      <c r="I66" s="736"/>
      <c r="J66" s="87"/>
      <c r="K66" s="87"/>
      <c r="L66" s="87"/>
      <c r="M66" s="78"/>
    </row>
    <row r="67" spans="1:13" s="62" customFormat="1" ht="24.95" customHeight="1">
      <c r="A67" s="94"/>
      <c r="B67" s="60"/>
      <c r="C67" s="716"/>
      <c r="D67" s="717"/>
      <c r="E67" s="717"/>
      <c r="F67" s="717"/>
      <c r="G67" s="717"/>
      <c r="H67" s="717"/>
      <c r="I67" s="717"/>
      <c r="J67" s="87"/>
      <c r="K67" s="87"/>
      <c r="L67" s="87"/>
      <c r="M67" s="80"/>
    </row>
    <row r="68" spans="1:13" s="62" customFormat="1" ht="24.95" customHeight="1">
      <c r="A68" s="94"/>
      <c r="B68" s="60"/>
      <c r="C68" s="86"/>
      <c r="D68" s="87"/>
      <c r="E68" s="87"/>
      <c r="F68" s="87"/>
      <c r="G68" s="87"/>
      <c r="H68" s="87"/>
      <c r="I68" s="87"/>
      <c r="J68" s="87"/>
      <c r="K68" s="87"/>
      <c r="L68" s="87"/>
      <c r="M68" s="80"/>
    </row>
    <row r="69" spans="1:13" s="62" customFormat="1" ht="35.1" customHeight="1">
      <c r="A69" s="94"/>
      <c r="B69" s="60"/>
      <c r="C69" s="142" t="str">
        <f>Índice!D26</f>
        <v>TCFD 4.a</v>
      </c>
      <c r="D69" s="732" t="str">
        <f>Índice!E26</f>
        <v>Disclose the metrics used by the organization to assess climate-related risks and opportunities in line with its strategy and risk management process.</v>
      </c>
      <c r="E69" s="733"/>
      <c r="F69" s="733"/>
      <c r="G69" s="733"/>
      <c r="H69" s="733"/>
      <c r="I69" s="734"/>
      <c r="J69" s="84"/>
      <c r="K69" s="84"/>
      <c r="L69" s="84"/>
      <c r="M69" s="53"/>
    </row>
    <row r="70" spans="1:13" s="62" customFormat="1" ht="24.95" customHeight="1">
      <c r="A70" s="94"/>
      <c r="B70" s="60"/>
      <c r="C70" s="735" t="s">
        <v>398</v>
      </c>
      <c r="D70" s="736"/>
      <c r="E70" s="736"/>
      <c r="F70" s="736"/>
      <c r="G70" s="736"/>
      <c r="H70" s="736"/>
      <c r="I70" s="736"/>
      <c r="J70" s="124"/>
      <c r="K70" s="124"/>
      <c r="L70" s="124"/>
      <c r="M70" s="73"/>
    </row>
    <row r="71" spans="1:13" s="62" customFormat="1" ht="24.95" customHeight="1">
      <c r="A71" s="94"/>
      <c r="B71" s="60"/>
      <c r="C71" s="716"/>
      <c r="D71" s="717"/>
      <c r="E71" s="717"/>
      <c r="F71" s="717"/>
      <c r="G71" s="717"/>
      <c r="H71" s="717"/>
      <c r="I71" s="717"/>
      <c r="J71" s="126"/>
      <c r="K71" s="126"/>
      <c r="L71" s="126"/>
      <c r="M71" s="77"/>
    </row>
    <row r="72" spans="1:13" s="62" customFormat="1" ht="24.95" customHeight="1">
      <c r="A72" s="94"/>
      <c r="B72" s="60"/>
      <c r="C72" s="716"/>
      <c r="D72" s="717"/>
      <c r="E72" s="717"/>
      <c r="F72" s="717"/>
      <c r="G72" s="717"/>
      <c r="H72" s="717"/>
      <c r="I72" s="717"/>
      <c r="J72" s="126"/>
      <c r="K72" s="126"/>
      <c r="L72" s="126"/>
      <c r="M72" s="77"/>
    </row>
    <row r="73" spans="1:13" s="62" customFormat="1" ht="33" customHeight="1">
      <c r="A73" s="94"/>
      <c r="B73" s="60"/>
      <c r="C73" s="716"/>
      <c r="D73" s="717"/>
      <c r="E73" s="717"/>
      <c r="F73" s="717"/>
      <c r="G73" s="717"/>
      <c r="H73" s="717"/>
      <c r="I73" s="717"/>
      <c r="J73" s="87"/>
      <c r="K73" s="87"/>
      <c r="L73" s="87"/>
      <c r="M73" s="77"/>
    </row>
    <row r="74" spans="1:13" s="62" customFormat="1" ht="24.95" customHeight="1">
      <c r="A74" s="94"/>
      <c r="B74" s="60"/>
      <c r="C74" s="716"/>
      <c r="D74" s="717"/>
      <c r="E74" s="717"/>
      <c r="F74" s="717"/>
      <c r="G74" s="717"/>
      <c r="H74" s="717"/>
      <c r="I74" s="717"/>
      <c r="J74" s="53"/>
      <c r="K74" s="53"/>
      <c r="L74" s="87"/>
      <c r="M74" s="80"/>
    </row>
    <row r="75" spans="1:13" s="62" customFormat="1" ht="24.95" customHeight="1">
      <c r="A75" s="94"/>
      <c r="B75" s="60"/>
      <c r="C75" s="101"/>
      <c r="D75" s="92"/>
      <c r="E75" s="92"/>
      <c r="F75" s="92"/>
      <c r="G75" s="92"/>
      <c r="H75" s="92"/>
      <c r="I75" s="92"/>
      <c r="J75" s="144"/>
      <c r="K75" s="144"/>
      <c r="L75" s="87"/>
      <c r="M75" s="80"/>
    </row>
    <row r="76" spans="1:13" s="62" customFormat="1" ht="24.95" customHeight="1">
      <c r="A76" s="94"/>
      <c r="B76" s="60"/>
      <c r="D76" s="124"/>
      <c r="E76" s="124"/>
      <c r="F76" s="124"/>
      <c r="G76" s="124"/>
      <c r="H76" s="124"/>
      <c r="I76" s="124"/>
      <c r="J76" s="124"/>
      <c r="K76" s="124"/>
      <c r="L76" s="87"/>
      <c r="M76" s="80"/>
    </row>
    <row r="77" spans="1:13" s="62" customFormat="1" ht="24.95" customHeight="1">
      <c r="A77" s="94"/>
      <c r="B77" s="60"/>
      <c r="C77" s="86"/>
      <c r="D77" s="87"/>
      <c r="E77" s="87"/>
      <c r="F77" s="87"/>
      <c r="G77" s="87"/>
      <c r="H77" s="87"/>
      <c r="I77" s="87"/>
      <c r="J77" s="87"/>
      <c r="K77" s="87"/>
      <c r="L77" s="87"/>
      <c r="M77" s="80"/>
    </row>
    <row r="78" spans="1:13" s="62" customFormat="1" ht="24.95" customHeight="1">
      <c r="A78" s="96"/>
      <c r="B78" s="61"/>
    </row>
    <row r="79" spans="1:13" s="62" customFormat="1" ht="24.95" customHeight="1">
      <c r="A79" s="96"/>
      <c r="B79" s="61"/>
    </row>
    <row r="80" spans="1:13" s="62" customFormat="1" ht="24.95" customHeight="1">
      <c r="A80" s="96"/>
      <c r="B80" s="61"/>
    </row>
    <row r="81" spans="1:2" s="62" customFormat="1" ht="24.95" customHeight="1">
      <c r="A81" s="96"/>
      <c r="B81" s="61"/>
    </row>
    <row r="82" spans="1:2" s="62" customFormat="1" ht="24.95" customHeight="1">
      <c r="A82" s="96"/>
      <c r="B82" s="61"/>
    </row>
    <row r="83" spans="1:2" s="62" customFormat="1" ht="24.95" hidden="1" customHeight="1">
      <c r="A83" s="96"/>
      <c r="B83" s="61"/>
    </row>
    <row r="84" spans="1:2" s="62" customFormat="1" ht="24.95" hidden="1" customHeight="1">
      <c r="A84" s="96"/>
      <c r="B84" s="61"/>
    </row>
    <row r="85" spans="1:2" s="62" customFormat="1" ht="24.95" hidden="1" customHeight="1">
      <c r="A85" s="96"/>
      <c r="B85" s="61"/>
    </row>
    <row r="86" spans="1:2" s="62" customFormat="1" ht="24.95" hidden="1" customHeight="1">
      <c r="A86" s="96"/>
      <c r="B86" s="61"/>
    </row>
    <row r="87" spans="1:2" s="62" customFormat="1" ht="24.95" hidden="1" customHeight="1">
      <c r="A87" s="96"/>
      <c r="B87" s="61"/>
    </row>
    <row r="88" spans="1:2" s="62" customFormat="1" ht="24.95" hidden="1" customHeight="1">
      <c r="A88" s="96"/>
      <c r="B88" s="61"/>
    </row>
    <row r="89" spans="1:2" s="62" customFormat="1" ht="24.95" hidden="1" customHeight="1">
      <c r="A89" s="96"/>
      <c r="B89" s="61"/>
    </row>
    <row r="90" spans="1:2" s="62" customFormat="1" ht="24.95" hidden="1" customHeight="1">
      <c r="A90" s="96"/>
      <c r="B90" s="61"/>
    </row>
    <row r="91" spans="1:2" s="62" customFormat="1" ht="24.95" hidden="1" customHeight="1">
      <c r="A91" s="96"/>
      <c r="B91" s="61"/>
    </row>
    <row r="92" spans="1:2" s="62" customFormat="1" ht="24.95" hidden="1" customHeight="1">
      <c r="A92" s="96"/>
      <c r="B92" s="61"/>
    </row>
    <row r="93" spans="1:2" ht="15.75" hidden="1" customHeight="1"/>
    <row r="94" spans="1:2" ht="15.75" hidden="1" customHeight="1"/>
    <row r="95" spans="1:2" ht="15.75" hidden="1" customHeight="1"/>
    <row r="96" spans="1:2"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sheetData>
  <sheetProtection algorithmName="SHA-512" hashValue="qvnfhQPc7oNujZUmXiqJV9MVo4eJ68601anfWG8HDe6uOPFMOGRGTTmcw5JUrxqy9bpIQtG4/zc5sBPGb0MjBw==" saltValue="qLjp9n3H9pm6ug1Zo5TtRw==" spinCount="100000" sheet="1" objects="1" scenarios="1" formatColumns="0" formatRows="0" autoFilter="0"/>
  <mergeCells count="18">
    <mergeCell ref="D6:I6"/>
    <mergeCell ref="C44:I46"/>
    <mergeCell ref="D48:I48"/>
    <mergeCell ref="C35:I41"/>
    <mergeCell ref="C49:I53"/>
    <mergeCell ref="C7:I22"/>
    <mergeCell ref="D24:I24"/>
    <mergeCell ref="C25:I32"/>
    <mergeCell ref="D34:I34"/>
    <mergeCell ref="D43:I43"/>
    <mergeCell ref="D65:I65"/>
    <mergeCell ref="C66:I67"/>
    <mergeCell ref="D69:I69"/>
    <mergeCell ref="C70:I74"/>
    <mergeCell ref="D55:I55"/>
    <mergeCell ref="C56:I58"/>
    <mergeCell ref="D60:I60"/>
    <mergeCell ref="C61:I63"/>
  </mergeCells>
  <hyperlinks>
    <hyperlink ref="E3" location="'Estrutura corporativa'!C6" display="GRI 2-9" xr:uid="{52038B24-0323-4E06-A1CE-F11C7EC29E53}"/>
    <hyperlink ref="F3" location="'Estrutura corporativa'!C24" display="GRI 2-10" xr:uid="{194ED0CB-4126-4B80-AF42-96FC59CAF324}"/>
    <hyperlink ref="G3" location="'Estrutura corporativa'!C34" display="GRI 2-12" xr:uid="{E9B1FA61-289E-4D76-A694-01A85EFA2CFC}"/>
    <hyperlink ref="H3" location="'Estrutura corporativa'!C43" display="GRI 2-13" xr:uid="{FC565520-044C-4CF7-A7C8-BC9153A4E702}"/>
    <hyperlink ref="I3" location="'Estrutura corporativa'!C48" display="GRI 2-15" xr:uid="{03DC2D32-3147-402C-AD80-454573B44C53}"/>
    <hyperlink ref="E4" location="'Estrutura corporativa'!C55" display="GRI 2-16" xr:uid="{870C7ED1-3C98-4B64-BF84-FE0DA0F2670A}"/>
    <hyperlink ref="F4" location="'Estrutura corporativa'!C60" display="GRI 2-17" xr:uid="{62852432-FC86-4FB8-836B-EAF3D422B9A5}"/>
    <hyperlink ref="G4" location="'Estrutura corporativa'!C65" display="GRI 2-18" xr:uid="{C8A07522-7F09-4530-BA37-897B0A500540}"/>
    <hyperlink ref="H4" location="'Estrutura corporativa'!C69" display="TCFD 4.a" xr:uid="{A1789ED0-1C7C-457F-8ECE-B5BFF5CCAA53}"/>
  </hyperlink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BC99-AE3A-4678-A8C5-E7CE409D51A2}">
  <sheetPr>
    <tabColor rgb="FFE4562E"/>
  </sheetPr>
  <dimension ref="A1:AT753"/>
  <sheetViews>
    <sheetView showGridLines="0" zoomScaleNormal="10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7.710937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0"/>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95"/>
      <c r="H2" s="95"/>
      <c r="I2" s="95"/>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3" t="str">
        <f>Índice!B27</f>
        <v>CORPORATE GOVERNANCE</v>
      </c>
      <c r="D3" s="60"/>
      <c r="E3" s="190" t="s">
        <v>75</v>
      </c>
      <c r="F3" s="190" t="s">
        <v>63</v>
      </c>
      <c r="G3" s="190" t="s">
        <v>76</v>
      </c>
      <c r="H3" s="190" t="s">
        <v>77</v>
      </c>
      <c r="I3" s="190" t="s">
        <v>78</v>
      </c>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Índice!C27</f>
        <v>Ethics, integrity and compliance</v>
      </c>
      <c r="D4" s="60"/>
      <c r="E4" s="145"/>
      <c r="F4" s="145"/>
      <c r="G4" s="145"/>
      <c r="I4" s="145"/>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142" t="str">
        <f>Índice!D27</f>
        <v>GRI 2-26</v>
      </c>
      <c r="D6" s="732" t="str">
        <f>Índice!E27</f>
        <v>Mechanisms for seeking advice and raising concerns</v>
      </c>
      <c r="E6" s="733"/>
      <c r="F6" s="733"/>
      <c r="G6" s="733"/>
      <c r="H6" s="733"/>
      <c r="I6" s="734"/>
      <c r="J6" s="127"/>
      <c r="K6" s="127"/>
      <c r="L6" s="127"/>
      <c r="M6" s="119"/>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45" t="s">
        <v>399</v>
      </c>
      <c r="D7" s="746"/>
      <c r="E7" s="746"/>
      <c r="F7" s="746"/>
      <c r="G7" s="746"/>
      <c r="H7" s="746"/>
      <c r="I7" s="746"/>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47"/>
      <c r="D8" s="748"/>
      <c r="E8" s="748"/>
      <c r="F8" s="748"/>
      <c r="G8" s="748"/>
      <c r="H8" s="748"/>
      <c r="I8" s="748"/>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47"/>
      <c r="D9" s="748"/>
      <c r="E9" s="748"/>
      <c r="F9" s="748"/>
      <c r="G9" s="748"/>
      <c r="H9" s="748"/>
      <c r="I9" s="748"/>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747"/>
      <c r="D10" s="748"/>
      <c r="E10" s="748"/>
      <c r="F10" s="748"/>
      <c r="G10" s="748"/>
      <c r="H10" s="748"/>
      <c r="I10" s="748"/>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B11" s="76"/>
      <c r="C11" s="747"/>
      <c r="D11" s="748"/>
      <c r="E11" s="748"/>
      <c r="F11" s="748"/>
      <c r="G11" s="748"/>
      <c r="H11" s="748"/>
      <c r="I11" s="748"/>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B12" s="76"/>
      <c r="C12" s="747"/>
      <c r="D12" s="748"/>
      <c r="E12" s="748"/>
      <c r="F12" s="748"/>
      <c r="G12" s="748"/>
      <c r="H12" s="748"/>
      <c r="I12" s="748"/>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B13" s="76"/>
      <c r="C13" s="747"/>
      <c r="D13" s="748"/>
      <c r="E13" s="748"/>
      <c r="F13" s="748"/>
      <c r="G13" s="748"/>
      <c r="H13" s="748"/>
      <c r="I13" s="748"/>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749" t="s">
        <v>400</v>
      </c>
      <c r="D14" s="750"/>
      <c r="E14" s="750"/>
      <c r="F14" s="750"/>
      <c r="G14" s="750"/>
      <c r="H14" s="750"/>
      <c r="I14" s="750"/>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86"/>
      <c r="D15" s="87"/>
      <c r="E15" s="87"/>
      <c r="F15" s="87"/>
      <c r="G15" s="87"/>
      <c r="H15" s="87"/>
      <c r="I15" s="87"/>
      <c r="J15" s="87"/>
      <c r="K15" s="87"/>
      <c r="L15" s="87"/>
      <c r="M15" s="78"/>
      <c r="N15" s="7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142" t="str">
        <f>Índice!D28</f>
        <v>GRI 3-3</v>
      </c>
      <c r="D16" s="732" t="str">
        <f>Índice!E28</f>
        <v>Ethics, integrity and compliance</v>
      </c>
      <c r="E16" s="733"/>
      <c r="F16" s="733"/>
      <c r="G16" s="733"/>
      <c r="H16" s="733"/>
      <c r="I16" s="734"/>
      <c r="J16" s="87"/>
      <c r="K16" s="87"/>
      <c r="L16" s="87"/>
      <c r="M16" s="80"/>
      <c r="N16" s="79"/>
      <c r="O16" s="81"/>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ht="24.95" customHeight="1">
      <c r="B17" s="76"/>
      <c r="C17" s="736" t="s">
        <v>401</v>
      </c>
      <c r="D17" s="736"/>
      <c r="E17" s="736"/>
      <c r="F17" s="736"/>
      <c r="G17" s="736"/>
      <c r="H17" s="736"/>
      <c r="I17" s="736"/>
      <c r="J17" s="92"/>
      <c r="K17" s="92"/>
      <c r="L17" s="92"/>
      <c r="M17" s="80"/>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ht="24.95" customHeight="1">
      <c r="B18" s="76"/>
      <c r="C18" s="717"/>
      <c r="D18" s="717"/>
      <c r="E18" s="717"/>
      <c r="F18" s="717"/>
      <c r="G18" s="717"/>
      <c r="H18" s="717"/>
      <c r="I18" s="717"/>
      <c r="J18" s="127"/>
      <c r="K18" s="127"/>
      <c r="L18" s="127"/>
      <c r="M18" s="119"/>
      <c r="N18" s="68"/>
      <c r="O18" s="69"/>
      <c r="P18" s="69"/>
      <c r="Q18" s="69"/>
      <c r="R18" s="69"/>
      <c r="S18" s="69"/>
      <c r="T18" s="69"/>
      <c r="U18" s="70"/>
      <c r="V18" s="71"/>
      <c r="W18" s="71"/>
      <c r="X18" s="71"/>
      <c r="Y18" s="71"/>
      <c r="Z18" s="72"/>
      <c r="AA18" s="71"/>
      <c r="AB18" s="71"/>
      <c r="AC18" s="71"/>
      <c r="AD18" s="71"/>
      <c r="AE18" s="71"/>
      <c r="AF18" s="71"/>
      <c r="AG18" s="71"/>
      <c r="AH18" s="71"/>
      <c r="AI18" s="71"/>
      <c r="AJ18" s="71"/>
      <c r="AK18" s="71"/>
      <c r="AL18" s="71"/>
      <c r="AM18" s="71"/>
      <c r="AN18" s="71"/>
      <c r="AO18" s="66"/>
      <c r="AP18" s="65"/>
      <c r="AQ18" s="65"/>
      <c r="AR18" s="65"/>
      <c r="AS18" s="65"/>
    </row>
    <row r="19" spans="1:46" s="148" customFormat="1" ht="24.95" customHeight="1">
      <c r="A19" s="96"/>
      <c r="B19" s="146"/>
      <c r="C19" s="717"/>
      <c r="D19" s="717"/>
      <c r="E19" s="717"/>
      <c r="F19" s="717"/>
      <c r="G19" s="717"/>
      <c r="H19" s="717"/>
      <c r="I19" s="717"/>
      <c r="J19" s="85"/>
      <c r="K19" s="85"/>
      <c r="L19" s="73"/>
      <c r="M19" s="147"/>
      <c r="N19" s="147"/>
    </row>
    <row r="20" spans="1:46" s="148" customFormat="1" ht="24.95" customHeight="1">
      <c r="A20" s="96"/>
      <c r="B20" s="146"/>
      <c r="C20" s="717"/>
      <c r="D20" s="717"/>
      <c r="E20" s="717"/>
      <c r="F20" s="717"/>
      <c r="G20" s="717"/>
      <c r="H20" s="717"/>
      <c r="I20" s="717"/>
      <c r="J20" s="87"/>
      <c r="K20" s="87"/>
      <c r="L20" s="77"/>
      <c r="M20" s="147"/>
      <c r="N20" s="147"/>
    </row>
    <row r="21" spans="1:46" s="148" customFormat="1" ht="24.95" customHeight="1">
      <c r="A21" s="96"/>
      <c r="B21" s="146"/>
      <c r="C21" s="717"/>
      <c r="D21" s="717"/>
      <c r="E21" s="717"/>
      <c r="F21" s="717"/>
      <c r="G21" s="717"/>
      <c r="H21" s="717"/>
      <c r="I21" s="717"/>
      <c r="J21" s="87"/>
      <c r="K21" s="87"/>
      <c r="L21" s="77"/>
      <c r="M21" s="147"/>
      <c r="N21" s="147"/>
    </row>
    <row r="22" spans="1:46" s="148" customFormat="1" ht="24.95" customHeight="1">
      <c r="A22" s="96"/>
      <c r="B22" s="146"/>
      <c r="C22" s="717"/>
      <c r="D22" s="717"/>
      <c r="E22" s="717"/>
      <c r="F22" s="717"/>
      <c r="G22" s="717"/>
      <c r="H22" s="717"/>
      <c r="I22" s="717"/>
      <c r="J22" s="87"/>
      <c r="K22" s="87"/>
      <c r="L22" s="77"/>
      <c r="M22" s="147"/>
      <c r="N22" s="147"/>
    </row>
    <row r="23" spans="1:46" s="148" customFormat="1" ht="24.95" customHeight="1">
      <c r="A23" s="96"/>
      <c r="B23" s="146"/>
      <c r="C23" s="717"/>
      <c r="D23" s="717"/>
      <c r="E23" s="717"/>
      <c r="F23" s="717"/>
      <c r="G23" s="717"/>
      <c r="H23" s="717"/>
      <c r="I23" s="717"/>
      <c r="J23" s="87"/>
      <c r="K23" s="87"/>
      <c r="L23" s="77"/>
      <c r="M23" s="147"/>
      <c r="N23" s="147"/>
    </row>
    <row r="24" spans="1:46" s="148" customFormat="1" ht="24.95" customHeight="1">
      <c r="A24" s="96"/>
      <c r="B24" s="149"/>
      <c r="C24" s="717"/>
      <c r="D24" s="717"/>
      <c r="E24" s="717"/>
      <c r="F24" s="717"/>
      <c r="G24" s="717"/>
      <c r="H24" s="717"/>
      <c r="I24" s="717"/>
      <c r="J24" s="87"/>
      <c r="K24" s="87"/>
      <c r="L24" s="77"/>
      <c r="M24" s="147"/>
      <c r="N24" s="147"/>
    </row>
    <row r="25" spans="1:46" s="148" customFormat="1" ht="24.95" customHeight="1">
      <c r="A25" s="96"/>
      <c r="B25" s="149"/>
      <c r="C25" s="717"/>
      <c r="D25" s="717"/>
      <c r="E25" s="717"/>
      <c r="F25" s="717"/>
      <c r="G25" s="717"/>
      <c r="H25" s="717"/>
      <c r="I25" s="717"/>
      <c r="J25" s="87"/>
      <c r="K25" s="87"/>
      <c r="L25" s="77"/>
      <c r="M25" s="147"/>
      <c r="N25" s="147"/>
    </row>
    <row r="26" spans="1:46" s="148" customFormat="1" ht="24.95" customHeight="1">
      <c r="A26" s="96"/>
      <c r="B26" s="149"/>
      <c r="C26" s="717"/>
      <c r="D26" s="717"/>
      <c r="E26" s="717"/>
      <c r="F26" s="717"/>
      <c r="G26" s="717"/>
      <c r="H26" s="717"/>
      <c r="I26" s="717"/>
      <c r="J26" s="87"/>
      <c r="K26" s="87"/>
      <c r="L26" s="77"/>
      <c r="M26" s="147"/>
      <c r="N26" s="147"/>
    </row>
    <row r="27" spans="1:46" s="148" customFormat="1" ht="24.95" customHeight="1">
      <c r="A27" s="96"/>
      <c r="B27" s="149"/>
      <c r="C27" s="717"/>
      <c r="D27" s="717"/>
      <c r="E27" s="717"/>
      <c r="F27" s="717"/>
      <c r="G27" s="717"/>
      <c r="H27" s="717"/>
      <c r="I27" s="717"/>
      <c r="J27" s="87"/>
      <c r="K27" s="87"/>
      <c r="L27" s="77"/>
      <c r="M27" s="147"/>
      <c r="N27" s="147"/>
    </row>
    <row r="28" spans="1:46" s="148" customFormat="1" ht="24.95" customHeight="1">
      <c r="A28" s="96"/>
      <c r="B28" s="149"/>
      <c r="C28" s="717"/>
      <c r="D28" s="717"/>
      <c r="E28" s="717"/>
      <c r="F28" s="717"/>
      <c r="G28" s="717"/>
      <c r="H28" s="717"/>
      <c r="I28" s="717"/>
      <c r="J28" s="87"/>
      <c r="K28" s="87"/>
      <c r="L28" s="77"/>
      <c r="M28" s="147"/>
      <c r="N28" s="147"/>
    </row>
    <row r="29" spans="1:46" s="148" customFormat="1" ht="24.95" customHeight="1">
      <c r="A29" s="96"/>
      <c r="B29" s="149"/>
      <c r="C29" s="717"/>
      <c r="D29" s="717"/>
      <c r="E29" s="717"/>
      <c r="F29" s="717"/>
      <c r="G29" s="717"/>
      <c r="H29" s="717"/>
      <c r="I29" s="717"/>
      <c r="J29" s="87"/>
      <c r="K29" s="87"/>
      <c r="L29" s="77"/>
      <c r="M29" s="147"/>
      <c r="N29" s="147"/>
    </row>
    <row r="30" spans="1:46" s="148" customFormat="1" ht="24.95" customHeight="1">
      <c r="A30" s="96"/>
      <c r="B30" s="149"/>
      <c r="C30" s="717"/>
      <c r="D30" s="717"/>
      <c r="E30" s="717"/>
      <c r="F30" s="717"/>
      <c r="G30" s="717"/>
      <c r="H30" s="717"/>
      <c r="I30" s="717"/>
      <c r="J30" s="87"/>
      <c r="K30" s="87"/>
      <c r="L30" s="77"/>
      <c r="M30" s="147"/>
      <c r="N30" s="147"/>
    </row>
    <row r="31" spans="1:46" s="148" customFormat="1" ht="24.95" customHeight="1">
      <c r="A31" s="96"/>
      <c r="B31" s="149"/>
      <c r="C31" s="717"/>
      <c r="D31" s="717"/>
      <c r="E31" s="717"/>
      <c r="F31" s="717"/>
      <c r="G31" s="717"/>
      <c r="H31" s="717"/>
      <c r="I31" s="717"/>
      <c r="J31" s="87"/>
      <c r="K31" s="87"/>
      <c r="L31" s="77"/>
      <c r="M31" s="147"/>
      <c r="N31" s="147"/>
    </row>
    <row r="32" spans="1:46" s="148" customFormat="1" ht="24.95" customHeight="1">
      <c r="A32" s="96"/>
      <c r="B32" s="149"/>
      <c r="C32" s="717"/>
      <c r="D32" s="717"/>
      <c r="E32" s="717"/>
      <c r="F32" s="717"/>
      <c r="G32" s="717"/>
      <c r="H32" s="717"/>
      <c r="I32" s="717"/>
      <c r="J32" s="87"/>
      <c r="K32" s="87"/>
      <c r="L32" s="77"/>
      <c r="M32" s="147"/>
      <c r="N32" s="147"/>
    </row>
    <row r="33" spans="1:14" s="148" customFormat="1" ht="24.95" customHeight="1">
      <c r="A33" s="96"/>
      <c r="B33" s="149"/>
      <c r="C33" s="87"/>
      <c r="D33" s="87"/>
      <c r="E33" s="87"/>
      <c r="F33" s="87"/>
      <c r="G33" s="87"/>
      <c r="H33" s="87"/>
      <c r="I33" s="87"/>
      <c r="J33" s="87"/>
      <c r="K33" s="87"/>
      <c r="L33" s="77"/>
      <c r="M33" s="147"/>
      <c r="N33" s="147"/>
    </row>
    <row r="34" spans="1:14" s="148" customFormat="1" ht="24.95" customHeight="1">
      <c r="A34" s="96"/>
      <c r="B34" s="149"/>
      <c r="C34" s="142" t="str">
        <f>Índice!D29</f>
        <v>GRI 205-1</v>
      </c>
      <c r="D34" s="732" t="str">
        <f>Índice!E29</f>
        <v>Operations assessed for risks related to corruption</v>
      </c>
      <c r="E34" s="733"/>
      <c r="F34" s="733"/>
      <c r="G34" s="733"/>
      <c r="H34" s="733"/>
      <c r="I34" s="734"/>
      <c r="J34" s="87"/>
      <c r="K34" s="87"/>
      <c r="L34" s="77"/>
      <c r="M34" s="147"/>
      <c r="N34" s="147"/>
    </row>
    <row r="35" spans="1:14" s="148" customFormat="1" ht="24.95" customHeight="1">
      <c r="A35" s="96"/>
      <c r="B35" s="149"/>
      <c r="C35" s="736" t="s">
        <v>402</v>
      </c>
      <c r="D35" s="736"/>
      <c r="E35" s="736"/>
      <c r="F35" s="736"/>
      <c r="G35" s="736"/>
      <c r="H35" s="736"/>
      <c r="I35" s="736"/>
      <c r="J35" s="87"/>
      <c r="K35" s="87"/>
      <c r="L35" s="77"/>
      <c r="M35" s="147"/>
      <c r="N35" s="147"/>
    </row>
    <row r="36" spans="1:14" s="148" customFormat="1" ht="24.95" customHeight="1">
      <c r="A36" s="96"/>
      <c r="B36" s="149"/>
      <c r="C36" s="717"/>
      <c r="D36" s="717"/>
      <c r="E36" s="717"/>
      <c r="F36" s="717"/>
      <c r="G36" s="717"/>
      <c r="H36" s="717"/>
      <c r="I36" s="717"/>
      <c r="J36" s="87"/>
      <c r="K36" s="87"/>
      <c r="L36" s="77"/>
      <c r="M36" s="147"/>
      <c r="N36" s="147"/>
    </row>
    <row r="37" spans="1:14" s="148" customFormat="1" ht="24.95" customHeight="1">
      <c r="A37" s="96"/>
      <c r="B37" s="149"/>
      <c r="C37" s="87"/>
      <c r="D37" s="87"/>
      <c r="E37" s="87"/>
      <c r="F37" s="87"/>
      <c r="G37" s="87"/>
      <c r="H37" s="87"/>
      <c r="I37" s="87"/>
      <c r="J37" s="87"/>
      <c r="K37" s="87"/>
      <c r="L37" s="77"/>
      <c r="M37" s="147"/>
      <c r="N37" s="147"/>
    </row>
    <row r="38" spans="1:14" s="148" customFormat="1" ht="24.95" customHeight="1">
      <c r="A38" s="96"/>
      <c r="B38" s="149"/>
      <c r="C38" s="142" t="str">
        <f>Índice!D30</f>
        <v>GRI 205-2</v>
      </c>
      <c r="D38" s="732" t="str">
        <f>Índice!E30</f>
        <v>Communication and training about anti-corruption policies and procedures</v>
      </c>
      <c r="E38" s="733"/>
      <c r="F38" s="733"/>
      <c r="G38" s="733"/>
      <c r="H38" s="733"/>
      <c r="I38" s="734"/>
      <c r="J38" s="87"/>
      <c r="K38" s="87"/>
      <c r="L38" s="77"/>
      <c r="M38" s="147"/>
      <c r="N38" s="147"/>
    </row>
    <row r="39" spans="1:14" s="148" customFormat="1" ht="24.95" customHeight="1">
      <c r="A39" s="96"/>
      <c r="B39" s="149"/>
      <c r="C39" s="736" t="s">
        <v>403</v>
      </c>
      <c r="D39" s="736"/>
      <c r="E39" s="736"/>
      <c r="F39" s="736"/>
      <c r="G39" s="736"/>
      <c r="H39" s="736"/>
      <c r="I39" s="736"/>
      <c r="J39" s="92"/>
      <c r="K39" s="92"/>
      <c r="L39" s="78"/>
      <c r="M39" s="147"/>
      <c r="N39" s="147"/>
    </row>
    <row r="40" spans="1:14" s="148" customFormat="1" ht="24.95" customHeight="1">
      <c r="A40" s="96"/>
      <c r="B40" s="149"/>
      <c r="C40" s="717"/>
      <c r="D40" s="717"/>
      <c r="E40" s="717"/>
      <c r="F40" s="717"/>
      <c r="G40" s="717"/>
      <c r="H40" s="717"/>
      <c r="I40" s="717"/>
      <c r="J40" s="87"/>
      <c r="K40" s="87"/>
      <c r="L40" s="78"/>
      <c r="M40" s="147"/>
      <c r="N40" s="147"/>
    </row>
    <row r="41" spans="1:14" s="132" customFormat="1" ht="24.95" customHeight="1">
      <c r="A41" s="155"/>
      <c r="B41" s="82"/>
      <c r="C41" s="751" t="s">
        <v>415</v>
      </c>
      <c r="D41" s="752"/>
      <c r="E41" s="752"/>
      <c r="F41" s="752"/>
      <c r="G41" s="752"/>
      <c r="H41" s="752"/>
      <c r="I41" s="752"/>
      <c r="J41" s="126"/>
      <c r="K41" s="126"/>
      <c r="L41" s="153"/>
      <c r="M41" s="133"/>
      <c r="N41" s="133"/>
    </row>
    <row r="42" spans="1:14" s="132" customFormat="1" ht="24.95" customHeight="1">
      <c r="A42" s="155"/>
      <c r="B42" s="82"/>
      <c r="C42" s="753" t="s">
        <v>407</v>
      </c>
      <c r="D42" s="174">
        <v>2023</v>
      </c>
      <c r="E42" s="755">
        <v>2024</v>
      </c>
      <c r="F42" s="755"/>
      <c r="G42" s="755"/>
      <c r="H42" s="756"/>
      <c r="I42" s="156"/>
      <c r="J42" s="126"/>
      <c r="K42" s="126"/>
      <c r="L42" s="153"/>
      <c r="M42" s="133"/>
      <c r="N42" s="133"/>
    </row>
    <row r="43" spans="1:14" s="148" customFormat="1" ht="24.95" customHeight="1" thickBot="1">
      <c r="A43" s="96"/>
      <c r="B43" s="149"/>
      <c r="C43" s="754"/>
      <c r="D43" s="161" t="s">
        <v>3</v>
      </c>
      <c r="E43" s="163" t="s">
        <v>3</v>
      </c>
      <c r="F43" s="163" t="s">
        <v>404</v>
      </c>
      <c r="G43" s="163" t="s">
        <v>405</v>
      </c>
      <c r="H43" s="204" t="s">
        <v>406</v>
      </c>
      <c r="I43" s="87"/>
      <c r="J43" s="87"/>
      <c r="K43" s="87"/>
      <c r="L43" s="78"/>
      <c r="M43" s="147"/>
      <c r="N43" s="147"/>
    </row>
    <row r="44" spans="1:14" s="148" customFormat="1" ht="24.95" customHeight="1">
      <c r="A44" s="96"/>
      <c r="B44" s="149"/>
      <c r="C44" s="205" t="s">
        <v>408</v>
      </c>
      <c r="D44" s="164">
        <v>3</v>
      </c>
      <c r="E44" s="201">
        <v>1</v>
      </c>
      <c r="F44" s="128" t="s">
        <v>1</v>
      </c>
      <c r="G44" s="128" t="s">
        <v>1</v>
      </c>
      <c r="H44" s="128">
        <v>1</v>
      </c>
      <c r="I44" s="87"/>
      <c r="J44" s="87"/>
      <c r="K44" s="87"/>
      <c r="L44" s="78"/>
      <c r="M44" s="147"/>
      <c r="N44" s="147"/>
    </row>
    <row r="45" spans="1:14" s="148" customFormat="1" ht="24.95" customHeight="1">
      <c r="A45" s="96"/>
      <c r="B45" s="149"/>
      <c r="C45" s="205" t="s">
        <v>409</v>
      </c>
      <c r="D45" s="164">
        <v>36</v>
      </c>
      <c r="E45" s="201">
        <v>26</v>
      </c>
      <c r="F45" s="128">
        <v>7</v>
      </c>
      <c r="G45" s="128">
        <v>4</v>
      </c>
      <c r="H45" s="128">
        <v>15</v>
      </c>
      <c r="I45" s="87"/>
      <c r="J45" s="87"/>
      <c r="K45" s="87"/>
      <c r="L45" s="78"/>
      <c r="M45" s="147"/>
      <c r="N45" s="147"/>
    </row>
    <row r="46" spans="1:14" s="148" customFormat="1" ht="24.95" customHeight="1">
      <c r="A46" s="96"/>
      <c r="B46" s="149"/>
      <c r="C46" s="205" t="s">
        <v>410</v>
      </c>
      <c r="D46" s="164">
        <v>26</v>
      </c>
      <c r="E46" s="201">
        <v>33</v>
      </c>
      <c r="F46" s="128">
        <v>13</v>
      </c>
      <c r="G46" s="128">
        <v>1</v>
      </c>
      <c r="H46" s="128">
        <v>19</v>
      </c>
      <c r="I46" s="87"/>
      <c r="J46" s="87"/>
      <c r="K46" s="87"/>
      <c r="L46" s="78"/>
      <c r="M46" s="147"/>
      <c r="N46" s="147"/>
    </row>
    <row r="47" spans="1:14" s="148" customFormat="1" ht="24.95" customHeight="1">
      <c r="A47" s="96"/>
      <c r="B47" s="149"/>
      <c r="C47" s="205" t="s">
        <v>411</v>
      </c>
      <c r="D47" s="164">
        <v>11</v>
      </c>
      <c r="E47" s="201">
        <v>51</v>
      </c>
      <c r="F47" s="128">
        <v>40</v>
      </c>
      <c r="G47" s="128">
        <v>10</v>
      </c>
      <c r="H47" s="128">
        <v>1</v>
      </c>
      <c r="I47" s="87"/>
      <c r="J47" s="87"/>
      <c r="K47" s="87"/>
      <c r="L47" s="78"/>
      <c r="M47" s="147"/>
      <c r="N47" s="147"/>
    </row>
    <row r="48" spans="1:14" s="148" customFormat="1" ht="24.95" customHeight="1">
      <c r="A48" s="96"/>
      <c r="B48" s="149"/>
      <c r="C48" s="205" t="s">
        <v>412</v>
      </c>
      <c r="D48" s="164">
        <v>43</v>
      </c>
      <c r="E48" s="201">
        <v>60</v>
      </c>
      <c r="F48" s="128">
        <v>8</v>
      </c>
      <c r="G48" s="128">
        <v>4</v>
      </c>
      <c r="H48" s="128">
        <v>48</v>
      </c>
      <c r="I48" s="87"/>
      <c r="J48" s="87"/>
      <c r="K48" s="87"/>
      <c r="L48" s="78"/>
      <c r="M48" s="147"/>
      <c r="N48" s="147"/>
    </row>
    <row r="49" spans="1:14" s="148" customFormat="1" ht="24.95" customHeight="1">
      <c r="A49" s="96"/>
      <c r="B49" s="149"/>
      <c r="C49" s="205" t="s">
        <v>413</v>
      </c>
      <c r="D49" s="164">
        <v>161</v>
      </c>
      <c r="E49" s="201">
        <v>193</v>
      </c>
      <c r="F49" s="128">
        <v>60</v>
      </c>
      <c r="G49" s="128">
        <v>13</v>
      </c>
      <c r="H49" s="128">
        <v>120</v>
      </c>
      <c r="I49" s="87"/>
      <c r="J49" s="50"/>
      <c r="K49" s="50"/>
      <c r="L49" s="150"/>
      <c r="M49" s="147"/>
      <c r="N49" s="147"/>
    </row>
    <row r="50" spans="1:14" ht="24.95" customHeight="1">
      <c r="B50" s="60"/>
      <c r="C50" s="205" t="s">
        <v>414</v>
      </c>
      <c r="D50" s="164">
        <v>142</v>
      </c>
      <c r="E50" s="201">
        <v>465</v>
      </c>
      <c r="F50" s="128">
        <v>393</v>
      </c>
      <c r="G50" s="128">
        <v>64</v>
      </c>
      <c r="H50" s="128">
        <v>8</v>
      </c>
      <c r="I50" s="87"/>
      <c r="J50" s="53"/>
      <c r="K50" s="53"/>
    </row>
    <row r="51" spans="1:14" ht="24.95" customHeight="1" thickBot="1">
      <c r="B51" s="60"/>
      <c r="C51" s="206" t="s">
        <v>2</v>
      </c>
      <c r="D51" s="202">
        <v>422</v>
      </c>
      <c r="E51" s="203">
        <v>829</v>
      </c>
      <c r="F51" s="161">
        <v>521</v>
      </c>
      <c r="G51" s="161">
        <v>96</v>
      </c>
      <c r="H51" s="161">
        <v>212</v>
      </c>
      <c r="I51" s="87"/>
      <c r="J51" s="124"/>
      <c r="K51" s="124"/>
      <c r="L51" s="152"/>
    </row>
    <row r="52" spans="1:14" ht="24.95" customHeight="1">
      <c r="B52" s="60"/>
      <c r="C52" s="92"/>
      <c r="D52" s="92"/>
      <c r="E52" s="92"/>
      <c r="F52" s="92"/>
      <c r="G52" s="92"/>
      <c r="H52" s="92"/>
      <c r="I52" s="92"/>
      <c r="J52" s="129"/>
      <c r="K52" s="129"/>
      <c r="L52" s="153"/>
    </row>
    <row r="53" spans="1:14" ht="24.95" customHeight="1">
      <c r="B53" s="60"/>
      <c r="C53" s="142" t="str">
        <f>Índice!D31</f>
        <v>SASB EM-EP-510a.2</v>
      </c>
      <c r="D53" s="732" t="str">
        <f>Índice!E31</f>
        <v>Description of the management system for prevention of corruption and bribery throughout the value chain</v>
      </c>
      <c r="E53" s="733"/>
      <c r="F53" s="733"/>
      <c r="G53" s="733"/>
      <c r="H53" s="733"/>
      <c r="I53" s="734"/>
    </row>
    <row r="54" spans="1:14" ht="24.95" customHeight="1">
      <c r="B54" s="60"/>
      <c r="C54" s="736" t="s">
        <v>416</v>
      </c>
      <c r="D54" s="736"/>
      <c r="E54" s="736"/>
      <c r="F54" s="736"/>
      <c r="G54" s="736"/>
      <c r="H54" s="736"/>
      <c r="I54" s="736"/>
      <c r="J54" s="53"/>
      <c r="K54" s="53"/>
    </row>
    <row r="55" spans="1:14" ht="24.95" customHeight="1">
      <c r="B55" s="60"/>
      <c r="C55" s="717"/>
      <c r="D55" s="717"/>
      <c r="E55" s="717"/>
      <c r="F55" s="717"/>
      <c r="G55" s="717"/>
      <c r="H55" s="717"/>
      <c r="I55" s="717"/>
      <c r="J55" s="124"/>
      <c r="K55" s="124"/>
      <c r="L55" s="152"/>
    </row>
    <row r="56" spans="1:14" ht="24.95" customHeight="1">
      <c r="B56" s="60"/>
      <c r="C56" s="717"/>
      <c r="D56" s="717"/>
      <c r="E56" s="717"/>
      <c r="F56" s="717"/>
      <c r="G56" s="717"/>
      <c r="H56" s="717"/>
      <c r="I56" s="717"/>
      <c r="J56" s="126"/>
      <c r="K56" s="126"/>
      <c r="L56" s="154"/>
    </row>
    <row r="57" spans="1:14" ht="24.95" customHeight="1">
      <c r="B57" s="60"/>
      <c r="C57" s="717"/>
      <c r="D57" s="717"/>
      <c r="E57" s="717"/>
      <c r="F57" s="717"/>
      <c r="G57" s="717"/>
      <c r="H57" s="717"/>
      <c r="I57" s="717"/>
      <c r="J57" s="126"/>
      <c r="K57" s="126"/>
      <c r="L57" s="154"/>
    </row>
    <row r="58" spans="1:14" ht="24.95" customHeight="1">
      <c r="B58" s="60"/>
      <c r="C58" s="125"/>
      <c r="D58" s="126"/>
      <c r="E58" s="126"/>
      <c r="F58" s="126"/>
      <c r="G58" s="126"/>
      <c r="H58" s="126"/>
      <c r="I58" s="126"/>
      <c r="J58" s="126"/>
      <c r="K58" s="126"/>
      <c r="L58" s="154"/>
    </row>
    <row r="59" spans="1:14" ht="24.95" customHeight="1">
      <c r="B59" s="82"/>
      <c r="C59" s="125"/>
      <c r="D59" s="126"/>
      <c r="E59" s="126"/>
      <c r="F59" s="126"/>
      <c r="G59" s="126"/>
      <c r="H59" s="126"/>
      <c r="I59" s="126"/>
      <c r="J59" s="126"/>
      <c r="K59" s="126"/>
      <c r="L59" s="154"/>
    </row>
    <row r="60" spans="1:14" ht="24.95" customHeight="1">
      <c r="B60" s="82"/>
      <c r="C60" s="125"/>
      <c r="D60" s="126"/>
      <c r="E60" s="126"/>
      <c r="F60" s="126"/>
      <c r="G60" s="126"/>
      <c r="H60" s="126"/>
      <c r="I60" s="126"/>
      <c r="J60" s="126"/>
      <c r="K60" s="126"/>
      <c r="L60" s="154"/>
    </row>
    <row r="61" spans="1:14" ht="24.95" customHeight="1">
      <c r="B61" s="82"/>
      <c r="C61" s="125"/>
      <c r="D61" s="126"/>
      <c r="E61" s="126"/>
      <c r="F61" s="126"/>
      <c r="G61" s="126"/>
      <c r="H61" s="126"/>
      <c r="I61" s="126"/>
      <c r="J61" s="126"/>
      <c r="K61" s="126"/>
      <c r="L61" s="154"/>
    </row>
    <row r="62" spans="1:14" ht="24.95" customHeight="1">
      <c r="B62" s="82"/>
      <c r="C62" s="121"/>
      <c r="D62" s="123"/>
      <c r="E62" s="123"/>
      <c r="F62" s="123"/>
      <c r="G62" s="123"/>
      <c r="H62" s="123"/>
      <c r="I62" s="123"/>
      <c r="J62" s="123"/>
      <c r="K62" s="123"/>
      <c r="L62" s="151"/>
    </row>
    <row r="63" spans="1:14" ht="24.95" customHeight="1">
      <c r="B63" s="82"/>
      <c r="C63" s="52"/>
      <c r="D63" s="53"/>
      <c r="E63" s="53"/>
      <c r="F63" s="53"/>
      <c r="G63" s="53"/>
      <c r="H63" s="53"/>
      <c r="I63" s="53"/>
      <c r="J63" s="53"/>
      <c r="K63" s="53"/>
      <c r="L63" s="151"/>
    </row>
    <row r="64" spans="1:14" ht="24.95" customHeight="1">
      <c r="B64" s="82"/>
      <c r="C64" s="90"/>
      <c r="D64" s="91"/>
      <c r="E64" s="91"/>
      <c r="F64" s="91"/>
      <c r="G64" s="91"/>
      <c r="H64" s="91"/>
      <c r="I64" s="91"/>
      <c r="J64" s="91"/>
      <c r="L64" s="151"/>
    </row>
    <row r="65" spans="2:12" ht="24.95" customHeight="1">
      <c r="B65" s="82"/>
      <c r="C65" s="157"/>
      <c r="D65" s="158"/>
      <c r="E65" s="158"/>
      <c r="F65" s="158"/>
      <c r="G65" s="61"/>
      <c r="L65" s="151"/>
    </row>
    <row r="66" spans="2:12" ht="24.95" customHeight="1">
      <c r="B66" s="82"/>
      <c r="C66" s="59"/>
      <c r="D66" s="159"/>
      <c r="E66" s="159"/>
      <c r="F66" s="159"/>
      <c r="G66" s="61"/>
      <c r="L66" s="151"/>
    </row>
    <row r="67" spans="2:12" ht="24.95" customHeight="1">
      <c r="B67" s="82"/>
      <c r="C67" s="59"/>
      <c r="D67" s="159"/>
      <c r="E67" s="159"/>
      <c r="F67" s="159"/>
      <c r="G67" s="61"/>
      <c r="L67" s="151"/>
    </row>
    <row r="68" spans="2:12" ht="24.95" customHeight="1">
      <c r="B68" s="82"/>
      <c r="C68" s="59"/>
      <c r="D68" s="159"/>
      <c r="E68" s="159"/>
      <c r="F68" s="159"/>
      <c r="G68" s="61"/>
      <c r="L68" s="151"/>
    </row>
    <row r="69" spans="2:12" ht="24.95" customHeight="1">
      <c r="B69" s="82"/>
      <c r="C69" s="59"/>
      <c r="D69" s="159"/>
      <c r="E69" s="159"/>
      <c r="F69" s="159"/>
      <c r="G69" s="61"/>
      <c r="L69" s="151"/>
    </row>
    <row r="70" spans="2:12" ht="24.95" hidden="1" customHeight="1">
      <c r="B70" s="82"/>
      <c r="C70" s="59"/>
      <c r="D70" s="159"/>
      <c r="E70" s="159"/>
      <c r="F70" s="159"/>
      <c r="G70" s="61"/>
      <c r="L70" s="151"/>
    </row>
    <row r="71" spans="2:12" ht="24.95" hidden="1" customHeight="1">
      <c r="B71" s="82"/>
      <c r="C71" s="59"/>
      <c r="D71" s="159"/>
      <c r="E71" s="159"/>
      <c r="F71" s="159"/>
      <c r="G71" s="61"/>
      <c r="L71" s="151"/>
    </row>
    <row r="72" spans="2:12" ht="24.95" hidden="1" customHeight="1">
      <c r="B72" s="82"/>
      <c r="C72" s="59"/>
      <c r="D72" s="159"/>
      <c r="E72" s="159"/>
      <c r="F72" s="159"/>
      <c r="G72" s="61"/>
      <c r="L72" s="151"/>
    </row>
    <row r="73" spans="2:12" ht="24.95" hidden="1" customHeight="1">
      <c r="B73" s="82"/>
      <c r="C73" s="160"/>
      <c r="D73" s="158"/>
      <c r="E73" s="158"/>
      <c r="F73" s="158"/>
      <c r="G73" s="61"/>
      <c r="L73" s="151"/>
    </row>
    <row r="74" spans="2:12" ht="24.95" hidden="1" customHeight="1"/>
    <row r="75" spans="2:12" ht="24.95" hidden="1" customHeight="1"/>
    <row r="76" spans="2:12" ht="24.95" hidden="1" customHeight="1"/>
    <row r="77" spans="2:12" ht="24.95" hidden="1" customHeight="1"/>
    <row r="78" spans="2:12" ht="24.95" hidden="1" customHeight="1"/>
    <row r="79" spans="2:12" ht="24.95" hidden="1" customHeight="1"/>
    <row r="80" spans="2:12" ht="24.95" hidden="1" customHeight="1"/>
    <row r="81" ht="24.95" hidden="1" customHeight="1"/>
    <row r="82" ht="24.95" hidden="1" customHeight="1"/>
    <row r="83" ht="24.95" hidden="1" customHeight="1"/>
    <row r="84" ht="24.95" hidden="1" customHeight="1"/>
    <row r="85" ht="24.95" hidden="1" customHeight="1"/>
    <row r="86" ht="24.95" hidden="1" customHeight="1"/>
    <row r="87" ht="24.95" hidden="1" customHeight="1"/>
    <row r="88" ht="24.95" hidden="1" customHeight="1"/>
    <row r="89" ht="24.95" hidden="1" customHeight="1"/>
    <row r="90" ht="24.95" hidden="1" customHeight="1"/>
    <row r="91" ht="24.95" hidden="1" customHeight="1"/>
    <row r="92" ht="24.95" hidden="1" customHeight="1"/>
    <row r="93" ht="24.95" hidden="1" customHeight="1"/>
    <row r="94" ht="24.95" hidden="1" customHeight="1"/>
    <row r="95" ht="24.95" hidden="1" customHeight="1"/>
    <row r="96" ht="24.95" hidden="1" customHeight="1"/>
    <row r="97" ht="24.95" hidden="1" customHeight="1"/>
    <row r="98" ht="24.95" hidden="1" customHeight="1"/>
    <row r="99" ht="24.95" hidden="1" customHeight="1"/>
    <row r="100" ht="24.95" hidden="1" customHeight="1"/>
    <row r="101" ht="24.9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sheetData>
  <sheetProtection algorithmName="SHA-512" hashValue="O2GiH23Ej6BQESqaY2wivUxDmFa2U9UPJjV49pF4RyTAjEP+tbcanGpTm8fMg5zCbt7dpimLLH3HMt/Tlc8usg==" saltValue="SlBC6OIcdk3ZIUSYCNGoug==" spinCount="100000" sheet="1" objects="1" scenarios="1" formatColumns="0" formatRows="0" autoFilter="0"/>
  <mergeCells count="14">
    <mergeCell ref="D53:I53"/>
    <mergeCell ref="C54:I57"/>
    <mergeCell ref="C39:I40"/>
    <mergeCell ref="D6:I6"/>
    <mergeCell ref="D16:I16"/>
    <mergeCell ref="C17:I32"/>
    <mergeCell ref="D34:I34"/>
    <mergeCell ref="C35:I36"/>
    <mergeCell ref="D38:I38"/>
    <mergeCell ref="C7:I13"/>
    <mergeCell ref="C14:I14"/>
    <mergeCell ref="C41:I41"/>
    <mergeCell ref="C42:C43"/>
    <mergeCell ref="E42:H42"/>
  </mergeCells>
  <hyperlinks>
    <hyperlink ref="E3" location="'Ética, integridade e compliance'!C6" display="GRI 2-26" xr:uid="{9D5A8C60-EEAA-4F9A-BB90-E43C70F5B55F}"/>
    <hyperlink ref="F3" location="'Ética, integridade e compliance'!C16" display="GRI 3-3" xr:uid="{C9B0B7D1-24BC-4BA8-AA7A-B786E9E0B687}"/>
    <hyperlink ref="G3" location="'Ética, integridade e compliance'!C34" display="GRI 205-1" xr:uid="{AA9D664E-24D4-461B-BFCB-26D58DCBB46C}"/>
    <hyperlink ref="H3" location="'Ética, integridade e compliance'!C38" display="GRI 205-2" xr:uid="{8206A951-E613-4605-8578-0ADB045E600A}"/>
    <hyperlink ref="I3" location="'Ética, integridade e compliance'!C53" display="SASB EM-EP-510a.2" xr:uid="{0BE69E6F-61A6-468B-AC19-84D512BF1CB5}"/>
    <hyperlink ref="C14:I14" r:id="rId1" display="Saiba mais em: https://eneva.com.br/a-eneva/governanca-e-compliance/" xr:uid="{6A45297A-AFE4-46DC-A6A0-F66E6A2923D4}"/>
  </hyperlinks>
  <pageMargins left="0.511811024" right="0.511811024" top="0.78740157499999996" bottom="0.78740157499999996" header="0.31496062000000002" footer="0.31496062000000002"/>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F47C-ADE5-4449-AD9F-41F3C6936426}">
  <sheetPr>
    <tabColor rgb="FFE4562E"/>
  </sheetPr>
  <dimension ref="A1:AS741"/>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155" customWidth="1"/>
    <col min="2" max="2" width="3.7109375" style="134" customWidth="1"/>
    <col min="3" max="9" width="20.85546875" style="132" customWidth="1"/>
    <col min="10" max="12" width="14.140625" style="132" customWidth="1"/>
    <col min="13" max="13" width="8.42578125" style="132" customWidth="1"/>
    <col min="14" max="21" width="14.140625" style="132" hidden="1" customWidth="1"/>
    <col min="22" max="23" width="30" style="132" hidden="1" customWidth="1"/>
    <col min="24" max="33" width="18.140625" style="132" hidden="1" customWidth="1"/>
    <col min="34" max="16384" width="0" style="132" hidden="1"/>
  </cols>
  <sheetData>
    <row r="1" spans="1:45" ht="24.95" customHeight="1">
      <c r="A1" s="140"/>
      <c r="B1" s="58"/>
      <c r="C1" s="58"/>
      <c r="D1" s="58"/>
      <c r="E1" s="59"/>
      <c r="F1" s="60"/>
      <c r="G1" s="60"/>
      <c r="H1" s="60"/>
      <c r="I1" s="60"/>
      <c r="J1" s="82"/>
      <c r="K1" s="82"/>
      <c r="L1" s="82"/>
      <c r="M1" s="175"/>
      <c r="O1" s="58"/>
      <c r="P1" s="58"/>
      <c r="Q1" s="58"/>
      <c r="R1" s="58"/>
      <c r="S1" s="58"/>
      <c r="T1" s="58"/>
      <c r="U1" s="176"/>
      <c r="V1" s="177"/>
      <c r="W1" s="177"/>
      <c r="X1" s="177"/>
      <c r="Y1" s="177"/>
      <c r="Z1" s="178"/>
      <c r="AA1" s="177"/>
      <c r="AB1" s="177"/>
      <c r="AC1" s="177"/>
      <c r="AD1" s="177"/>
      <c r="AE1" s="177"/>
      <c r="AF1" s="177"/>
      <c r="AG1" s="177"/>
      <c r="AH1" s="177"/>
      <c r="AI1" s="177"/>
      <c r="AJ1" s="177"/>
      <c r="AK1" s="177"/>
      <c r="AL1" s="177"/>
      <c r="AM1" s="177"/>
      <c r="AN1" s="177"/>
      <c r="AO1" s="178"/>
      <c r="AP1" s="177"/>
      <c r="AQ1" s="177"/>
      <c r="AR1" s="177"/>
      <c r="AS1" s="177"/>
    </row>
    <row r="2" spans="1:45" ht="24.95" customHeight="1">
      <c r="B2" s="82"/>
      <c r="C2" s="179"/>
      <c r="D2" s="82"/>
      <c r="E2" s="175"/>
      <c r="F2" s="175"/>
      <c r="G2" s="175"/>
      <c r="H2" s="175"/>
      <c r="I2" s="175"/>
      <c r="J2" s="82"/>
      <c r="K2" s="82"/>
      <c r="L2" s="82"/>
      <c r="M2" s="175"/>
      <c r="O2" s="58"/>
      <c r="P2" s="58"/>
      <c r="Q2" s="58"/>
      <c r="R2" s="58"/>
      <c r="S2" s="58"/>
      <c r="T2" s="58"/>
      <c r="U2" s="176"/>
      <c r="V2" s="177"/>
      <c r="W2" s="177"/>
      <c r="X2" s="177"/>
      <c r="Y2" s="177"/>
      <c r="Z2" s="178"/>
      <c r="AA2" s="177"/>
      <c r="AB2" s="177"/>
      <c r="AC2" s="177"/>
      <c r="AD2" s="177"/>
      <c r="AE2" s="177"/>
      <c r="AF2" s="177"/>
      <c r="AG2" s="177"/>
      <c r="AH2" s="177"/>
      <c r="AI2" s="177"/>
      <c r="AJ2" s="177"/>
      <c r="AK2" s="177"/>
      <c r="AL2" s="177"/>
      <c r="AM2" s="177"/>
      <c r="AN2" s="177"/>
      <c r="AO2" s="178"/>
      <c r="AP2" s="177"/>
      <c r="AQ2" s="177"/>
      <c r="AR2" s="177"/>
      <c r="AS2" s="177"/>
    </row>
    <row r="3" spans="1:45" ht="24.95" customHeight="1">
      <c r="B3" s="82"/>
      <c r="C3" s="233" t="str">
        <f>Índice!B32</f>
        <v>CORPORATE GOVERNANCE</v>
      </c>
      <c r="D3" s="82"/>
      <c r="E3" s="190" t="s">
        <v>81</v>
      </c>
      <c r="F3" s="190" t="s">
        <v>79</v>
      </c>
      <c r="G3" s="190" t="s">
        <v>82</v>
      </c>
      <c r="H3" s="190" t="s">
        <v>83</v>
      </c>
      <c r="I3" s="190" t="s">
        <v>80</v>
      </c>
      <c r="J3" s="82"/>
      <c r="K3" s="82"/>
      <c r="L3" s="82"/>
      <c r="M3" s="175"/>
      <c r="O3" s="58"/>
      <c r="P3" s="58"/>
      <c r="Q3" s="58"/>
      <c r="R3" s="58"/>
      <c r="S3" s="58"/>
      <c r="T3" s="58"/>
      <c r="U3" s="176"/>
      <c r="V3" s="177"/>
      <c r="W3" s="177"/>
      <c r="X3" s="177"/>
      <c r="Y3" s="177"/>
      <c r="Z3" s="178"/>
      <c r="AA3" s="177"/>
      <c r="AB3" s="177"/>
      <c r="AC3" s="177"/>
      <c r="AD3" s="177"/>
      <c r="AE3" s="177"/>
      <c r="AF3" s="177"/>
      <c r="AG3" s="177"/>
      <c r="AH3" s="177"/>
      <c r="AI3" s="177"/>
      <c r="AJ3" s="177"/>
      <c r="AK3" s="177"/>
      <c r="AL3" s="177"/>
      <c r="AM3" s="177"/>
      <c r="AN3" s="177"/>
      <c r="AO3" s="178"/>
      <c r="AP3" s="177"/>
      <c r="AQ3" s="177"/>
      <c r="AR3" s="177"/>
      <c r="AS3" s="177"/>
    </row>
    <row r="4" spans="1:45" ht="24.95" customHeight="1">
      <c r="B4" s="82"/>
      <c r="C4" s="118" t="str">
        <f>Índice!C32</f>
        <v>Regulations, risk management and opportunities</v>
      </c>
      <c r="D4" s="82"/>
      <c r="E4" s="189"/>
      <c r="F4" s="189"/>
      <c r="G4" s="189"/>
      <c r="H4" s="189"/>
      <c r="I4" s="189"/>
      <c r="J4" s="82"/>
      <c r="K4" s="82"/>
      <c r="L4" s="82"/>
      <c r="M4" s="175"/>
      <c r="O4" s="58"/>
      <c r="P4" s="58"/>
      <c r="Q4" s="58"/>
      <c r="R4" s="58"/>
      <c r="S4" s="58"/>
      <c r="T4" s="58"/>
      <c r="U4" s="176"/>
      <c r="V4" s="177"/>
      <c r="W4" s="177"/>
      <c r="X4" s="177"/>
      <c r="Y4" s="177"/>
      <c r="Z4" s="178"/>
      <c r="AA4" s="177"/>
      <c r="AB4" s="177"/>
      <c r="AC4" s="177"/>
      <c r="AD4" s="177"/>
      <c r="AE4" s="177"/>
      <c r="AF4" s="177"/>
      <c r="AG4" s="177"/>
      <c r="AH4" s="177"/>
      <c r="AI4" s="177"/>
      <c r="AJ4" s="177"/>
      <c r="AK4" s="177"/>
      <c r="AL4" s="177"/>
      <c r="AM4" s="177"/>
      <c r="AN4" s="177"/>
      <c r="AO4" s="178"/>
      <c r="AP4" s="177"/>
      <c r="AQ4" s="177"/>
      <c r="AR4" s="177"/>
      <c r="AS4" s="177"/>
    </row>
    <row r="5" spans="1:45" ht="24.95" customHeight="1">
      <c r="B5" s="82"/>
      <c r="C5" s="179"/>
      <c r="D5" s="82"/>
      <c r="E5" s="82"/>
      <c r="F5" s="82"/>
      <c r="G5" s="82"/>
      <c r="H5" s="82"/>
      <c r="I5" s="82"/>
      <c r="J5" s="82"/>
      <c r="K5" s="82"/>
      <c r="L5" s="82"/>
      <c r="M5" s="175"/>
      <c r="O5" s="58"/>
      <c r="P5" s="58"/>
      <c r="Q5" s="58"/>
      <c r="R5" s="58"/>
      <c r="S5" s="58"/>
      <c r="T5" s="58"/>
      <c r="U5" s="176"/>
      <c r="V5" s="177"/>
      <c r="W5" s="177"/>
      <c r="X5" s="177"/>
      <c r="Y5" s="177"/>
      <c r="Z5" s="178"/>
      <c r="AA5" s="177"/>
      <c r="AB5" s="177"/>
      <c r="AC5" s="177"/>
      <c r="AD5" s="177"/>
      <c r="AE5" s="177"/>
      <c r="AF5" s="177"/>
      <c r="AG5" s="177"/>
      <c r="AH5" s="177"/>
      <c r="AI5" s="177"/>
      <c r="AJ5" s="177"/>
      <c r="AK5" s="177"/>
      <c r="AL5" s="177"/>
      <c r="AM5" s="177"/>
      <c r="AN5" s="177"/>
      <c r="AO5" s="178"/>
      <c r="AP5" s="177"/>
      <c r="AQ5" s="177"/>
      <c r="AR5" s="177"/>
      <c r="AS5" s="177"/>
    </row>
    <row r="6" spans="1:45" ht="24.95" customHeight="1">
      <c r="A6" s="141"/>
      <c r="B6" s="82"/>
      <c r="C6" s="142" t="str">
        <f>Índice!D32</f>
        <v xml:space="preserve">GRI 201-2 </v>
      </c>
      <c r="D6" s="732" t="str">
        <f>Índice!E32</f>
        <v>Financial implications and other risks and opportunities due to climate change</v>
      </c>
      <c r="E6" s="733"/>
      <c r="F6" s="733"/>
      <c r="G6" s="733"/>
      <c r="H6" s="733"/>
      <c r="I6" s="734"/>
      <c r="J6" s="84"/>
      <c r="K6" s="84"/>
      <c r="L6" s="84"/>
      <c r="M6" s="53"/>
      <c r="N6" s="133"/>
      <c r="O6" s="180"/>
      <c r="P6" s="180"/>
      <c r="Q6" s="180"/>
      <c r="R6" s="180"/>
      <c r="S6" s="180"/>
      <c r="T6" s="180"/>
      <c r="U6" s="181"/>
      <c r="V6" s="182"/>
      <c r="W6" s="182"/>
      <c r="X6" s="182"/>
      <c r="Y6" s="182"/>
      <c r="Z6" s="183"/>
      <c r="AA6" s="182"/>
      <c r="AB6" s="182"/>
      <c r="AC6" s="182"/>
      <c r="AD6" s="182"/>
      <c r="AE6" s="182"/>
      <c r="AF6" s="182"/>
      <c r="AG6" s="182"/>
      <c r="AH6" s="182"/>
      <c r="AI6" s="182"/>
      <c r="AJ6" s="182"/>
      <c r="AK6" s="182"/>
      <c r="AL6" s="182"/>
      <c r="AM6" s="182"/>
      <c r="AN6" s="182"/>
      <c r="AO6" s="178"/>
      <c r="AP6" s="177"/>
      <c r="AQ6" s="177"/>
      <c r="AR6" s="177"/>
      <c r="AS6" s="177"/>
    </row>
    <row r="7" spans="1:45" ht="24.95" customHeight="1">
      <c r="A7" s="141"/>
      <c r="B7" s="82"/>
      <c r="C7" s="757" t="s">
        <v>417</v>
      </c>
      <c r="D7" s="757"/>
      <c r="E7" s="757"/>
      <c r="F7" s="757"/>
      <c r="G7" s="757"/>
      <c r="H7" s="757"/>
      <c r="I7" s="757"/>
      <c r="J7" s="124"/>
      <c r="K7" s="124"/>
      <c r="L7" s="124"/>
      <c r="M7" s="152"/>
    </row>
    <row r="8" spans="1:45" ht="24.95" customHeight="1">
      <c r="B8" s="184"/>
      <c r="C8" s="725"/>
      <c r="D8" s="725"/>
      <c r="E8" s="725"/>
      <c r="F8" s="725"/>
      <c r="G8" s="725"/>
      <c r="H8" s="725"/>
      <c r="I8" s="725"/>
      <c r="J8" s="126"/>
      <c r="K8" s="126"/>
      <c r="L8" s="126"/>
      <c r="M8" s="153"/>
    </row>
    <row r="9" spans="1:45" ht="24.95" customHeight="1">
      <c r="B9" s="184"/>
      <c r="C9" s="725"/>
      <c r="D9" s="725"/>
      <c r="E9" s="725"/>
      <c r="F9" s="725"/>
      <c r="G9" s="725"/>
      <c r="H9" s="725"/>
      <c r="I9" s="725"/>
      <c r="J9" s="126"/>
      <c r="K9" s="126"/>
      <c r="L9" s="126"/>
      <c r="M9" s="185"/>
    </row>
    <row r="10" spans="1:45" ht="24.95" customHeight="1">
      <c r="B10" s="184"/>
      <c r="C10" s="725"/>
      <c r="D10" s="725"/>
      <c r="E10" s="725"/>
      <c r="F10" s="725"/>
      <c r="G10" s="725"/>
      <c r="H10" s="725"/>
      <c r="I10" s="725"/>
      <c r="J10" s="126"/>
      <c r="K10" s="126"/>
      <c r="L10" s="126"/>
      <c r="M10" s="185"/>
    </row>
    <row r="11" spans="1:45" ht="24.95" customHeight="1">
      <c r="B11" s="184"/>
      <c r="C11" s="725"/>
      <c r="D11" s="725"/>
      <c r="E11" s="725"/>
      <c r="F11" s="725"/>
      <c r="G11" s="725"/>
      <c r="H11" s="725"/>
      <c r="I11" s="725"/>
      <c r="J11" s="126"/>
      <c r="K11" s="126"/>
      <c r="L11" s="126"/>
      <c r="M11" s="133"/>
    </row>
    <row r="12" spans="1:45" ht="24.95" customHeight="1">
      <c r="B12" s="184"/>
      <c r="C12" s="725"/>
      <c r="D12" s="725"/>
      <c r="E12" s="725"/>
      <c r="F12" s="725"/>
      <c r="G12" s="725"/>
      <c r="H12" s="725"/>
      <c r="I12" s="725"/>
    </row>
    <row r="13" spans="1:45" ht="24.95" customHeight="1">
      <c r="B13" s="184"/>
      <c r="C13" s="725"/>
      <c r="D13" s="725"/>
      <c r="E13" s="725"/>
      <c r="F13" s="725"/>
      <c r="G13" s="725"/>
      <c r="H13" s="725"/>
      <c r="I13" s="725"/>
      <c r="J13" s="84"/>
      <c r="K13" s="84"/>
      <c r="L13" s="84"/>
      <c r="M13" s="53"/>
      <c r="N13" s="133"/>
      <c r="O13" s="180"/>
      <c r="P13" s="180"/>
      <c r="Q13" s="180"/>
      <c r="R13" s="180"/>
      <c r="S13" s="180"/>
      <c r="T13" s="180"/>
      <c r="U13" s="181"/>
      <c r="V13" s="182"/>
      <c r="W13" s="182"/>
      <c r="X13" s="182"/>
      <c r="Y13" s="182"/>
      <c r="Z13" s="183"/>
      <c r="AA13" s="182"/>
      <c r="AB13" s="182"/>
      <c r="AC13" s="182"/>
      <c r="AD13" s="182"/>
      <c r="AE13" s="182"/>
      <c r="AF13" s="182"/>
      <c r="AG13" s="182"/>
      <c r="AH13" s="182"/>
      <c r="AI13" s="182"/>
      <c r="AJ13" s="182"/>
      <c r="AK13" s="182"/>
      <c r="AL13" s="182"/>
      <c r="AM13" s="182"/>
      <c r="AN13" s="182"/>
      <c r="AO13" s="178"/>
      <c r="AP13" s="177"/>
      <c r="AQ13" s="177"/>
      <c r="AR13" s="177"/>
      <c r="AS13" s="177"/>
    </row>
    <row r="14" spans="1:45" ht="24.95" customHeight="1">
      <c r="B14" s="184"/>
      <c r="C14" s="725"/>
      <c r="D14" s="725"/>
      <c r="E14" s="725"/>
      <c r="F14" s="725"/>
      <c r="G14" s="725"/>
      <c r="H14" s="725"/>
      <c r="I14" s="725"/>
      <c r="J14" s="186"/>
      <c r="K14" s="186"/>
      <c r="L14" s="186"/>
      <c r="M14" s="152"/>
    </row>
    <row r="15" spans="1:45" ht="24.95" customHeight="1">
      <c r="B15" s="184"/>
      <c r="C15" s="725"/>
      <c r="D15" s="725"/>
      <c r="E15" s="725"/>
      <c r="F15" s="725"/>
      <c r="G15" s="725"/>
      <c r="H15" s="725"/>
      <c r="I15" s="725"/>
      <c r="J15" s="59"/>
      <c r="K15" s="59"/>
      <c r="L15" s="59"/>
      <c r="M15" s="154"/>
    </row>
    <row r="16" spans="1:45" ht="24.95" customHeight="1">
      <c r="B16" s="184"/>
      <c r="C16" s="725"/>
      <c r="D16" s="725"/>
      <c r="E16" s="725"/>
      <c r="F16" s="725"/>
      <c r="G16" s="725"/>
      <c r="H16" s="725"/>
      <c r="I16" s="725"/>
      <c r="J16" s="59"/>
      <c r="K16" s="59"/>
      <c r="L16" s="59"/>
      <c r="M16" s="154"/>
    </row>
    <row r="17" spans="2:45" ht="24.95" customHeight="1">
      <c r="B17" s="184"/>
      <c r="C17" s="725"/>
      <c r="D17" s="725"/>
      <c r="E17" s="725"/>
      <c r="F17" s="725"/>
      <c r="G17" s="725"/>
      <c r="H17" s="725"/>
      <c r="I17" s="725"/>
      <c r="J17" s="59"/>
      <c r="K17" s="59"/>
      <c r="L17" s="59"/>
      <c r="M17" s="154"/>
    </row>
    <row r="18" spans="2:45" ht="24.95" customHeight="1">
      <c r="B18" s="184"/>
      <c r="C18" s="725"/>
      <c r="D18" s="725"/>
      <c r="E18" s="725"/>
      <c r="F18" s="725"/>
      <c r="G18" s="725"/>
      <c r="H18" s="725"/>
      <c r="I18" s="725"/>
      <c r="J18" s="59"/>
      <c r="K18" s="59"/>
      <c r="L18" s="59"/>
      <c r="M18" s="154"/>
    </row>
    <row r="19" spans="2:45" ht="24.95" customHeight="1">
      <c r="B19" s="184"/>
      <c r="C19" s="89"/>
      <c r="D19" s="89"/>
      <c r="E19" s="89"/>
      <c r="F19" s="89"/>
      <c r="G19" s="89"/>
      <c r="H19" s="89"/>
      <c r="I19" s="89"/>
      <c r="J19" s="59"/>
      <c r="K19" s="59"/>
      <c r="L19" s="59"/>
      <c r="M19" s="154"/>
    </row>
    <row r="20" spans="2:45" ht="35.1" customHeight="1">
      <c r="B20" s="184"/>
      <c r="C20" s="142" t="str">
        <f>Índice!D33</f>
        <v xml:space="preserve">SASB EM-EP-530a.1 </v>
      </c>
      <c r="D20" s="732" t="str">
        <f>Índice!E33</f>
        <v>Discussion of corporate positions related to government regulations and/or policy proposals that address environmental and social factors affecting the industry</v>
      </c>
      <c r="E20" s="733"/>
      <c r="F20" s="733"/>
      <c r="G20" s="733"/>
      <c r="H20" s="733"/>
      <c r="I20" s="734"/>
      <c r="J20" s="59"/>
      <c r="K20" s="59"/>
      <c r="L20" s="59"/>
      <c r="M20" s="154"/>
    </row>
    <row r="21" spans="2:45" ht="24.95" customHeight="1">
      <c r="B21" s="184"/>
      <c r="C21" s="757" t="s">
        <v>418</v>
      </c>
      <c r="D21" s="757"/>
      <c r="E21" s="757"/>
      <c r="F21" s="757"/>
      <c r="G21" s="757"/>
      <c r="H21" s="757"/>
      <c r="I21" s="757"/>
      <c r="J21" s="59"/>
      <c r="K21" s="59"/>
      <c r="L21" s="59"/>
      <c r="M21" s="154"/>
    </row>
    <row r="22" spans="2:45" ht="24.95" customHeight="1">
      <c r="B22" s="184"/>
      <c r="C22" s="725"/>
      <c r="D22" s="725"/>
      <c r="E22" s="725"/>
      <c r="F22" s="725"/>
      <c r="G22" s="725"/>
      <c r="H22" s="725"/>
      <c r="I22" s="725"/>
      <c r="J22" s="59"/>
      <c r="K22" s="59"/>
      <c r="L22" s="59"/>
      <c r="M22" s="154"/>
    </row>
    <row r="23" spans="2:45" ht="24.95" customHeight="1">
      <c r="B23" s="184"/>
      <c r="C23" s="725"/>
      <c r="D23" s="725"/>
      <c r="E23" s="725"/>
      <c r="F23" s="725"/>
      <c r="G23" s="725"/>
      <c r="H23" s="725"/>
      <c r="I23" s="725"/>
      <c r="J23" s="59"/>
      <c r="K23" s="59"/>
      <c r="L23" s="59"/>
      <c r="M23" s="154"/>
    </row>
    <row r="24" spans="2:45" ht="24.95" customHeight="1">
      <c r="B24" s="184"/>
      <c r="C24" s="725"/>
      <c r="D24" s="725"/>
      <c r="E24" s="725"/>
      <c r="F24" s="725"/>
      <c r="G24" s="725"/>
      <c r="H24" s="725"/>
      <c r="I24" s="725"/>
      <c r="J24" s="59"/>
      <c r="K24" s="59"/>
      <c r="L24" s="59"/>
      <c r="M24" s="154"/>
    </row>
    <row r="25" spans="2:45" ht="24.95" customHeight="1">
      <c r="B25" s="184"/>
      <c r="C25" s="725"/>
      <c r="D25" s="725"/>
      <c r="E25" s="725"/>
      <c r="F25" s="725"/>
      <c r="G25" s="725"/>
      <c r="H25" s="725"/>
      <c r="I25" s="725"/>
      <c r="J25" s="59"/>
      <c r="K25" s="59"/>
      <c r="L25" s="59"/>
      <c r="M25" s="154"/>
    </row>
    <row r="26" spans="2:45" ht="24.95" customHeight="1">
      <c r="B26" s="82"/>
      <c r="C26" s="725"/>
      <c r="D26" s="725"/>
      <c r="E26" s="725"/>
      <c r="F26" s="725"/>
      <c r="G26" s="725"/>
      <c r="H26" s="725"/>
      <c r="I26" s="725"/>
      <c r="J26" s="59"/>
      <c r="K26" s="59"/>
      <c r="L26" s="59"/>
      <c r="M26" s="154"/>
    </row>
    <row r="27" spans="2:45" ht="24.95" customHeight="1">
      <c r="B27" s="82"/>
      <c r="C27" s="725"/>
      <c r="D27" s="725"/>
      <c r="E27" s="725"/>
      <c r="F27" s="725"/>
      <c r="G27" s="725"/>
      <c r="H27" s="725"/>
      <c r="I27" s="725"/>
      <c r="J27" s="59"/>
      <c r="K27" s="59"/>
      <c r="L27" s="59"/>
      <c r="M27" s="154"/>
    </row>
    <row r="28" spans="2:45" ht="24.95" customHeight="1">
      <c r="B28" s="82"/>
      <c r="C28" s="725"/>
      <c r="D28" s="725"/>
      <c r="E28" s="725"/>
      <c r="F28" s="725"/>
      <c r="G28" s="725"/>
      <c r="H28" s="725"/>
      <c r="I28" s="725"/>
      <c r="J28" s="59"/>
      <c r="K28" s="59"/>
      <c r="L28" s="59"/>
      <c r="M28" s="154"/>
    </row>
    <row r="29" spans="2:45" ht="24.95" customHeight="1">
      <c r="B29" s="82"/>
      <c r="C29" s="725"/>
      <c r="D29" s="725"/>
      <c r="E29" s="725"/>
      <c r="F29" s="725"/>
      <c r="G29" s="725"/>
      <c r="H29" s="725"/>
      <c r="I29" s="725"/>
      <c r="J29" s="59"/>
      <c r="K29" s="59"/>
      <c r="L29" s="59"/>
      <c r="M29" s="154"/>
    </row>
    <row r="30" spans="2:45" ht="24.95" customHeight="1">
      <c r="B30" s="82"/>
      <c r="C30" s="725"/>
      <c r="D30" s="725"/>
      <c r="E30" s="725"/>
      <c r="F30" s="725"/>
      <c r="G30" s="725"/>
      <c r="H30" s="725"/>
      <c r="I30" s="725"/>
      <c r="J30" s="59"/>
      <c r="K30" s="59"/>
      <c r="L30" s="59"/>
      <c r="M30" s="153"/>
    </row>
    <row r="31" spans="2:45" ht="24.95" customHeight="1">
      <c r="B31" s="82"/>
      <c r="C31" s="725"/>
      <c r="D31" s="725"/>
      <c r="E31" s="725"/>
      <c r="F31" s="725"/>
      <c r="G31" s="725"/>
      <c r="H31" s="725"/>
      <c r="I31" s="725"/>
      <c r="J31" s="187"/>
      <c r="K31" s="187"/>
      <c r="L31" s="187"/>
      <c r="M31" s="185"/>
    </row>
    <row r="32" spans="2:45" ht="24.95" customHeight="1">
      <c r="B32" s="82"/>
      <c r="C32" s="758"/>
      <c r="D32" s="758"/>
      <c r="E32" s="758"/>
      <c r="F32" s="758"/>
      <c r="G32" s="758"/>
      <c r="H32" s="758"/>
      <c r="I32" s="758"/>
      <c r="J32" s="84"/>
      <c r="K32" s="84"/>
      <c r="L32" s="84"/>
      <c r="M32" s="53"/>
      <c r="N32" s="133"/>
      <c r="O32" s="180"/>
      <c r="P32" s="180"/>
      <c r="Q32" s="180"/>
      <c r="R32" s="180"/>
      <c r="S32" s="180"/>
      <c r="T32" s="180"/>
      <c r="U32" s="181"/>
      <c r="V32" s="182"/>
      <c r="W32" s="182"/>
      <c r="X32" s="182"/>
      <c r="Y32" s="182"/>
      <c r="Z32" s="183"/>
      <c r="AA32" s="182"/>
      <c r="AB32" s="182"/>
      <c r="AC32" s="182"/>
      <c r="AD32" s="182"/>
      <c r="AE32" s="182"/>
      <c r="AF32" s="182"/>
      <c r="AG32" s="182"/>
      <c r="AH32" s="182"/>
      <c r="AI32" s="182"/>
      <c r="AJ32" s="182"/>
      <c r="AK32" s="182"/>
      <c r="AL32" s="182"/>
      <c r="AM32" s="182"/>
      <c r="AN32" s="182"/>
      <c r="AO32" s="178"/>
      <c r="AP32" s="177"/>
      <c r="AQ32" s="177"/>
      <c r="AR32" s="177"/>
      <c r="AS32" s="177"/>
    </row>
    <row r="33" spans="2:45" ht="24.95" customHeight="1">
      <c r="B33" s="82"/>
      <c r="C33" s="125"/>
      <c r="D33" s="126"/>
      <c r="E33" s="126"/>
      <c r="F33" s="126"/>
      <c r="G33" s="126"/>
      <c r="H33" s="126"/>
      <c r="I33" s="126"/>
      <c r="J33" s="126"/>
      <c r="K33" s="126"/>
      <c r="L33" s="126"/>
      <c r="M33" s="154"/>
    </row>
    <row r="34" spans="2:45" ht="24.95" customHeight="1">
      <c r="B34" s="82"/>
      <c r="C34" s="142" t="str">
        <f>Índice!D34</f>
        <v xml:space="preserve">GRI 207-1 </v>
      </c>
      <c r="D34" s="732" t="str">
        <f>Índice!E34</f>
        <v>Approach to tax</v>
      </c>
      <c r="E34" s="733"/>
      <c r="F34" s="733"/>
      <c r="G34" s="733"/>
      <c r="H34" s="733"/>
      <c r="I34" s="734"/>
      <c r="J34" s="126"/>
      <c r="K34" s="126"/>
      <c r="L34" s="126"/>
      <c r="M34" s="154"/>
    </row>
    <row r="35" spans="2:45" ht="24.95" customHeight="1">
      <c r="B35" s="82"/>
      <c r="C35" s="736" t="s">
        <v>419</v>
      </c>
      <c r="D35" s="736"/>
      <c r="E35" s="736"/>
      <c r="F35" s="736"/>
      <c r="G35" s="736"/>
      <c r="H35" s="736"/>
      <c r="I35" s="736"/>
      <c r="J35" s="126"/>
      <c r="K35" s="126"/>
      <c r="L35" s="126"/>
      <c r="M35" s="154"/>
    </row>
    <row r="36" spans="2:45" ht="24.95" customHeight="1">
      <c r="B36" s="82"/>
      <c r="C36" s="717"/>
      <c r="D36" s="717"/>
      <c r="E36" s="717"/>
      <c r="F36" s="717"/>
      <c r="G36" s="717"/>
      <c r="H36" s="717"/>
      <c r="I36" s="717"/>
      <c r="J36" s="126"/>
      <c r="K36" s="126"/>
      <c r="L36" s="126"/>
      <c r="M36" s="154"/>
    </row>
    <row r="37" spans="2:45" ht="24.95" customHeight="1">
      <c r="B37" s="82"/>
      <c r="C37" s="717"/>
      <c r="D37" s="717"/>
      <c r="E37" s="717"/>
      <c r="F37" s="717"/>
      <c r="G37" s="717"/>
      <c r="H37" s="717"/>
      <c r="I37" s="717"/>
      <c r="J37" s="126"/>
      <c r="K37" s="126"/>
      <c r="L37" s="126"/>
      <c r="M37" s="154"/>
    </row>
    <row r="38" spans="2:45" ht="24.95" customHeight="1">
      <c r="B38" s="82"/>
      <c r="C38" s="717"/>
      <c r="D38" s="717"/>
      <c r="E38" s="717"/>
      <c r="F38" s="717"/>
      <c r="G38" s="717"/>
      <c r="H38" s="717"/>
      <c r="I38" s="717"/>
      <c r="J38" s="126"/>
      <c r="K38" s="126"/>
      <c r="L38" s="126"/>
      <c r="M38" s="154"/>
    </row>
    <row r="39" spans="2:45" ht="24.95" customHeight="1">
      <c r="B39" s="82"/>
      <c r="C39" s="717"/>
      <c r="D39" s="717"/>
      <c r="E39" s="717"/>
      <c r="F39" s="717"/>
      <c r="G39" s="717"/>
      <c r="H39" s="717"/>
      <c r="I39" s="717"/>
      <c r="J39" s="84"/>
      <c r="K39" s="84"/>
      <c r="L39" s="84"/>
      <c r="M39" s="53"/>
      <c r="N39" s="133"/>
      <c r="O39" s="180"/>
      <c r="P39" s="180"/>
      <c r="Q39" s="180"/>
      <c r="R39" s="180"/>
      <c r="S39" s="180"/>
      <c r="T39" s="180"/>
      <c r="U39" s="181"/>
      <c r="V39" s="182"/>
      <c r="W39" s="182"/>
      <c r="X39" s="182"/>
      <c r="Y39" s="182"/>
      <c r="Z39" s="183"/>
      <c r="AA39" s="182"/>
      <c r="AB39" s="182"/>
      <c r="AC39" s="182"/>
      <c r="AD39" s="182"/>
      <c r="AE39" s="182"/>
      <c r="AF39" s="182"/>
      <c r="AG39" s="182"/>
      <c r="AH39" s="182"/>
      <c r="AI39" s="182"/>
      <c r="AJ39" s="182"/>
      <c r="AK39" s="182"/>
      <c r="AL39" s="182"/>
      <c r="AM39" s="182"/>
      <c r="AN39" s="182"/>
      <c r="AO39" s="178"/>
      <c r="AP39" s="177"/>
      <c r="AQ39" s="177"/>
      <c r="AR39" s="177"/>
      <c r="AS39" s="177"/>
    </row>
    <row r="40" spans="2:45" ht="24.95" customHeight="1">
      <c r="B40" s="82"/>
      <c r="C40" s="717"/>
      <c r="D40" s="717"/>
      <c r="E40" s="717"/>
      <c r="F40" s="717"/>
      <c r="G40" s="717"/>
      <c r="H40" s="717"/>
      <c r="I40" s="717"/>
      <c r="J40" s="186"/>
      <c r="K40" s="186"/>
      <c r="L40" s="186"/>
      <c r="M40" s="152"/>
    </row>
    <row r="41" spans="2:45" ht="24.95" customHeight="1">
      <c r="B41" s="82"/>
      <c r="C41" s="717"/>
      <c r="D41" s="717"/>
      <c r="E41" s="717"/>
      <c r="F41" s="717"/>
      <c r="G41" s="717"/>
      <c r="H41" s="717"/>
      <c r="I41" s="717"/>
      <c r="J41" s="59"/>
      <c r="K41" s="59"/>
      <c r="L41" s="59"/>
      <c r="M41" s="154"/>
    </row>
    <row r="42" spans="2:45" ht="24.95" customHeight="1">
      <c r="B42" s="82"/>
      <c r="C42" s="59"/>
      <c r="D42" s="59"/>
      <c r="E42" s="59"/>
      <c r="F42" s="59"/>
      <c r="G42" s="59"/>
      <c r="H42" s="59"/>
      <c r="I42" s="59"/>
      <c r="J42" s="59"/>
      <c r="K42" s="59"/>
      <c r="L42" s="59"/>
      <c r="M42" s="154"/>
    </row>
    <row r="43" spans="2:45" ht="24.95" customHeight="1">
      <c r="B43" s="82"/>
      <c r="C43" s="142" t="str">
        <f>Índice!D35</f>
        <v xml:space="preserve">GRI 207-2 </v>
      </c>
      <c r="D43" s="732" t="str">
        <f>Índice!E35</f>
        <v>Tax governance, control and risk management</v>
      </c>
      <c r="E43" s="733"/>
      <c r="F43" s="733"/>
      <c r="G43" s="733"/>
      <c r="H43" s="733"/>
      <c r="I43" s="734"/>
      <c r="J43" s="59"/>
      <c r="K43" s="59"/>
      <c r="L43" s="59"/>
      <c r="M43" s="154"/>
    </row>
    <row r="44" spans="2:45" ht="24.95" customHeight="1">
      <c r="B44" s="82"/>
      <c r="C44" s="757" t="s">
        <v>420</v>
      </c>
      <c r="D44" s="757"/>
      <c r="E44" s="757"/>
      <c r="F44" s="757"/>
      <c r="G44" s="757"/>
      <c r="H44" s="757"/>
      <c r="I44" s="757"/>
      <c r="J44" s="59"/>
      <c r="K44" s="59"/>
      <c r="L44" s="59"/>
      <c r="M44" s="154"/>
    </row>
    <row r="45" spans="2:45" ht="24.95" customHeight="1">
      <c r="B45" s="82"/>
      <c r="C45" s="725"/>
      <c r="D45" s="725"/>
      <c r="E45" s="725"/>
      <c r="F45" s="725"/>
      <c r="G45" s="725"/>
      <c r="H45" s="725"/>
      <c r="I45" s="725"/>
      <c r="J45" s="59"/>
      <c r="K45" s="59"/>
      <c r="L45" s="59"/>
      <c r="M45" s="154"/>
    </row>
    <row r="46" spans="2:45" ht="24.95" customHeight="1">
      <c r="B46" s="82"/>
      <c r="C46" s="725"/>
      <c r="D46" s="725"/>
      <c r="E46" s="725"/>
      <c r="F46" s="725"/>
      <c r="G46" s="725"/>
      <c r="H46" s="725"/>
      <c r="I46" s="725"/>
      <c r="J46" s="59"/>
      <c r="K46" s="59"/>
      <c r="L46" s="59"/>
      <c r="M46" s="154"/>
    </row>
    <row r="47" spans="2:45" ht="24.95" customHeight="1">
      <c r="B47" s="82"/>
      <c r="C47" s="725"/>
      <c r="D47" s="725"/>
      <c r="E47" s="725"/>
      <c r="F47" s="725"/>
      <c r="G47" s="725"/>
      <c r="H47" s="725"/>
      <c r="I47" s="725"/>
      <c r="J47" s="59"/>
      <c r="K47" s="59"/>
      <c r="L47" s="59"/>
      <c r="M47" s="154"/>
    </row>
    <row r="48" spans="2:45" ht="24.95" customHeight="1">
      <c r="B48" s="82"/>
      <c r="C48" s="725"/>
      <c r="D48" s="725"/>
      <c r="E48" s="725"/>
      <c r="F48" s="725"/>
      <c r="G48" s="725"/>
      <c r="H48" s="725"/>
      <c r="I48" s="725"/>
      <c r="J48" s="59"/>
      <c r="K48" s="59"/>
      <c r="L48" s="59"/>
      <c r="M48" s="154"/>
    </row>
    <row r="49" spans="2:45" ht="24.95" customHeight="1">
      <c r="B49" s="82"/>
      <c r="C49" s="725"/>
      <c r="D49" s="725"/>
      <c r="E49" s="725"/>
      <c r="F49" s="725"/>
      <c r="G49" s="725"/>
      <c r="H49" s="725"/>
      <c r="I49" s="725"/>
      <c r="J49" s="187"/>
      <c r="K49" s="187"/>
      <c r="L49" s="187"/>
      <c r="M49" s="154"/>
    </row>
    <row r="50" spans="2:45" ht="24.95" customHeight="1">
      <c r="B50" s="82"/>
      <c r="C50" s="758"/>
      <c r="D50" s="758"/>
      <c r="E50" s="758"/>
      <c r="F50" s="758"/>
      <c r="G50" s="758"/>
      <c r="H50" s="758"/>
      <c r="I50" s="758"/>
    </row>
    <row r="51" spans="2:45" ht="24.95" customHeight="1">
      <c r="B51" s="82"/>
      <c r="D51" s="84"/>
      <c r="E51" s="84"/>
      <c r="F51" s="84"/>
      <c r="G51" s="84"/>
      <c r="H51" s="84"/>
      <c r="I51" s="84"/>
      <c r="J51" s="84"/>
      <c r="K51" s="84"/>
      <c r="L51" s="84"/>
      <c r="M51" s="53"/>
      <c r="N51" s="133"/>
      <c r="O51" s="180"/>
      <c r="P51" s="180"/>
      <c r="Q51" s="180"/>
      <c r="R51" s="180"/>
      <c r="S51" s="180"/>
      <c r="T51" s="180"/>
      <c r="U51" s="181"/>
      <c r="V51" s="182"/>
      <c r="W51" s="182"/>
      <c r="X51" s="182"/>
      <c r="Y51" s="182"/>
      <c r="Z51" s="183"/>
      <c r="AA51" s="182"/>
      <c r="AB51" s="182"/>
      <c r="AC51" s="182"/>
      <c r="AD51" s="182"/>
      <c r="AE51" s="182"/>
      <c r="AF51" s="182"/>
      <c r="AG51" s="182"/>
      <c r="AH51" s="182"/>
      <c r="AI51" s="182"/>
      <c r="AJ51" s="182"/>
      <c r="AK51" s="182"/>
      <c r="AL51" s="182"/>
      <c r="AM51" s="182"/>
      <c r="AN51" s="182"/>
      <c r="AO51" s="178"/>
      <c r="AP51" s="177"/>
      <c r="AQ51" s="177"/>
      <c r="AR51" s="177"/>
      <c r="AS51" s="177"/>
    </row>
    <row r="52" spans="2:45" ht="24.95" customHeight="1">
      <c r="B52" s="82"/>
      <c r="C52" s="142" t="str">
        <f>Índice!D36</f>
        <v xml:space="preserve">SASB EM-EP-540a.2 </v>
      </c>
      <c r="D52" s="732" t="str">
        <f>Índice!E36</f>
        <v>Description of management systems used to identify and mitigate catastrophic and tail risks</v>
      </c>
      <c r="E52" s="733"/>
      <c r="F52" s="733"/>
      <c r="G52" s="733"/>
      <c r="H52" s="733"/>
      <c r="I52" s="734"/>
      <c r="J52" s="124"/>
      <c r="K52" s="124"/>
      <c r="L52" s="124"/>
      <c r="M52" s="152"/>
    </row>
    <row r="53" spans="2:45" ht="24.95" customHeight="1">
      <c r="B53" s="82"/>
      <c r="C53" s="757" t="s">
        <v>421</v>
      </c>
      <c r="D53" s="757"/>
      <c r="E53" s="757"/>
      <c r="F53" s="757"/>
      <c r="G53" s="757"/>
      <c r="H53" s="757"/>
      <c r="I53" s="757"/>
      <c r="J53" s="126"/>
      <c r="K53" s="126"/>
      <c r="L53" s="126"/>
      <c r="M53" s="154"/>
    </row>
    <row r="54" spans="2:45" ht="24.95" customHeight="1">
      <c r="B54" s="82"/>
      <c r="C54" s="725"/>
      <c r="D54" s="725"/>
      <c r="E54" s="725"/>
      <c r="F54" s="725"/>
      <c r="G54" s="725"/>
      <c r="H54" s="725"/>
      <c r="I54" s="725"/>
      <c r="J54" s="126"/>
      <c r="K54" s="126"/>
      <c r="L54" s="126"/>
      <c r="M54" s="154"/>
    </row>
    <row r="55" spans="2:45" ht="24.95" customHeight="1">
      <c r="B55" s="82"/>
      <c r="C55" s="725"/>
      <c r="D55" s="725"/>
      <c r="E55" s="725"/>
      <c r="F55" s="725"/>
      <c r="G55" s="725"/>
      <c r="H55" s="725"/>
      <c r="I55" s="725"/>
      <c r="J55" s="126"/>
      <c r="K55" s="126"/>
      <c r="L55" s="126"/>
      <c r="M55" s="154"/>
    </row>
    <row r="56" spans="2:45" ht="24.95" customHeight="1">
      <c r="B56" s="82"/>
      <c r="C56" s="725"/>
      <c r="D56" s="725"/>
      <c r="E56" s="725"/>
      <c r="F56" s="725"/>
      <c r="G56" s="725"/>
      <c r="H56" s="725"/>
      <c r="I56" s="725"/>
      <c r="J56" s="126"/>
      <c r="K56" s="126"/>
      <c r="L56" s="126"/>
      <c r="M56" s="154"/>
    </row>
    <row r="57" spans="2:45" ht="24.95" customHeight="1">
      <c r="B57" s="82"/>
      <c r="C57" s="59"/>
      <c r="D57" s="59"/>
      <c r="E57" s="59"/>
      <c r="F57" s="59"/>
      <c r="G57" s="59"/>
      <c r="H57" s="59"/>
      <c r="I57" s="59"/>
      <c r="J57" s="126"/>
      <c r="K57" s="126"/>
      <c r="L57" s="126"/>
      <c r="M57" s="154"/>
    </row>
    <row r="58" spans="2:45" ht="24.95" customHeight="1">
      <c r="C58" s="59"/>
      <c r="D58" s="59"/>
      <c r="E58" s="59"/>
      <c r="F58" s="59"/>
      <c r="G58" s="59"/>
      <c r="H58" s="59"/>
      <c r="I58" s="59"/>
    </row>
    <row r="59" spans="2:45" ht="24.95" customHeight="1">
      <c r="C59" s="59"/>
      <c r="D59" s="59"/>
      <c r="E59" s="59"/>
      <c r="F59" s="59"/>
      <c r="G59" s="59"/>
      <c r="H59" s="59"/>
      <c r="I59" s="59"/>
    </row>
    <row r="60" spans="2:45" ht="24.95" customHeight="1">
      <c r="C60" s="187"/>
      <c r="D60" s="187"/>
      <c r="E60" s="187"/>
      <c r="F60" s="187"/>
      <c r="G60" s="187"/>
      <c r="H60" s="187"/>
      <c r="I60" s="187"/>
    </row>
    <row r="61" spans="2:45" ht="24.95" customHeight="1"/>
    <row r="62" spans="2:45" ht="24.95" customHeight="1"/>
    <row r="63" spans="2:45" ht="24.95" customHeight="1"/>
    <row r="64" spans="2:45" ht="24.95" customHeight="1"/>
    <row r="65" ht="24.95" customHeight="1"/>
    <row r="66" ht="24.95" customHeight="1"/>
    <row r="67" ht="24.95" customHeight="1"/>
    <row r="68" ht="24.95" customHeight="1"/>
    <row r="69" ht="24.95" customHeight="1"/>
    <row r="70" ht="24.95" customHeight="1"/>
    <row r="71" ht="24.95" hidden="1" customHeight="1"/>
    <row r="72" ht="24.95" hidden="1" customHeight="1"/>
    <row r="73" ht="24.95" hidden="1" customHeight="1"/>
    <row r="74" ht="24.95" hidden="1" customHeight="1"/>
    <row r="75" ht="24.95" hidden="1" customHeight="1"/>
    <row r="76" ht="24.95" hidden="1" customHeight="1"/>
    <row r="77" ht="24.95" hidden="1" customHeight="1"/>
    <row r="78" ht="24.95" hidden="1" customHeight="1"/>
    <row r="79" ht="24.95" hidden="1" customHeight="1"/>
    <row r="80" ht="24.95" hidden="1" customHeight="1"/>
    <row r="81" ht="24.95" hidden="1" customHeight="1"/>
    <row r="82" ht="24.95" hidden="1" customHeight="1"/>
    <row r="83" ht="24.95" hidden="1" customHeight="1"/>
    <row r="84" ht="24.95" hidden="1" customHeight="1"/>
    <row r="85" ht="24.95" hidden="1" customHeight="1"/>
    <row r="86" ht="24.95" hidden="1" customHeight="1"/>
    <row r="87" ht="24.95" hidden="1" customHeight="1"/>
    <row r="88" ht="24.95" hidden="1" customHeight="1"/>
    <row r="89" ht="24.95" hidden="1" customHeight="1"/>
    <row r="90" ht="24.95" hidden="1" customHeight="1"/>
    <row r="91" ht="24.95" hidden="1" customHeight="1"/>
    <row r="92" ht="24.95" hidden="1" customHeight="1"/>
    <row r="93" ht="24.95" hidden="1" customHeight="1"/>
    <row r="94" ht="24.95" hidden="1" customHeight="1"/>
    <row r="95" ht="24.9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sheetData>
  <sheetProtection algorithmName="SHA-512" hashValue="o+uIYPPmJEE6K3syaWavkA7lWsrfn+GEFf3FgMMPMmLuhG0Zt1sA6InTlKhPlxYPSXT6om52Zz2cazUvEMYyJg==" saltValue="gGWCuUHTCytqj1YD/kRwHw==" spinCount="100000" sheet="1" objects="1" scenarios="1" formatColumns="0" formatRows="0" autoFilter="0"/>
  <mergeCells count="10">
    <mergeCell ref="D52:I52"/>
    <mergeCell ref="C53:I56"/>
    <mergeCell ref="D6:I6"/>
    <mergeCell ref="C7:I18"/>
    <mergeCell ref="D20:I20"/>
    <mergeCell ref="C21:I32"/>
    <mergeCell ref="D34:I34"/>
    <mergeCell ref="C35:I41"/>
    <mergeCell ref="D43:I43"/>
    <mergeCell ref="C44:I50"/>
  </mergeCells>
  <hyperlinks>
    <hyperlink ref="E3" location="'Regulamentações, gestão de risc'!C6" display="GRI 201-2 " xr:uid="{FB34D935-27D4-4438-8F6F-8FDE093BB42C}"/>
    <hyperlink ref="F3" location="'Regulamentações, gestão de risc'!C20" display="SASB EM-EP-530a.1 " xr:uid="{D983228A-C6AF-491B-97BA-B88D20E3225F}"/>
    <hyperlink ref="G3" location="'Regulamentações, gestão de risc'!C34" display="GRI 207-1 " xr:uid="{29ECDB75-88AF-46D4-825D-546AA9333406}"/>
    <hyperlink ref="H3" location="'Regulamentações, gestão de risc'!C43" display="GRI 207-2 " xr:uid="{FA528281-7598-4E8A-8CCB-BE270D0E2EAA}"/>
    <hyperlink ref="I3" location="'Regulamentações, gestão de risc'!C52" display="SASB EM-EP-540a.2 " xr:uid="{5CEE39F7-E0C3-4FA1-BAF2-EC5455019517}"/>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669E-7C8D-47F6-A4CA-BB7016FB2348}">
  <sheetPr>
    <tabColor rgb="FFE4562E"/>
  </sheetPr>
  <dimension ref="A1:AT762"/>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8.28515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0"/>
      <c r="B1" s="58"/>
      <c r="C1" s="58"/>
      <c r="D1" s="58"/>
      <c r="E1" s="59"/>
      <c r="F1" s="60"/>
      <c r="G1" s="60"/>
      <c r="H1" s="60"/>
      <c r="I1" s="60"/>
      <c r="J1" s="60"/>
      <c r="K1" s="60"/>
      <c r="L1" s="60"/>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95"/>
      <c r="H2" s="95"/>
      <c r="I2" s="95"/>
      <c r="J2" s="60"/>
      <c r="K2" s="60"/>
      <c r="L2" s="60"/>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3" t="str">
        <f>Índice!B37</f>
        <v>CORPORATE GOVERNANCE</v>
      </c>
      <c r="D3" s="60"/>
      <c r="E3" s="190" t="s">
        <v>84</v>
      </c>
      <c r="F3" s="190" t="s">
        <v>85</v>
      </c>
      <c r="G3" s="190" t="s">
        <v>86</v>
      </c>
      <c r="H3" s="190" t="s">
        <v>87</v>
      </c>
      <c r="I3" s="190" t="s">
        <v>88</v>
      </c>
      <c r="J3" s="60"/>
      <c r="K3" s="60"/>
      <c r="L3" s="60"/>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Índice!C37</f>
        <v>Compensation policies and processes</v>
      </c>
      <c r="D4" s="60"/>
      <c r="E4" s="145"/>
      <c r="F4" s="145"/>
      <c r="G4" s="145"/>
      <c r="H4" s="145"/>
      <c r="I4" s="145"/>
      <c r="J4" s="60"/>
      <c r="K4" s="60"/>
      <c r="L4" s="60"/>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60"/>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95" customHeight="1">
      <c r="A6" s="94"/>
      <c r="B6" s="60"/>
      <c r="C6" s="142" t="str">
        <f>Índice!D37</f>
        <v xml:space="preserve">GRI 2-19 </v>
      </c>
      <c r="D6" s="732" t="str">
        <f>Índice!E37</f>
        <v>Remuneration policies</v>
      </c>
      <c r="E6" s="733"/>
      <c r="F6" s="733"/>
      <c r="G6" s="733"/>
      <c r="H6" s="733"/>
      <c r="I6" s="734"/>
      <c r="J6" s="84"/>
      <c r="K6" s="84"/>
      <c r="L6" s="84"/>
      <c r="M6" s="53"/>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60"/>
      <c r="C7" s="757" t="s">
        <v>422</v>
      </c>
      <c r="D7" s="757"/>
      <c r="E7" s="757"/>
      <c r="F7" s="757"/>
      <c r="G7" s="757"/>
      <c r="H7" s="757"/>
      <c r="I7" s="757"/>
      <c r="J7" s="91"/>
      <c r="K7" s="91"/>
      <c r="L7" s="91"/>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8"/>
      <c r="B8" s="76"/>
      <c r="C8" s="725"/>
      <c r="D8" s="725"/>
      <c r="E8" s="725"/>
      <c r="F8" s="725"/>
      <c r="G8" s="725"/>
      <c r="H8" s="725"/>
      <c r="I8" s="725"/>
      <c r="J8" s="89"/>
      <c r="K8" s="89"/>
      <c r="L8" s="89"/>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8"/>
      <c r="B9" s="76"/>
      <c r="C9" s="725"/>
      <c r="D9" s="725"/>
      <c r="E9" s="725"/>
      <c r="F9" s="725"/>
      <c r="G9" s="725"/>
      <c r="H9" s="725"/>
      <c r="I9" s="725"/>
      <c r="J9" s="89"/>
      <c r="K9" s="89"/>
      <c r="L9" s="89"/>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8"/>
      <c r="B10" s="76"/>
      <c r="C10" s="725"/>
      <c r="D10" s="725"/>
      <c r="E10" s="725"/>
      <c r="F10" s="725"/>
      <c r="G10" s="725"/>
      <c r="H10" s="725"/>
      <c r="I10" s="725"/>
      <c r="J10" s="89"/>
      <c r="K10" s="89"/>
      <c r="L10" s="89"/>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B11" s="76"/>
      <c r="C11" s="725"/>
      <c r="D11" s="725"/>
      <c r="E11" s="725"/>
      <c r="F11" s="725"/>
      <c r="G11" s="725"/>
      <c r="H11" s="725"/>
      <c r="I11" s="725"/>
      <c r="J11" s="89"/>
      <c r="K11" s="89"/>
      <c r="L11" s="89"/>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B12" s="76"/>
      <c r="C12" s="725"/>
      <c r="D12" s="725"/>
      <c r="E12" s="725"/>
      <c r="F12" s="725"/>
      <c r="G12" s="725"/>
      <c r="H12" s="725"/>
      <c r="I12" s="725"/>
      <c r="J12" s="89"/>
      <c r="K12" s="89"/>
      <c r="L12" s="89"/>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B13" s="76"/>
      <c r="C13" s="725"/>
      <c r="D13" s="725"/>
      <c r="E13" s="725"/>
      <c r="F13" s="725"/>
      <c r="G13" s="725"/>
      <c r="H13" s="725"/>
      <c r="I13" s="725"/>
      <c r="J13" s="89"/>
      <c r="K13" s="89"/>
      <c r="L13" s="89"/>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725"/>
      <c r="D14" s="725"/>
      <c r="E14" s="725"/>
      <c r="F14" s="725"/>
      <c r="G14" s="725"/>
      <c r="H14" s="725"/>
      <c r="I14" s="725"/>
      <c r="J14" s="89"/>
      <c r="K14" s="89"/>
      <c r="L14" s="89"/>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725"/>
      <c r="D15" s="725"/>
      <c r="E15" s="725"/>
      <c r="F15" s="725"/>
      <c r="G15" s="725"/>
      <c r="H15" s="725"/>
      <c r="I15" s="725"/>
      <c r="J15" s="89"/>
      <c r="K15" s="89"/>
      <c r="L15" s="89"/>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725"/>
      <c r="D16" s="725"/>
      <c r="E16" s="725"/>
      <c r="F16" s="725"/>
      <c r="G16" s="725"/>
      <c r="H16" s="725"/>
      <c r="I16" s="725"/>
      <c r="J16" s="89"/>
      <c r="K16" s="89"/>
      <c r="L16" s="89"/>
      <c r="M16" s="77"/>
      <c r="N16" s="74"/>
      <c r="O16" s="75"/>
      <c r="P16" s="75"/>
      <c r="Q16" s="75"/>
      <c r="R16" s="75"/>
      <c r="S16" s="75"/>
      <c r="T16" s="75"/>
      <c r="U16" s="75"/>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2:46" ht="24.95" customHeight="1">
      <c r="B17" s="76"/>
      <c r="C17" s="725"/>
      <c r="D17" s="725"/>
      <c r="E17" s="725"/>
      <c r="F17" s="725"/>
      <c r="G17" s="725"/>
      <c r="H17" s="725"/>
      <c r="I17" s="725"/>
      <c r="J17" s="89"/>
      <c r="K17" s="89"/>
      <c r="L17" s="89"/>
      <c r="M17" s="77"/>
      <c r="N17" s="74"/>
      <c r="O17" s="75"/>
      <c r="P17" s="75"/>
      <c r="Q17" s="75"/>
      <c r="R17" s="75"/>
      <c r="S17" s="75"/>
      <c r="T17" s="75"/>
      <c r="U17" s="7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2:46" ht="24.95" customHeight="1">
      <c r="B18" s="76"/>
      <c r="C18" s="725"/>
      <c r="D18" s="725"/>
      <c r="E18" s="725"/>
      <c r="F18" s="725"/>
      <c r="G18" s="725"/>
      <c r="H18" s="725"/>
      <c r="I18" s="725"/>
      <c r="J18" s="89"/>
      <c r="K18" s="89"/>
      <c r="L18" s="89"/>
      <c r="M18" s="77"/>
      <c r="N18" s="74"/>
      <c r="O18" s="75"/>
      <c r="P18" s="75"/>
      <c r="Q18" s="75"/>
      <c r="R18" s="75"/>
      <c r="S18" s="75"/>
      <c r="T18" s="75"/>
      <c r="U18" s="75"/>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2:46" ht="24.95" customHeight="1">
      <c r="B19" s="76"/>
      <c r="C19" s="725"/>
      <c r="D19" s="725"/>
      <c r="E19" s="725"/>
      <c r="F19" s="725"/>
      <c r="G19" s="725"/>
      <c r="H19" s="725"/>
      <c r="I19" s="725"/>
      <c r="J19" s="89"/>
      <c r="K19" s="89"/>
      <c r="L19" s="89"/>
      <c r="M19" s="77"/>
      <c r="N19" s="74"/>
      <c r="O19" s="75"/>
      <c r="P19" s="75"/>
      <c r="Q19" s="75"/>
      <c r="R19" s="75"/>
      <c r="S19" s="75"/>
      <c r="T19" s="75"/>
      <c r="U19" s="75"/>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2:46" ht="24.95" customHeight="1">
      <c r="B20" s="76"/>
      <c r="C20" s="725"/>
      <c r="D20" s="725"/>
      <c r="E20" s="725"/>
      <c r="F20" s="725"/>
      <c r="G20" s="725"/>
      <c r="H20" s="725"/>
      <c r="I20" s="725"/>
      <c r="J20" s="89"/>
      <c r="K20" s="89"/>
      <c r="L20" s="89"/>
      <c r="M20" s="77"/>
      <c r="N20" s="74"/>
      <c r="O20" s="75"/>
      <c r="P20" s="75"/>
      <c r="Q20" s="75"/>
      <c r="R20" s="75"/>
      <c r="S20" s="75"/>
      <c r="T20" s="75"/>
      <c r="U20" s="75"/>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2:46" ht="24.95" customHeight="1">
      <c r="B21" s="76"/>
      <c r="C21" s="725"/>
      <c r="D21" s="725"/>
      <c r="E21" s="725"/>
      <c r="F21" s="725"/>
      <c r="G21" s="725"/>
      <c r="H21" s="725"/>
      <c r="I21" s="725"/>
      <c r="J21" s="89"/>
      <c r="K21" s="89"/>
      <c r="L21" s="89"/>
      <c r="M21" s="77"/>
      <c r="N21" s="74"/>
      <c r="O21" s="75"/>
      <c r="P21" s="75"/>
      <c r="Q21" s="75"/>
      <c r="R21" s="75"/>
      <c r="S21" s="75"/>
      <c r="T21" s="75"/>
      <c r="U21" s="7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2:46" ht="24.95" customHeight="1">
      <c r="B22" s="76"/>
      <c r="C22" s="725"/>
      <c r="D22" s="725"/>
      <c r="E22" s="725"/>
      <c r="F22" s="725"/>
      <c r="G22" s="725"/>
      <c r="H22" s="725"/>
      <c r="I22" s="725"/>
      <c r="J22" s="89"/>
      <c r="K22" s="89"/>
      <c r="L22" s="89"/>
      <c r="M22" s="77"/>
      <c r="N22" s="74"/>
      <c r="O22" s="75"/>
      <c r="P22" s="75"/>
      <c r="Q22" s="75"/>
      <c r="R22" s="75"/>
      <c r="S22" s="75"/>
      <c r="T22" s="75"/>
      <c r="U22" s="7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2:46" ht="24.95" customHeight="1">
      <c r="B23" s="76"/>
      <c r="C23" s="725"/>
      <c r="D23" s="725"/>
      <c r="E23" s="725"/>
      <c r="F23" s="725"/>
      <c r="G23" s="725"/>
      <c r="H23" s="725"/>
      <c r="I23" s="725"/>
      <c r="J23" s="89"/>
      <c r="K23" s="89"/>
      <c r="L23" s="89"/>
      <c r="M23" s="77"/>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2:46" ht="24.95" customHeight="1">
      <c r="B24" s="76"/>
      <c r="J24" s="89"/>
      <c r="K24" s="89"/>
      <c r="L24" s="89"/>
      <c r="M24" s="77"/>
      <c r="N24" s="74"/>
      <c r="O24" s="75"/>
      <c r="P24" s="75"/>
      <c r="Q24" s="75"/>
      <c r="R24" s="75"/>
      <c r="S24" s="75"/>
      <c r="T24" s="75"/>
      <c r="U24" s="7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2:46" ht="24.95" customHeight="1">
      <c r="B25" s="60"/>
      <c r="C25" s="142" t="str">
        <f>Índice!D38</f>
        <v>GRI 2-20</v>
      </c>
      <c r="D25" s="732" t="str">
        <f>Índice!E38</f>
        <v>Process for determining compensation</v>
      </c>
      <c r="E25" s="733"/>
      <c r="F25" s="733"/>
      <c r="G25" s="733"/>
      <c r="H25" s="733"/>
      <c r="I25" s="734"/>
      <c r="J25" s="89"/>
      <c r="K25" s="89"/>
      <c r="L25" s="89"/>
      <c r="M25" s="77"/>
      <c r="N25" s="74"/>
      <c r="O25" s="75"/>
      <c r="P25" s="75"/>
      <c r="Q25" s="75"/>
      <c r="R25" s="75"/>
      <c r="S25" s="75"/>
      <c r="T25" s="75"/>
      <c r="U25" s="7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2:46" ht="24.95" customHeight="1">
      <c r="B26" s="60"/>
      <c r="C26" s="757" t="s">
        <v>423</v>
      </c>
      <c r="D26" s="757"/>
      <c r="E26" s="757"/>
      <c r="F26" s="757"/>
      <c r="G26" s="757"/>
      <c r="H26" s="757"/>
      <c r="I26" s="757"/>
      <c r="J26" s="89"/>
      <c r="K26" s="89"/>
      <c r="L26" s="89"/>
      <c r="M26" s="77"/>
      <c r="N26" s="74"/>
      <c r="O26" s="75"/>
      <c r="P26" s="75"/>
      <c r="Q26" s="75"/>
      <c r="R26" s="75"/>
      <c r="S26" s="75"/>
      <c r="T26" s="75"/>
      <c r="U26" s="7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2:46" ht="24.95" customHeight="1">
      <c r="B27" s="60"/>
      <c r="C27" s="725"/>
      <c r="D27" s="725"/>
      <c r="E27" s="725"/>
      <c r="F27" s="725"/>
      <c r="G27" s="725"/>
      <c r="H27" s="725"/>
      <c r="I27" s="725"/>
      <c r="J27" s="89"/>
      <c r="K27" s="89"/>
      <c r="L27" s="89"/>
      <c r="M27" s="77"/>
      <c r="N27" s="74"/>
      <c r="O27" s="75"/>
      <c r="P27" s="75"/>
      <c r="Q27" s="75"/>
      <c r="R27" s="75"/>
      <c r="S27" s="75"/>
      <c r="T27" s="75"/>
      <c r="U27" s="75"/>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2:46" ht="24.95" customHeight="1">
      <c r="B28" s="60"/>
      <c r="C28" s="725"/>
      <c r="D28" s="725"/>
      <c r="E28" s="725"/>
      <c r="F28" s="725"/>
      <c r="G28" s="725"/>
      <c r="H28" s="725"/>
      <c r="I28" s="725"/>
      <c r="J28" s="89"/>
      <c r="K28" s="89"/>
      <c r="L28" s="89"/>
      <c r="M28" s="77"/>
      <c r="N28" s="74"/>
      <c r="O28" s="75"/>
      <c r="P28" s="75"/>
      <c r="Q28" s="75"/>
      <c r="R28" s="75"/>
      <c r="S28" s="75"/>
      <c r="T28" s="75"/>
      <c r="U28" s="75"/>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1"/>
    </row>
    <row r="29" spans="2:46" ht="24.95" customHeight="1">
      <c r="B29" s="60"/>
      <c r="C29" s="725"/>
      <c r="D29" s="725"/>
      <c r="E29" s="725"/>
      <c r="F29" s="725"/>
      <c r="G29" s="725"/>
      <c r="H29" s="725"/>
      <c r="I29" s="725"/>
      <c r="J29" s="89"/>
      <c r="K29" s="89"/>
      <c r="L29" s="89"/>
      <c r="M29" s="77"/>
      <c r="N29" s="74"/>
      <c r="O29" s="75"/>
      <c r="P29" s="75"/>
      <c r="Q29" s="75"/>
      <c r="R29" s="75"/>
      <c r="S29" s="75"/>
      <c r="T29" s="75"/>
      <c r="U29" s="75"/>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1"/>
    </row>
    <row r="30" spans="2:46" ht="24.95" customHeight="1">
      <c r="B30" s="60"/>
      <c r="C30" s="725"/>
      <c r="D30" s="725"/>
      <c r="E30" s="725"/>
      <c r="F30" s="725"/>
      <c r="G30" s="725"/>
      <c r="H30" s="725"/>
      <c r="I30" s="725"/>
      <c r="J30" s="93"/>
      <c r="K30" s="93"/>
      <c r="L30" s="93"/>
      <c r="M30" s="77"/>
      <c r="N30" s="74"/>
      <c r="O30" s="75"/>
      <c r="P30" s="75"/>
      <c r="Q30" s="75"/>
      <c r="R30" s="75"/>
      <c r="S30" s="75"/>
      <c r="T30" s="75"/>
      <c r="U30" s="75"/>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1"/>
    </row>
    <row r="31" spans="2:46" ht="24.95" customHeight="1">
      <c r="B31" s="60"/>
      <c r="C31" s="725"/>
      <c r="D31" s="725"/>
      <c r="E31" s="725"/>
      <c r="F31" s="725"/>
      <c r="G31" s="725"/>
      <c r="H31" s="725"/>
      <c r="I31" s="725"/>
      <c r="J31" s="84"/>
      <c r="K31" s="84"/>
      <c r="L31" s="84"/>
      <c r="M31" s="53"/>
      <c r="N31" s="68"/>
      <c r="O31" s="69"/>
      <c r="P31" s="69"/>
      <c r="Q31" s="69"/>
      <c r="R31" s="69"/>
      <c r="S31" s="69"/>
      <c r="T31" s="69"/>
      <c r="U31" s="70"/>
      <c r="V31" s="71"/>
      <c r="W31" s="71"/>
      <c r="X31" s="71"/>
      <c r="Y31" s="71"/>
      <c r="Z31" s="72"/>
      <c r="AA31" s="71"/>
      <c r="AB31" s="71"/>
      <c r="AC31" s="71"/>
      <c r="AD31" s="71"/>
      <c r="AE31" s="71"/>
      <c r="AF31" s="71"/>
      <c r="AG31" s="71"/>
      <c r="AH31" s="71"/>
      <c r="AI31" s="71"/>
      <c r="AJ31" s="71"/>
      <c r="AK31" s="71"/>
      <c r="AL31" s="71"/>
      <c r="AM31" s="71"/>
      <c r="AN31" s="71"/>
      <c r="AO31" s="66"/>
      <c r="AP31" s="65"/>
      <c r="AQ31" s="65"/>
      <c r="AR31" s="65"/>
      <c r="AS31" s="65"/>
    </row>
    <row r="32" spans="2:46" ht="24.95" customHeight="1">
      <c r="B32" s="82"/>
      <c r="C32" s="725"/>
      <c r="D32" s="725"/>
      <c r="E32" s="725"/>
      <c r="F32" s="725"/>
      <c r="G32" s="725"/>
      <c r="H32" s="725"/>
      <c r="I32" s="725"/>
      <c r="J32" s="85"/>
      <c r="K32" s="85"/>
      <c r="L32" s="85"/>
      <c r="M32" s="73"/>
      <c r="N32" s="74"/>
      <c r="O32" s="75"/>
      <c r="P32" s="75"/>
      <c r="Q32" s="75"/>
      <c r="R32" s="75"/>
      <c r="S32" s="75"/>
      <c r="T32" s="75"/>
      <c r="U32" s="7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1"/>
    </row>
    <row r="33" spans="2:46" ht="24.95" customHeight="1">
      <c r="B33" s="60"/>
      <c r="C33" s="725"/>
      <c r="D33" s="725"/>
      <c r="E33" s="725"/>
      <c r="F33" s="725"/>
      <c r="G33" s="725"/>
      <c r="H33" s="725"/>
      <c r="I33" s="725"/>
      <c r="J33" s="87"/>
      <c r="K33" s="87"/>
      <c r="L33" s="87"/>
      <c r="M33" s="78"/>
      <c r="N33" s="79"/>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2:46" ht="24.95" customHeight="1">
      <c r="B34" s="60"/>
      <c r="C34" s="89"/>
      <c r="D34" s="89"/>
      <c r="E34" s="89"/>
      <c r="F34" s="89"/>
      <c r="G34" s="89"/>
      <c r="H34" s="89"/>
      <c r="I34" s="89"/>
      <c r="J34" s="87"/>
      <c r="K34" s="87"/>
      <c r="L34" s="87"/>
      <c r="M34" s="80"/>
      <c r="N34" s="79"/>
      <c r="O34" s="81"/>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2:46" ht="24.95" customHeight="1">
      <c r="B35" s="60"/>
      <c r="C35" s="142" t="str">
        <f>Índice!D39</f>
        <v>GRI 2-21</v>
      </c>
      <c r="D35" s="732" t="str">
        <f>Índice!E39</f>
        <v>Annual total compensation ratio</v>
      </c>
      <c r="E35" s="733"/>
      <c r="F35" s="733"/>
      <c r="G35" s="733"/>
      <c r="H35" s="733"/>
      <c r="I35" s="734"/>
      <c r="J35" s="87"/>
      <c r="K35" s="87"/>
      <c r="L35" s="87"/>
      <c r="M35" s="80"/>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2:46" ht="24.95" customHeight="1">
      <c r="B36" s="60"/>
      <c r="C36" s="757" t="s">
        <v>424</v>
      </c>
      <c r="D36" s="757"/>
      <c r="E36" s="757"/>
      <c r="F36" s="757"/>
      <c r="G36" s="757"/>
      <c r="H36" s="757"/>
      <c r="I36" s="757"/>
      <c r="J36" s="87"/>
      <c r="K36" s="87"/>
      <c r="L36" s="87"/>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2:46" ht="24.95" customHeight="1">
      <c r="B37" s="60"/>
      <c r="C37" s="725"/>
      <c r="D37" s="725"/>
      <c r="E37" s="725"/>
      <c r="F37" s="725"/>
      <c r="G37" s="725"/>
      <c r="H37" s="725"/>
      <c r="I37" s="725"/>
      <c r="J37" s="87"/>
      <c r="K37" s="87"/>
      <c r="L37" s="87"/>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2:46" ht="24.95" customHeight="1">
      <c r="B38" s="60"/>
      <c r="C38" s="89"/>
      <c r="D38" s="89"/>
      <c r="E38" s="89"/>
      <c r="F38" s="89"/>
      <c r="G38" s="89"/>
      <c r="H38" s="89"/>
      <c r="I38" s="89"/>
    </row>
    <row r="39" spans="2:46" ht="24.95" customHeight="1">
      <c r="B39" s="60"/>
      <c r="C39" s="142" t="str">
        <f>Índice!D40</f>
        <v>GRI 2-23</v>
      </c>
      <c r="D39" s="732" t="str">
        <f>Índice!E40</f>
        <v>Policy commitments</v>
      </c>
      <c r="E39" s="733"/>
      <c r="F39" s="733"/>
      <c r="G39" s="733"/>
      <c r="H39" s="733"/>
      <c r="I39" s="734"/>
      <c r="J39" s="84"/>
      <c r="K39" s="84"/>
      <c r="L39" s="84"/>
      <c r="M39" s="53"/>
      <c r="N39" s="68"/>
      <c r="O39" s="69"/>
      <c r="P39" s="69"/>
      <c r="Q39" s="69"/>
      <c r="R39" s="69"/>
      <c r="S39" s="69"/>
      <c r="T39" s="69"/>
      <c r="U39" s="70"/>
      <c r="V39" s="71"/>
      <c r="W39" s="71"/>
      <c r="X39" s="71"/>
      <c r="Y39" s="71"/>
      <c r="Z39" s="72"/>
      <c r="AA39" s="71"/>
      <c r="AB39" s="71"/>
      <c r="AC39" s="71"/>
      <c r="AD39" s="71"/>
      <c r="AE39" s="71"/>
      <c r="AF39" s="71"/>
      <c r="AG39" s="71"/>
      <c r="AH39" s="71"/>
      <c r="AI39" s="71"/>
      <c r="AJ39" s="71"/>
      <c r="AK39" s="71"/>
      <c r="AL39" s="71"/>
      <c r="AM39" s="71"/>
      <c r="AN39" s="71"/>
      <c r="AO39" s="66"/>
      <c r="AP39" s="65"/>
      <c r="AQ39" s="65"/>
      <c r="AR39" s="65"/>
      <c r="AS39" s="65"/>
    </row>
    <row r="40" spans="2:46" ht="24.95" customHeight="1">
      <c r="B40" s="60"/>
      <c r="C40" s="757" t="s">
        <v>425</v>
      </c>
      <c r="D40" s="757"/>
      <c r="E40" s="757"/>
      <c r="F40" s="757"/>
      <c r="G40" s="757"/>
      <c r="H40" s="757"/>
      <c r="I40" s="757"/>
      <c r="J40" s="91"/>
      <c r="K40" s="91"/>
      <c r="L40" s="91"/>
      <c r="M40" s="73"/>
    </row>
    <row r="41" spans="2:46" ht="24.95" customHeight="1">
      <c r="B41" s="60"/>
      <c r="C41" s="725"/>
      <c r="D41" s="725"/>
      <c r="E41" s="725"/>
      <c r="F41" s="725"/>
      <c r="G41" s="725"/>
      <c r="H41" s="725"/>
      <c r="I41" s="725"/>
      <c r="J41" s="89"/>
      <c r="K41" s="89"/>
      <c r="L41" s="89"/>
      <c r="M41" s="78"/>
    </row>
    <row r="42" spans="2:46" ht="24.95" customHeight="1">
      <c r="B42" s="60"/>
      <c r="C42" s="725"/>
      <c r="D42" s="725"/>
      <c r="E42" s="725"/>
      <c r="F42" s="725"/>
      <c r="G42" s="725"/>
      <c r="H42" s="725"/>
      <c r="I42" s="725"/>
      <c r="J42" s="89"/>
      <c r="K42" s="89"/>
      <c r="L42" s="89"/>
      <c r="M42" s="80"/>
    </row>
    <row r="43" spans="2:46" ht="24.95" customHeight="1">
      <c r="B43" s="60"/>
      <c r="C43" s="725"/>
      <c r="D43" s="725"/>
      <c r="E43" s="725"/>
      <c r="F43" s="725"/>
      <c r="G43" s="725"/>
      <c r="H43" s="725"/>
      <c r="I43" s="725"/>
      <c r="J43" s="93"/>
      <c r="K43" s="93"/>
      <c r="L43" s="93"/>
    </row>
    <row r="44" spans="2:46" ht="24.95" customHeight="1">
      <c r="B44" s="60"/>
      <c r="C44" s="725"/>
      <c r="D44" s="725"/>
      <c r="E44" s="725"/>
      <c r="F44" s="725"/>
      <c r="G44" s="725"/>
      <c r="H44" s="725"/>
      <c r="I44" s="725"/>
    </row>
    <row r="45" spans="2:46" ht="24.95" customHeight="1">
      <c r="B45" s="60"/>
      <c r="C45" s="725"/>
      <c r="D45" s="725"/>
      <c r="E45" s="725"/>
      <c r="F45" s="725"/>
      <c r="G45" s="725"/>
      <c r="H45" s="725"/>
      <c r="I45" s="725"/>
      <c r="J45" s="84"/>
      <c r="K45" s="84"/>
      <c r="L45" s="84"/>
      <c r="M45" s="53"/>
      <c r="N45" s="68"/>
      <c r="O45" s="69"/>
      <c r="P45" s="69"/>
      <c r="Q45" s="69"/>
      <c r="R45" s="69"/>
      <c r="S45" s="69"/>
      <c r="T45" s="69"/>
      <c r="U45" s="70"/>
      <c r="V45" s="71"/>
      <c r="W45" s="71"/>
      <c r="X45" s="71"/>
      <c r="Y45" s="71"/>
      <c r="Z45" s="72"/>
      <c r="AA45" s="71"/>
      <c r="AB45" s="71"/>
      <c r="AC45" s="71"/>
      <c r="AD45" s="71"/>
      <c r="AE45" s="71"/>
      <c r="AF45" s="71"/>
      <c r="AG45" s="71"/>
      <c r="AH45" s="71"/>
      <c r="AI45" s="71"/>
      <c r="AJ45" s="71"/>
      <c r="AK45" s="71"/>
      <c r="AL45" s="71"/>
      <c r="AM45" s="71"/>
      <c r="AN45" s="71"/>
      <c r="AO45" s="66"/>
      <c r="AP45" s="65"/>
      <c r="AQ45" s="65"/>
      <c r="AR45" s="65"/>
      <c r="AS45" s="65"/>
    </row>
    <row r="46" spans="2:46" ht="24.95" customHeight="1">
      <c r="B46" s="60"/>
      <c r="C46" s="725"/>
      <c r="D46" s="725"/>
      <c r="E46" s="725"/>
      <c r="F46" s="725"/>
      <c r="G46" s="725"/>
      <c r="H46" s="725"/>
      <c r="I46" s="725"/>
      <c r="J46" s="91"/>
      <c r="K46" s="91"/>
      <c r="L46" s="91"/>
      <c r="M46" s="73"/>
    </row>
    <row r="47" spans="2:46" ht="24.95" customHeight="1">
      <c r="B47" s="60"/>
      <c r="C47" s="725"/>
      <c r="D47" s="725"/>
      <c r="E47" s="725"/>
      <c r="F47" s="725"/>
      <c r="G47" s="725"/>
      <c r="H47" s="725"/>
      <c r="I47" s="725"/>
      <c r="J47" s="89"/>
      <c r="K47" s="89"/>
      <c r="L47" s="89"/>
      <c r="M47" s="78"/>
    </row>
    <row r="48" spans="2:46" ht="24.95" customHeight="1">
      <c r="B48" s="60"/>
      <c r="C48" s="725"/>
      <c r="D48" s="725"/>
      <c r="E48" s="725"/>
      <c r="F48" s="725"/>
      <c r="G48" s="725"/>
      <c r="H48" s="725"/>
      <c r="I48" s="725"/>
      <c r="J48" s="89"/>
      <c r="K48" s="89"/>
      <c r="L48" s="89"/>
      <c r="M48" s="80"/>
    </row>
    <row r="49" spans="2:45" ht="24.95" customHeight="1">
      <c r="B49" s="60"/>
      <c r="C49" s="89"/>
      <c r="D49" s="89"/>
      <c r="E49" s="89"/>
      <c r="F49" s="89"/>
      <c r="G49" s="89"/>
      <c r="H49" s="89"/>
      <c r="I49" s="89"/>
      <c r="J49" s="89"/>
      <c r="K49" s="89"/>
      <c r="L49" s="89"/>
    </row>
    <row r="50" spans="2:45" ht="24.95" customHeight="1">
      <c r="B50" s="60"/>
      <c r="C50" s="142" t="str">
        <f>Índice!D41</f>
        <v>GRI 2-24</v>
      </c>
      <c r="D50" s="732" t="str">
        <f>Índice!E41</f>
        <v>Embedding policy commitments</v>
      </c>
      <c r="E50" s="733"/>
      <c r="F50" s="733"/>
      <c r="G50" s="733"/>
      <c r="H50" s="733"/>
      <c r="I50" s="734"/>
      <c r="J50" s="89"/>
      <c r="K50" s="89"/>
      <c r="L50" s="89"/>
    </row>
    <row r="51" spans="2:45" ht="24.95" customHeight="1">
      <c r="B51" s="60"/>
      <c r="C51" s="757" t="s">
        <v>426</v>
      </c>
      <c r="D51" s="757"/>
      <c r="E51" s="757"/>
      <c r="F51" s="757"/>
      <c r="G51" s="757"/>
      <c r="H51" s="757"/>
      <c r="I51" s="757"/>
      <c r="J51" s="89"/>
      <c r="K51" s="89"/>
      <c r="L51" s="89"/>
    </row>
    <row r="52" spans="2:45" ht="24.95" customHeight="1">
      <c r="B52" s="82"/>
      <c r="C52" s="725"/>
      <c r="D52" s="725"/>
      <c r="E52" s="725"/>
      <c r="F52" s="725"/>
      <c r="G52" s="725"/>
      <c r="H52" s="725"/>
      <c r="I52" s="725"/>
      <c r="J52" s="89"/>
      <c r="K52" s="89"/>
      <c r="L52" s="89"/>
    </row>
    <row r="53" spans="2:45" ht="24.95" customHeight="1">
      <c r="B53" s="82"/>
      <c r="C53" s="725"/>
      <c r="D53" s="725"/>
      <c r="E53" s="725"/>
      <c r="F53" s="725"/>
      <c r="G53" s="725"/>
      <c r="H53" s="725"/>
      <c r="I53" s="725"/>
      <c r="J53" s="89"/>
      <c r="K53" s="89"/>
      <c r="L53" s="89"/>
    </row>
    <row r="54" spans="2:45" ht="24.95" customHeight="1">
      <c r="B54" s="82"/>
      <c r="C54" s="725"/>
      <c r="D54" s="725"/>
      <c r="E54" s="725"/>
      <c r="F54" s="725"/>
      <c r="G54" s="725"/>
      <c r="H54" s="725"/>
      <c r="I54" s="725"/>
      <c r="J54" s="89"/>
      <c r="K54" s="89"/>
      <c r="L54" s="89"/>
    </row>
    <row r="55" spans="2:45" ht="24.95" customHeight="1">
      <c r="B55" s="82"/>
      <c r="C55" s="725"/>
      <c r="D55" s="725"/>
      <c r="E55" s="725"/>
      <c r="F55" s="725"/>
      <c r="G55" s="725"/>
      <c r="H55" s="725"/>
      <c r="I55" s="725"/>
      <c r="J55" s="89"/>
      <c r="K55" s="89"/>
      <c r="L55" s="89"/>
    </row>
    <row r="56" spans="2:45" ht="24.95" customHeight="1">
      <c r="B56" s="82"/>
      <c r="C56" s="725"/>
      <c r="D56" s="725"/>
      <c r="E56" s="725"/>
      <c r="F56" s="725"/>
      <c r="G56" s="725"/>
      <c r="H56" s="725"/>
      <c r="I56" s="725"/>
      <c r="J56" s="89"/>
      <c r="K56" s="89"/>
      <c r="L56" s="89"/>
    </row>
    <row r="57" spans="2:45" ht="24.95" customHeight="1">
      <c r="B57" s="60"/>
      <c r="C57" s="725"/>
      <c r="D57" s="725"/>
      <c r="E57" s="725"/>
      <c r="F57" s="725"/>
      <c r="G57" s="725"/>
      <c r="H57" s="725"/>
      <c r="I57" s="725"/>
      <c r="J57" s="93"/>
      <c r="K57" s="93"/>
      <c r="L57" s="93"/>
    </row>
    <row r="58" spans="2:45" ht="24.95" customHeight="1">
      <c r="B58" s="60"/>
      <c r="C58" s="89"/>
      <c r="D58" s="89"/>
      <c r="E58" s="89"/>
      <c r="F58" s="89"/>
      <c r="G58" s="89"/>
      <c r="H58" s="89"/>
      <c r="I58" s="89"/>
    </row>
    <row r="59" spans="2:45" ht="24.95" customHeight="1">
      <c r="B59" s="60"/>
      <c r="C59" s="89"/>
      <c r="D59" s="89"/>
      <c r="E59" s="89"/>
      <c r="F59" s="89"/>
      <c r="G59" s="89"/>
      <c r="H59" s="89"/>
      <c r="I59" s="89"/>
      <c r="J59" s="84"/>
      <c r="K59" s="84"/>
      <c r="L59" s="84"/>
      <c r="M59" s="53"/>
      <c r="N59" s="68"/>
      <c r="O59" s="69"/>
      <c r="P59" s="69"/>
      <c r="Q59" s="69"/>
      <c r="R59" s="69"/>
      <c r="S59" s="69"/>
      <c r="T59" s="69"/>
      <c r="U59" s="70"/>
      <c r="V59" s="71"/>
      <c r="W59" s="71"/>
      <c r="X59" s="71"/>
      <c r="Y59" s="71"/>
      <c r="Z59" s="72"/>
      <c r="AA59" s="71"/>
      <c r="AB59" s="71"/>
      <c r="AC59" s="71"/>
      <c r="AD59" s="71"/>
      <c r="AE59" s="71"/>
      <c r="AF59" s="71"/>
      <c r="AG59" s="71"/>
      <c r="AH59" s="71"/>
      <c r="AI59" s="71"/>
      <c r="AJ59" s="71"/>
      <c r="AK59" s="71"/>
      <c r="AL59" s="71"/>
      <c r="AM59" s="71"/>
      <c r="AN59" s="71"/>
      <c r="AO59" s="66"/>
      <c r="AP59" s="65"/>
      <c r="AQ59" s="65"/>
      <c r="AR59" s="65"/>
      <c r="AS59" s="65"/>
    </row>
    <row r="60" spans="2:45" ht="24.95" customHeight="1">
      <c r="B60" s="60"/>
      <c r="D60" s="91"/>
      <c r="E60" s="91"/>
      <c r="F60" s="91"/>
      <c r="G60" s="91"/>
      <c r="H60" s="91"/>
      <c r="I60" s="91"/>
      <c r="J60" s="91"/>
      <c r="K60" s="91"/>
      <c r="L60" s="91"/>
      <c r="M60" s="73"/>
    </row>
    <row r="61" spans="2:45" ht="24.95" customHeight="1">
      <c r="B61" s="60"/>
      <c r="C61" s="89"/>
      <c r="D61" s="89"/>
      <c r="E61" s="89"/>
      <c r="F61" s="89"/>
      <c r="G61" s="89"/>
      <c r="H61" s="89"/>
      <c r="I61" s="89"/>
      <c r="J61" s="89"/>
      <c r="K61" s="89"/>
      <c r="L61" s="89"/>
      <c r="M61" s="78"/>
    </row>
    <row r="62" spans="2:45" ht="24.95" customHeight="1">
      <c r="B62" s="82"/>
      <c r="C62" s="89"/>
      <c r="D62" s="89"/>
      <c r="E62" s="89"/>
      <c r="F62" s="89"/>
      <c r="G62" s="89"/>
      <c r="H62" s="89"/>
      <c r="I62" s="89"/>
      <c r="J62" s="89"/>
      <c r="K62" s="89"/>
      <c r="L62" s="89"/>
      <c r="M62" s="80"/>
    </row>
    <row r="63" spans="2:45" ht="24.95" customHeight="1">
      <c r="B63" s="60"/>
      <c r="C63" s="89"/>
      <c r="D63" s="89"/>
      <c r="E63" s="89"/>
      <c r="F63" s="89"/>
      <c r="G63" s="89"/>
      <c r="H63" s="89"/>
      <c r="I63" s="89"/>
      <c r="J63" s="89"/>
      <c r="K63" s="89"/>
      <c r="L63" s="89"/>
    </row>
    <row r="64" spans="2:45" ht="24.95" customHeight="1">
      <c r="B64" s="60"/>
      <c r="C64" s="89"/>
      <c r="D64" s="89"/>
      <c r="E64" s="89"/>
      <c r="F64" s="89"/>
      <c r="G64" s="89"/>
      <c r="H64" s="89"/>
      <c r="I64" s="89"/>
      <c r="J64" s="89"/>
      <c r="K64" s="89"/>
      <c r="L64" s="89"/>
    </row>
    <row r="65" spans="2:12" ht="24.95" customHeight="1">
      <c r="B65" s="60"/>
      <c r="C65" s="89"/>
      <c r="D65" s="89"/>
      <c r="E65" s="89"/>
      <c r="F65" s="89"/>
      <c r="G65" s="89"/>
      <c r="H65" s="89"/>
      <c r="I65" s="89"/>
      <c r="J65" s="89"/>
      <c r="K65" s="89"/>
      <c r="L65" s="89"/>
    </row>
    <row r="66" spans="2:12" ht="24.95" customHeight="1">
      <c r="B66" s="60"/>
      <c r="C66" s="89"/>
      <c r="D66" s="89"/>
      <c r="E66" s="89"/>
      <c r="F66" s="89"/>
      <c r="G66" s="89"/>
      <c r="H66" s="89"/>
      <c r="I66" s="89"/>
      <c r="J66" s="89"/>
      <c r="K66" s="89"/>
      <c r="L66" s="89"/>
    </row>
    <row r="67" spans="2:12" ht="24.95" customHeight="1">
      <c r="B67" s="60"/>
      <c r="C67" s="89"/>
      <c r="D67" s="89"/>
      <c r="E67" s="89"/>
      <c r="F67" s="89"/>
      <c r="G67" s="89"/>
      <c r="H67" s="89"/>
      <c r="I67" s="89"/>
      <c r="J67" s="89"/>
      <c r="K67" s="89"/>
      <c r="L67" s="89"/>
    </row>
    <row r="68" spans="2:12" ht="24.95" customHeight="1">
      <c r="B68" s="60"/>
      <c r="C68" s="89"/>
      <c r="D68" s="89"/>
      <c r="E68" s="89"/>
      <c r="F68" s="89"/>
      <c r="G68" s="89"/>
      <c r="H68" s="89"/>
      <c r="I68" s="89"/>
      <c r="J68" s="89"/>
      <c r="K68" s="89"/>
      <c r="L68" s="89"/>
    </row>
    <row r="69" spans="2:12" ht="24.95" customHeight="1">
      <c r="B69" s="60"/>
      <c r="C69" s="89"/>
      <c r="D69" s="89"/>
      <c r="E69" s="89"/>
      <c r="F69" s="89"/>
      <c r="G69" s="89"/>
      <c r="H69" s="89"/>
      <c r="I69" s="89"/>
      <c r="J69" s="89"/>
      <c r="K69" s="89"/>
      <c r="L69" s="89"/>
    </row>
    <row r="70" spans="2:12" ht="24.95" customHeight="1">
      <c r="B70" s="60"/>
      <c r="C70" s="89"/>
      <c r="D70" s="89"/>
      <c r="E70" s="89"/>
      <c r="F70" s="89"/>
      <c r="G70" s="89"/>
      <c r="H70" s="89"/>
      <c r="I70" s="89"/>
      <c r="J70" s="89"/>
      <c r="K70" s="89"/>
      <c r="L70" s="89"/>
    </row>
    <row r="71" spans="2:12" ht="24.95" customHeight="1">
      <c r="B71" s="60"/>
      <c r="C71" s="93"/>
      <c r="D71" s="93"/>
      <c r="E71" s="93"/>
      <c r="F71" s="93"/>
      <c r="G71" s="93"/>
      <c r="H71" s="93"/>
      <c r="I71" s="93"/>
      <c r="J71" s="93"/>
      <c r="K71" s="93"/>
      <c r="L71" s="93"/>
    </row>
    <row r="72" spans="2:12" ht="24.95" customHeight="1"/>
    <row r="73" spans="2:12" ht="24.95" customHeight="1"/>
    <row r="74" spans="2:12" ht="24.95" customHeight="1"/>
    <row r="75" spans="2:12" ht="24.95" customHeight="1"/>
    <row r="76" spans="2:12" ht="24.95" customHeight="1"/>
    <row r="77" spans="2:12" ht="24.95" customHeight="1"/>
    <row r="78" spans="2:12" ht="24.95" customHeight="1"/>
    <row r="79" spans="2:12" ht="24.95" customHeight="1"/>
    <row r="80" spans="2:12" ht="24.95" customHeight="1"/>
    <row r="81" ht="24.95" hidden="1" customHeight="1"/>
    <row r="82" ht="24.95" hidden="1" customHeight="1"/>
    <row r="83" ht="24.95" hidden="1" customHeight="1"/>
    <row r="84" ht="24.95" hidden="1" customHeight="1"/>
    <row r="85" ht="24.95" hidden="1" customHeight="1"/>
    <row r="86" ht="24.95" hidden="1" customHeight="1"/>
    <row r="87" ht="24.95" hidden="1" customHeight="1"/>
    <row r="88" ht="24.95" hidden="1" customHeight="1"/>
    <row r="89" ht="24.95" hidden="1" customHeight="1"/>
    <row r="90" ht="24.9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sheetData>
  <sheetProtection algorithmName="SHA-512" hashValue="h0wVKxYm4ocxRKgy1PmRC/gjQlYywhDlZT/hSJA46QBHsf9PssBe73O1PlsvNZml9F0LyNuu4PgBQf5n+cX/Uw==" saltValue="FsCpISwctQzz6xEQ2/TAqQ==" spinCount="100000" sheet="1" objects="1" scenarios="1" formatColumns="0" autoFilter="0" pivotTables="0"/>
  <mergeCells count="10">
    <mergeCell ref="D6:I6"/>
    <mergeCell ref="C7:I23"/>
    <mergeCell ref="D25:I25"/>
    <mergeCell ref="C26:I33"/>
    <mergeCell ref="D35:I35"/>
    <mergeCell ref="D50:I50"/>
    <mergeCell ref="C51:I57"/>
    <mergeCell ref="C36:I37"/>
    <mergeCell ref="D39:I39"/>
    <mergeCell ref="C40:I48"/>
  </mergeCells>
  <hyperlinks>
    <hyperlink ref="E3" location="'Políticas e processos de remune'!C6" display="GRI 2-19 " xr:uid="{94E0D521-DE77-424F-B940-6BA6733ACEF1}"/>
    <hyperlink ref="F3" location="'Políticas e processos de remune'!C25" display="GRI 2-20" xr:uid="{CD37888E-09E8-42F8-B252-099AA7CFEDE5}"/>
    <hyperlink ref="G3" location="'Políticas e processos de remune'!C35" display="GRI 2-21" xr:uid="{BB88AB32-29DA-461E-8A93-F8B9749E7008}"/>
    <hyperlink ref="H3" location="'Políticas e processos de remune'!C39" display="GRI 2-23" xr:uid="{692EA64B-77A0-461F-9F58-2AC36F94BB4E}"/>
    <hyperlink ref="I3" location="'Políticas e processos de remune'!C50" display="GRI 2-24" xr:uid="{7F47FDDF-0973-4188-A2C3-602F31714DDC}"/>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E673-E310-4050-B46F-AB4AED8ABC48}">
  <sheetPr>
    <tabColor rgb="FFFCB316"/>
  </sheetPr>
  <dimension ref="A1:AS296"/>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12.75" zeroHeight="1"/>
  <cols>
    <col min="1" max="1" width="33.7109375" style="96" customWidth="1"/>
    <col min="2" max="2" width="3.7109375" style="61" customWidth="1"/>
    <col min="3" max="9" width="20.85546875" style="63" customWidth="1"/>
    <col min="10" max="12" width="14.5703125" style="63" customWidth="1"/>
    <col min="13" max="13" width="10.28515625" style="63" customWidth="1"/>
    <col min="14" max="32" width="0" style="63" hidden="1" customWidth="1"/>
    <col min="33" max="16384" width="0" style="63" hidden="1"/>
  </cols>
  <sheetData>
    <row r="1" spans="1:16" ht="24.95" customHeight="1">
      <c r="A1" s="140"/>
      <c r="B1" s="58"/>
      <c r="C1" s="58"/>
      <c r="D1" s="58"/>
      <c r="E1" s="59"/>
      <c r="F1" s="60"/>
      <c r="G1" s="60"/>
      <c r="H1" s="60"/>
      <c r="I1" s="60"/>
    </row>
    <row r="2" spans="1:16" ht="24.95" customHeight="1">
      <c r="B2" s="60"/>
    </row>
    <row r="3" spans="1:16" ht="24.95" customHeight="1">
      <c r="B3" s="60"/>
      <c r="C3" s="57" t="str">
        <f>Índice!B42</f>
        <v>FINANCIAL CAPITAL</v>
      </c>
      <c r="E3" s="229" t="s">
        <v>89</v>
      </c>
      <c r="F3" s="229" t="s">
        <v>90</v>
      </c>
      <c r="G3" s="229" t="s">
        <v>91</v>
      </c>
      <c r="H3" s="229" t="s">
        <v>92</v>
      </c>
    </row>
    <row r="4" spans="1:16" ht="24.95" customHeight="1">
      <c r="B4" s="60"/>
      <c r="C4" s="118" t="str">
        <f>Índice!C42</f>
        <v>Economic and financial performance</v>
      </c>
    </row>
    <row r="5" spans="1:16" ht="24.95" customHeight="1">
      <c r="B5" s="60"/>
    </row>
    <row r="6" spans="1:16" ht="24.95" customHeight="1">
      <c r="A6" s="94"/>
      <c r="B6" s="60"/>
      <c r="C6" s="690" t="str">
        <f>Índice!D42</f>
        <v>GRI 201-1</v>
      </c>
      <c r="D6" s="761" t="str">
        <f>CONCATENATE(Índice!E42," (R$ thousand)")</f>
        <v>Direct economic value generated and distributed (R$ thousand)</v>
      </c>
      <c r="E6" s="762"/>
      <c r="F6" s="762"/>
      <c r="G6" s="762"/>
      <c r="H6" s="762"/>
      <c r="I6" s="763"/>
      <c r="J6" s="53"/>
      <c r="K6" s="53"/>
      <c r="L6" s="87"/>
      <c r="M6" s="49"/>
      <c r="N6" s="50"/>
      <c r="O6" s="50"/>
      <c r="P6" s="50"/>
    </row>
    <row r="7" spans="1:16" ht="24.95" customHeight="1">
      <c r="A7" s="94"/>
      <c r="B7" s="60"/>
      <c r="C7" s="714" t="s">
        <v>427</v>
      </c>
      <c r="D7" s="715"/>
      <c r="E7" s="715"/>
      <c r="F7" s="715"/>
      <c r="G7" s="715"/>
      <c r="H7" s="715"/>
      <c r="I7" s="715"/>
      <c r="J7" s="85"/>
      <c r="K7" s="62"/>
      <c r="L7" s="87"/>
      <c r="M7" s="49"/>
      <c r="N7" s="50"/>
      <c r="O7" s="50"/>
      <c r="P7" s="50"/>
    </row>
    <row r="8" spans="1:16" ht="35.1" customHeight="1" thickBot="1">
      <c r="A8" s="94"/>
      <c r="B8" s="60"/>
      <c r="C8" s="767" t="s">
        <v>429</v>
      </c>
      <c r="D8" s="767"/>
      <c r="E8" s="210">
        <v>2022</v>
      </c>
      <c r="F8" s="210">
        <v>2023</v>
      </c>
      <c r="G8" s="211">
        <v>2024</v>
      </c>
      <c r="H8" s="50"/>
      <c r="I8" s="50"/>
      <c r="J8" s="85"/>
      <c r="K8" s="62"/>
      <c r="L8" s="87"/>
      <c r="M8" s="49"/>
      <c r="N8" s="50"/>
      <c r="O8" s="50"/>
      <c r="P8" s="50"/>
    </row>
    <row r="9" spans="1:16" ht="24.95" customHeight="1">
      <c r="A9" s="94"/>
      <c r="B9" s="60"/>
      <c r="C9" s="764" t="s">
        <v>428</v>
      </c>
      <c r="D9" s="764"/>
      <c r="E9" s="207">
        <v>7746251</v>
      </c>
      <c r="F9" s="194">
        <v>13248049</v>
      </c>
      <c r="G9" s="195">
        <v>14943214</v>
      </c>
      <c r="H9" s="50"/>
      <c r="I9" s="50"/>
      <c r="J9" s="85"/>
      <c r="K9" s="62"/>
      <c r="L9" s="87"/>
      <c r="M9" s="49"/>
      <c r="N9" s="50"/>
      <c r="O9" s="50"/>
      <c r="P9" s="50"/>
    </row>
    <row r="10" spans="1:16" ht="24.95" customHeight="1">
      <c r="A10" s="94"/>
      <c r="B10" s="60"/>
      <c r="C10" s="766" t="s">
        <v>430</v>
      </c>
      <c r="D10" s="766"/>
      <c r="E10" s="213">
        <v>7746251</v>
      </c>
      <c r="F10" s="214">
        <v>13248049</v>
      </c>
      <c r="G10" s="215">
        <v>14943214</v>
      </c>
      <c r="H10" s="50"/>
      <c r="I10" s="50"/>
      <c r="J10" s="85"/>
      <c r="K10" s="62"/>
      <c r="L10" s="87"/>
      <c r="M10" s="49"/>
      <c r="N10" s="50"/>
      <c r="O10" s="50"/>
      <c r="P10" s="50"/>
    </row>
    <row r="11" spans="1:16" ht="24.95" customHeight="1">
      <c r="A11" s="94"/>
      <c r="B11" s="60"/>
      <c r="C11" s="765" t="s">
        <v>431</v>
      </c>
      <c r="D11" s="765"/>
      <c r="E11" s="207">
        <v>4393912</v>
      </c>
      <c r="F11" s="194">
        <v>7411219</v>
      </c>
      <c r="G11" s="212">
        <v>10077980</v>
      </c>
      <c r="H11" s="50"/>
      <c r="I11" s="50"/>
      <c r="J11" s="85"/>
      <c r="K11" s="62"/>
      <c r="L11" s="87"/>
      <c r="M11" s="49"/>
      <c r="N11" s="50"/>
      <c r="O11" s="50"/>
      <c r="P11" s="50"/>
    </row>
    <row r="12" spans="1:16" ht="24.95" customHeight="1">
      <c r="A12" s="94"/>
      <c r="B12" s="60"/>
      <c r="C12" s="764" t="s">
        <v>432</v>
      </c>
      <c r="D12" s="764"/>
      <c r="E12" s="207">
        <v>531993</v>
      </c>
      <c r="F12" s="194">
        <v>591045</v>
      </c>
      <c r="G12" s="212">
        <v>681796</v>
      </c>
      <c r="H12" s="50"/>
      <c r="I12" s="50"/>
      <c r="J12" s="85"/>
      <c r="K12" s="62"/>
      <c r="L12" s="87"/>
      <c r="M12" s="49"/>
      <c r="N12" s="50"/>
      <c r="O12" s="50"/>
      <c r="P12" s="50"/>
    </row>
    <row r="13" spans="1:16" ht="24.95" customHeight="1">
      <c r="A13" s="94"/>
      <c r="B13" s="60"/>
      <c r="C13" s="764" t="s">
        <v>433</v>
      </c>
      <c r="D13" s="764"/>
      <c r="E13" s="207">
        <v>1312455</v>
      </c>
      <c r="F13" s="194">
        <v>3540524</v>
      </c>
      <c r="G13" s="212">
        <v>4167708</v>
      </c>
      <c r="H13" s="50"/>
      <c r="I13" s="50"/>
      <c r="J13" s="85"/>
      <c r="K13" s="62"/>
      <c r="L13" s="87"/>
      <c r="M13" s="49"/>
      <c r="N13" s="50"/>
      <c r="O13" s="50"/>
      <c r="P13" s="50"/>
    </row>
    <row r="14" spans="1:16" ht="24.95" customHeight="1">
      <c r="A14" s="94"/>
      <c r="B14" s="60"/>
      <c r="C14" s="764" t="s">
        <v>434</v>
      </c>
      <c r="D14" s="764"/>
      <c r="E14" s="207">
        <v>1132117</v>
      </c>
      <c r="F14" s="194">
        <v>1401829</v>
      </c>
      <c r="G14" s="212">
        <v>-533742</v>
      </c>
      <c r="H14" s="50"/>
      <c r="I14" s="50"/>
      <c r="J14" s="85"/>
      <c r="K14" s="62"/>
      <c r="L14" s="87"/>
      <c r="M14" s="49"/>
      <c r="N14" s="50"/>
      <c r="O14" s="50"/>
      <c r="P14" s="50"/>
    </row>
    <row r="15" spans="1:16" ht="24.95" customHeight="1">
      <c r="A15" s="94"/>
      <c r="B15" s="60"/>
      <c r="C15" s="764" t="s">
        <v>435</v>
      </c>
      <c r="D15" s="764"/>
      <c r="E15" s="207">
        <v>10548.05903</v>
      </c>
      <c r="F15" s="194">
        <v>11423.80841</v>
      </c>
      <c r="G15" s="212">
        <v>15684.22185</v>
      </c>
      <c r="H15" s="50"/>
      <c r="I15" s="50"/>
      <c r="J15" s="85"/>
      <c r="K15" s="62"/>
      <c r="L15" s="87"/>
      <c r="M15" s="49"/>
      <c r="N15" s="50"/>
      <c r="O15" s="50"/>
      <c r="P15" s="50"/>
    </row>
    <row r="16" spans="1:16" ht="24.95" customHeight="1">
      <c r="A16" s="94"/>
      <c r="B16" s="60"/>
      <c r="C16" s="766" t="s">
        <v>436</v>
      </c>
      <c r="D16" s="766"/>
      <c r="E16" s="213">
        <v>7381025.0590300001</v>
      </c>
      <c r="F16" s="213">
        <v>12956040.80841</v>
      </c>
      <c r="G16" s="215">
        <v>14409426.22185</v>
      </c>
      <c r="H16" s="50"/>
      <c r="I16" s="50"/>
      <c r="J16" s="85"/>
      <c r="K16" s="62"/>
      <c r="L16" s="87"/>
      <c r="M16" s="49"/>
      <c r="N16" s="50"/>
      <c r="O16" s="50"/>
      <c r="P16" s="50"/>
    </row>
    <row r="17" spans="1:45" ht="35.1" customHeight="1">
      <c r="A17" s="94"/>
      <c r="B17" s="60"/>
      <c r="C17" s="764" t="s">
        <v>437</v>
      </c>
      <c r="D17" s="764"/>
      <c r="E17" s="207">
        <f>E10-E16</f>
        <v>365225.94096999988</v>
      </c>
      <c r="F17" s="207">
        <f>F10-F16</f>
        <v>292008.19158999994</v>
      </c>
      <c r="G17" s="212">
        <f>G10-G16</f>
        <v>533787.77814999968</v>
      </c>
      <c r="H17" s="50"/>
      <c r="I17" s="50"/>
      <c r="J17" s="85"/>
      <c r="K17" s="62"/>
      <c r="L17" s="87"/>
      <c r="M17" s="49"/>
      <c r="N17" s="50"/>
      <c r="O17" s="50"/>
      <c r="P17" s="50"/>
    </row>
    <row r="18" spans="1:45" ht="24.95" customHeight="1">
      <c r="A18" s="94"/>
      <c r="B18" s="60"/>
      <c r="C18" s="766" t="s">
        <v>438</v>
      </c>
      <c r="D18" s="766"/>
      <c r="E18" s="213">
        <f>E17</f>
        <v>365225.94096999988</v>
      </c>
      <c r="F18" s="213">
        <f>F17</f>
        <v>292008.19158999994</v>
      </c>
      <c r="G18" s="215">
        <f>G17</f>
        <v>533787.77814999968</v>
      </c>
      <c r="H18" s="50"/>
      <c r="I18" s="50"/>
      <c r="J18" s="85"/>
      <c r="K18" s="62"/>
      <c r="L18" s="87"/>
      <c r="M18" s="49"/>
      <c r="N18" s="50"/>
      <c r="O18" s="50"/>
      <c r="P18" s="50"/>
    </row>
    <row r="19" spans="1:45" ht="24.95" customHeight="1">
      <c r="A19" s="94"/>
      <c r="B19" s="60"/>
      <c r="C19" s="769" t="s">
        <v>440</v>
      </c>
      <c r="D19" s="769"/>
      <c r="E19" s="769"/>
      <c r="F19" s="769"/>
      <c r="G19" s="769"/>
      <c r="H19" s="50"/>
      <c r="I19" s="50"/>
      <c r="J19" s="85"/>
      <c r="K19" s="62"/>
      <c r="L19" s="87"/>
      <c r="M19" s="49"/>
      <c r="N19" s="50"/>
      <c r="O19" s="50"/>
      <c r="P19" s="50"/>
    </row>
    <row r="20" spans="1:45" ht="24.95" customHeight="1">
      <c r="A20" s="94"/>
      <c r="B20" s="60"/>
      <c r="C20" s="770" t="s">
        <v>439</v>
      </c>
      <c r="D20" s="770"/>
      <c r="E20" s="770"/>
      <c r="F20" s="770"/>
      <c r="G20" s="770"/>
      <c r="H20" s="217"/>
      <c r="I20" s="217"/>
      <c r="J20" s="85"/>
      <c r="K20" s="62"/>
      <c r="L20" s="87"/>
      <c r="M20" s="49"/>
      <c r="N20" s="50"/>
      <c r="O20" s="50"/>
      <c r="P20" s="50"/>
    </row>
    <row r="21" spans="1:45" ht="24.95" customHeight="1">
      <c r="A21" s="94"/>
      <c r="B21" s="60"/>
      <c r="C21" s="770"/>
      <c r="D21" s="770"/>
      <c r="E21" s="770"/>
      <c r="F21" s="770"/>
      <c r="G21" s="770"/>
      <c r="H21" s="217"/>
      <c r="I21" s="217"/>
      <c r="J21" s="85"/>
      <c r="K21" s="62"/>
      <c r="L21" s="87"/>
      <c r="M21" s="49"/>
      <c r="N21" s="50"/>
      <c r="O21" s="50"/>
      <c r="P21" s="50"/>
    </row>
    <row r="22" spans="1:45" ht="24.95" customHeight="1">
      <c r="A22" s="94"/>
      <c r="B22" s="60"/>
      <c r="C22" s="50"/>
      <c r="D22" s="50"/>
      <c r="E22" s="50"/>
      <c r="F22" s="50"/>
      <c r="G22" s="50"/>
      <c r="H22" s="50"/>
      <c r="I22" s="50"/>
      <c r="J22" s="85"/>
      <c r="K22" s="62"/>
      <c r="L22" s="87"/>
      <c r="M22" s="49"/>
      <c r="N22" s="50"/>
      <c r="O22" s="50"/>
      <c r="P22" s="50"/>
    </row>
    <row r="23" spans="1:45" ht="24.95" customHeight="1">
      <c r="B23" s="60"/>
      <c r="C23" s="690" t="str">
        <f>Índice!D43</f>
        <v>GRI 201-4</v>
      </c>
      <c r="D23" s="761" t="str">
        <f>Índice!E43</f>
        <v>Financial assistance received from government</v>
      </c>
      <c r="E23" s="762"/>
      <c r="F23" s="762"/>
      <c r="G23" s="762"/>
      <c r="H23" s="762"/>
      <c r="I23" s="763"/>
    </row>
    <row r="24" spans="1:45" s="62" customFormat="1" ht="24.95" customHeight="1">
      <c r="A24" s="96"/>
      <c r="B24" s="60"/>
      <c r="C24" s="715" t="s">
        <v>441</v>
      </c>
      <c r="D24" s="715"/>
      <c r="E24" s="715"/>
      <c r="F24" s="715"/>
      <c r="G24" s="715"/>
      <c r="H24" s="715"/>
      <c r="I24" s="715"/>
      <c r="J24" s="84"/>
      <c r="K24" s="84"/>
      <c r="L24" s="84"/>
      <c r="M24" s="759"/>
      <c r="N24" s="760"/>
      <c r="O24" s="760"/>
      <c r="P24" s="760"/>
      <c r="Q24" s="69"/>
      <c r="R24" s="69"/>
      <c r="S24" s="69"/>
      <c r="T24" s="69"/>
      <c r="U24" s="70"/>
      <c r="V24" s="71"/>
      <c r="W24" s="71"/>
      <c r="X24" s="71"/>
      <c r="Y24" s="71"/>
      <c r="Z24" s="72"/>
      <c r="AA24" s="71"/>
      <c r="AB24" s="71"/>
      <c r="AC24" s="71"/>
      <c r="AD24" s="71"/>
      <c r="AE24" s="71"/>
      <c r="AF24" s="71"/>
      <c r="AG24" s="71"/>
      <c r="AH24" s="71"/>
      <c r="AI24" s="71"/>
      <c r="AJ24" s="71"/>
      <c r="AK24" s="71"/>
      <c r="AL24" s="71"/>
      <c r="AM24" s="71"/>
      <c r="AN24" s="71"/>
      <c r="AO24" s="66"/>
      <c r="AP24" s="65"/>
      <c r="AQ24" s="65"/>
      <c r="AR24" s="65"/>
      <c r="AS24" s="65"/>
    </row>
    <row r="25" spans="1:45" ht="24.95" customHeight="1">
      <c r="B25" s="60"/>
      <c r="C25" s="717"/>
      <c r="D25" s="717"/>
      <c r="E25" s="717"/>
      <c r="F25" s="717"/>
      <c r="G25" s="717"/>
      <c r="H25" s="717"/>
      <c r="I25" s="717"/>
      <c r="J25" s="85"/>
      <c r="K25" s="85"/>
      <c r="L25" s="85"/>
      <c r="M25" s="722"/>
      <c r="N25" s="723"/>
      <c r="O25" s="723"/>
      <c r="P25" s="723"/>
    </row>
    <row r="26" spans="1:45" ht="35.1" customHeight="1" thickBot="1">
      <c r="B26" s="76"/>
      <c r="C26" s="767" t="s">
        <v>442</v>
      </c>
      <c r="D26" s="767"/>
      <c r="E26" s="767"/>
      <c r="F26" s="210">
        <v>2023</v>
      </c>
      <c r="G26" s="211">
        <v>2024</v>
      </c>
    </row>
    <row r="27" spans="1:45" ht="24.95" customHeight="1">
      <c r="B27" s="76"/>
      <c r="C27" s="768" t="s">
        <v>443</v>
      </c>
      <c r="D27" s="768"/>
      <c r="E27" s="768"/>
      <c r="F27" s="198">
        <v>78924</v>
      </c>
      <c r="G27" s="199">
        <v>275725</v>
      </c>
    </row>
    <row r="28" spans="1:45" ht="35.1" customHeight="1">
      <c r="B28" s="76"/>
      <c r="C28" s="764" t="s">
        <v>444</v>
      </c>
      <c r="D28" s="764"/>
      <c r="E28" s="764"/>
      <c r="F28" s="198">
        <v>78441</v>
      </c>
      <c r="G28" s="199">
        <v>135700</v>
      </c>
    </row>
    <row r="29" spans="1:45" ht="24.95" customHeight="1">
      <c r="B29" s="76"/>
      <c r="C29" s="766" t="s">
        <v>2</v>
      </c>
      <c r="D29" s="766"/>
      <c r="E29" s="766"/>
      <c r="F29" s="222">
        <v>157365</v>
      </c>
      <c r="G29" s="223">
        <v>411425</v>
      </c>
    </row>
    <row r="30" spans="1:45" ht="24.95" customHeight="1">
      <c r="B30" s="76"/>
      <c r="C30" s="224" t="s">
        <v>445</v>
      </c>
    </row>
    <row r="31" spans="1:45" ht="24.95" customHeight="1">
      <c r="B31" s="76"/>
    </row>
    <row r="32" spans="1:45" s="62" customFormat="1" ht="24.95" customHeight="1">
      <c r="A32" s="96"/>
      <c r="B32" s="76"/>
      <c r="C32" s="690" t="str">
        <f>Índice!D44</f>
        <v>GRI 207-4</v>
      </c>
      <c r="D32" s="761" t="str">
        <f>Índice!E44</f>
        <v>Country-by-country reporting</v>
      </c>
      <c r="E32" s="762"/>
      <c r="F32" s="762"/>
      <c r="G32" s="762"/>
      <c r="H32" s="762"/>
      <c r="I32" s="763"/>
      <c r="J32" s="84"/>
      <c r="K32" s="84"/>
      <c r="L32" s="84"/>
      <c r="M32" s="759"/>
      <c r="N32" s="760"/>
      <c r="O32" s="760"/>
      <c r="P32" s="760"/>
      <c r="Q32" s="69"/>
      <c r="R32" s="69"/>
      <c r="S32" s="69"/>
      <c r="T32" s="69"/>
      <c r="U32" s="70"/>
      <c r="V32" s="71"/>
      <c r="W32" s="71"/>
      <c r="X32" s="71"/>
      <c r="Y32" s="71"/>
      <c r="Z32" s="72"/>
      <c r="AA32" s="71"/>
      <c r="AB32" s="71"/>
      <c r="AC32" s="71"/>
      <c r="AD32" s="71"/>
      <c r="AE32" s="71"/>
      <c r="AF32" s="71"/>
      <c r="AG32" s="71"/>
      <c r="AH32" s="71"/>
      <c r="AI32" s="71"/>
      <c r="AJ32" s="71"/>
      <c r="AK32" s="71"/>
      <c r="AL32" s="71"/>
      <c r="AM32" s="71"/>
      <c r="AN32" s="71"/>
      <c r="AO32" s="66"/>
      <c r="AP32" s="65"/>
      <c r="AQ32" s="65"/>
      <c r="AR32" s="65"/>
      <c r="AS32" s="65"/>
    </row>
    <row r="33" spans="2:16" ht="24.95" customHeight="1">
      <c r="B33" s="76"/>
      <c r="C33" s="714" t="s">
        <v>446</v>
      </c>
      <c r="D33" s="715"/>
      <c r="E33" s="715"/>
      <c r="F33" s="715"/>
      <c r="G33" s="715"/>
      <c r="H33" s="715"/>
      <c r="I33" s="715"/>
      <c r="J33" s="85"/>
      <c r="K33" s="85"/>
      <c r="L33" s="73"/>
      <c r="M33" s="722"/>
      <c r="N33" s="723"/>
      <c r="O33" s="723"/>
      <c r="P33" s="723"/>
    </row>
    <row r="34" spans="2:16" ht="24.95" customHeight="1">
      <c r="B34" s="76"/>
      <c r="C34" s="716"/>
      <c r="D34" s="717"/>
      <c r="E34" s="717"/>
      <c r="F34" s="717"/>
      <c r="G34" s="717"/>
      <c r="H34" s="717"/>
      <c r="I34" s="717"/>
      <c r="J34" s="87"/>
      <c r="K34" s="87"/>
      <c r="L34" s="77"/>
      <c r="M34" s="716"/>
      <c r="N34" s="717"/>
      <c r="O34" s="717"/>
      <c r="P34" s="717"/>
    </row>
    <row r="35" spans="2:16" ht="24.95" customHeight="1">
      <c r="B35" s="76"/>
      <c r="C35" s="716"/>
      <c r="D35" s="717"/>
      <c r="E35" s="717"/>
      <c r="F35" s="717"/>
      <c r="G35" s="717"/>
      <c r="H35" s="717"/>
      <c r="I35" s="717"/>
      <c r="J35" s="87"/>
      <c r="K35" s="87"/>
      <c r="L35" s="77"/>
      <c r="M35" s="716"/>
      <c r="N35" s="717"/>
      <c r="O35" s="717"/>
      <c r="P35" s="717"/>
    </row>
    <row r="36" spans="2:16" ht="24.95" customHeight="1">
      <c r="B36" s="76"/>
      <c r="C36" s="716"/>
      <c r="D36" s="717"/>
      <c r="E36" s="717"/>
      <c r="F36" s="717"/>
      <c r="G36" s="717"/>
      <c r="H36" s="717"/>
      <c r="I36" s="717"/>
      <c r="J36" s="87"/>
      <c r="K36" s="87"/>
      <c r="L36" s="77"/>
      <c r="M36" s="716"/>
      <c r="N36" s="717"/>
      <c r="O36" s="717"/>
      <c r="P36" s="717"/>
    </row>
    <row r="37" spans="2:16" ht="24.95" customHeight="1">
      <c r="B37" s="76"/>
      <c r="C37" s="50"/>
      <c r="D37" s="50"/>
      <c r="E37" s="50"/>
      <c r="F37" s="50"/>
      <c r="G37" s="50"/>
      <c r="H37" s="50"/>
      <c r="I37" s="50"/>
      <c r="J37" s="87"/>
      <c r="K37" s="87"/>
      <c r="L37" s="77"/>
      <c r="M37" s="716"/>
      <c r="N37" s="717"/>
      <c r="O37" s="717"/>
      <c r="P37" s="717"/>
    </row>
    <row r="38" spans="2:16" ht="24.95" customHeight="1" thickBot="1">
      <c r="B38" s="60"/>
      <c r="C38" s="767" t="s">
        <v>452</v>
      </c>
      <c r="D38" s="767"/>
      <c r="E38" s="767"/>
      <c r="F38" s="210">
        <v>2023</v>
      </c>
      <c r="G38" s="211">
        <v>2024</v>
      </c>
      <c r="H38" s="87"/>
      <c r="I38" s="87"/>
      <c r="J38" s="87"/>
      <c r="K38" s="87"/>
      <c r="L38" s="77"/>
      <c r="M38" s="716"/>
      <c r="N38" s="717"/>
      <c r="O38" s="717"/>
      <c r="P38" s="717"/>
    </row>
    <row r="39" spans="2:16" ht="24.95" customHeight="1">
      <c r="B39" s="60"/>
      <c r="C39" s="768" t="s">
        <v>447</v>
      </c>
      <c r="D39" s="768"/>
      <c r="E39" s="768"/>
      <c r="F39" s="194">
        <v>10090895</v>
      </c>
      <c r="G39" s="195">
        <v>11387505</v>
      </c>
      <c r="H39" s="87"/>
      <c r="I39" s="87"/>
      <c r="J39" s="87"/>
      <c r="K39" s="87"/>
      <c r="L39" s="77"/>
      <c r="M39" s="716"/>
      <c r="N39" s="717"/>
      <c r="O39" s="717"/>
      <c r="P39" s="717"/>
    </row>
    <row r="40" spans="2:16" ht="24.95" customHeight="1">
      <c r="B40" s="60"/>
      <c r="C40" s="764" t="s">
        <v>448</v>
      </c>
      <c r="D40" s="764"/>
      <c r="E40" s="764"/>
      <c r="F40" s="194">
        <v>281557</v>
      </c>
      <c r="G40" s="195">
        <v>-1349778</v>
      </c>
      <c r="H40" s="87"/>
      <c r="I40" s="87"/>
      <c r="J40" s="87"/>
      <c r="K40" s="87"/>
      <c r="L40" s="77"/>
      <c r="M40" s="716"/>
      <c r="N40" s="717"/>
      <c r="O40" s="717"/>
      <c r="P40" s="717"/>
    </row>
    <row r="41" spans="2:16" ht="24.95" customHeight="1">
      <c r="B41" s="60"/>
      <c r="C41" s="764" t="s">
        <v>449</v>
      </c>
      <c r="D41" s="764"/>
      <c r="E41" s="764"/>
      <c r="F41" s="194">
        <v>28448910</v>
      </c>
      <c r="G41" s="195">
        <v>32032322</v>
      </c>
      <c r="H41" s="87"/>
      <c r="I41" s="87"/>
      <c r="J41" s="87"/>
      <c r="K41" s="87"/>
      <c r="L41" s="77"/>
      <c r="M41" s="722"/>
      <c r="N41" s="723"/>
      <c r="O41" s="723"/>
      <c r="P41" s="723"/>
    </row>
    <row r="42" spans="2:16" ht="24.95" customHeight="1">
      <c r="B42" s="60"/>
      <c r="C42" s="764" t="s">
        <v>450</v>
      </c>
      <c r="D42" s="764"/>
      <c r="E42" s="764"/>
      <c r="F42" s="194">
        <v>217083</v>
      </c>
      <c r="G42" s="195">
        <v>287982</v>
      </c>
    </row>
    <row r="43" spans="2:16" ht="35.1" customHeight="1">
      <c r="B43" s="60"/>
      <c r="C43" s="764" t="s">
        <v>451</v>
      </c>
      <c r="D43" s="764"/>
      <c r="E43" s="764"/>
      <c r="F43" s="194">
        <v>120566</v>
      </c>
      <c r="G43" s="195">
        <v>237858</v>
      </c>
    </row>
    <row r="44" spans="2:16" ht="24.95" customHeight="1">
      <c r="B44" s="60"/>
      <c r="C44" s="691" t="s">
        <v>453</v>
      </c>
    </row>
    <row r="45" spans="2:16" ht="24.95" customHeight="1">
      <c r="B45" s="60"/>
      <c r="C45" s="692" t="s">
        <v>454</v>
      </c>
    </row>
    <row r="46" spans="2:16" ht="24.95" customHeight="1">
      <c r="B46" s="60"/>
      <c r="C46" s="692" t="s">
        <v>455</v>
      </c>
      <c r="D46" s="219"/>
      <c r="E46" s="219"/>
      <c r="F46" s="219"/>
      <c r="G46" s="219"/>
    </row>
    <row r="47" spans="2:16" ht="24.95" customHeight="1">
      <c r="B47" s="60"/>
      <c r="C47" s="692" t="s">
        <v>456</v>
      </c>
      <c r="D47" s="219"/>
      <c r="E47" s="219"/>
    </row>
    <row r="48" spans="2:16" ht="24.95" customHeight="1">
      <c r="B48" s="60"/>
    </row>
    <row r="49" spans="1:45" s="62" customFormat="1" ht="24.95" customHeight="1">
      <c r="A49" s="96"/>
      <c r="B49" s="60"/>
      <c r="C49" s="690" t="str">
        <f>Índice!D45</f>
        <v>SASB EM-EP-420a.3</v>
      </c>
      <c r="D49" s="761" t="str">
        <f>Índice!E45</f>
        <v>Total investments in renewable energy</v>
      </c>
      <c r="E49" s="762"/>
      <c r="F49" s="762"/>
      <c r="G49" s="762"/>
      <c r="H49" s="762"/>
      <c r="I49" s="763"/>
      <c r="J49" s="84"/>
      <c r="K49" s="84"/>
      <c r="L49" s="67"/>
      <c r="M49" s="759"/>
      <c r="N49" s="760"/>
      <c r="O49" s="760"/>
      <c r="P49" s="760"/>
      <c r="Q49" s="69"/>
      <c r="R49" s="69"/>
      <c r="S49" s="69"/>
      <c r="T49" s="69"/>
      <c r="U49" s="70"/>
      <c r="V49" s="71"/>
      <c r="W49" s="71"/>
      <c r="X49" s="71"/>
      <c r="Y49" s="71"/>
      <c r="Z49" s="72"/>
      <c r="AA49" s="71"/>
      <c r="AB49" s="71"/>
      <c r="AC49" s="71"/>
      <c r="AD49" s="71"/>
      <c r="AE49" s="71"/>
      <c r="AF49" s="71"/>
      <c r="AG49" s="71"/>
      <c r="AH49" s="71"/>
      <c r="AI49" s="71"/>
      <c r="AJ49" s="71"/>
      <c r="AK49" s="71"/>
      <c r="AL49" s="71"/>
      <c r="AM49" s="71"/>
      <c r="AN49" s="71"/>
      <c r="AO49" s="66"/>
      <c r="AP49" s="65"/>
      <c r="AQ49" s="65"/>
      <c r="AR49" s="65"/>
      <c r="AS49" s="65"/>
    </row>
    <row r="50" spans="1:45" ht="24.95" customHeight="1">
      <c r="B50" s="60"/>
      <c r="C50" s="714" t="s">
        <v>457</v>
      </c>
      <c r="D50" s="715"/>
      <c r="E50" s="715"/>
      <c r="F50" s="715"/>
      <c r="G50" s="715"/>
      <c r="H50" s="715"/>
      <c r="I50" s="715"/>
      <c r="J50" s="85"/>
      <c r="K50" s="85"/>
      <c r="L50" s="85"/>
      <c r="M50" s="722"/>
      <c r="N50" s="723"/>
      <c r="O50" s="723"/>
      <c r="P50" s="723"/>
    </row>
    <row r="51" spans="1:45" ht="24.95" customHeight="1">
      <c r="B51" s="60"/>
      <c r="C51" s="716"/>
      <c r="D51" s="717"/>
      <c r="E51" s="717"/>
      <c r="F51" s="717"/>
      <c r="G51" s="717"/>
      <c r="H51" s="717"/>
      <c r="I51" s="717"/>
      <c r="J51" s="87"/>
      <c r="K51" s="87"/>
      <c r="L51" s="87"/>
      <c r="M51" s="716"/>
      <c r="N51" s="717"/>
      <c r="O51" s="717"/>
      <c r="P51" s="717"/>
    </row>
    <row r="52" spans="1:45" ht="24.95" customHeight="1">
      <c r="B52" s="60"/>
      <c r="C52" s="125"/>
      <c r="D52" s="126"/>
      <c r="E52" s="126"/>
      <c r="F52" s="126"/>
      <c r="G52" s="126"/>
      <c r="H52" s="126"/>
      <c r="I52" s="126"/>
      <c r="J52" s="87"/>
      <c r="K52" s="87"/>
      <c r="L52" s="87"/>
      <c r="M52" s="716"/>
      <c r="N52" s="717"/>
      <c r="O52" s="717"/>
      <c r="P52" s="717"/>
    </row>
    <row r="53" spans="1:45" ht="24.95" customHeight="1">
      <c r="B53" s="60"/>
      <c r="C53" s="125"/>
      <c r="D53" s="126"/>
      <c r="E53" s="126"/>
      <c r="F53" s="126"/>
      <c r="G53" s="126"/>
      <c r="H53" s="126"/>
      <c r="I53" s="126"/>
      <c r="J53" s="87"/>
      <c r="K53" s="87"/>
      <c r="L53" s="87"/>
      <c r="M53" s="716"/>
      <c r="N53" s="717"/>
      <c r="O53" s="717"/>
      <c r="P53" s="717"/>
    </row>
    <row r="54" spans="1:45" ht="24.95" customHeight="1">
      <c r="B54" s="60"/>
      <c r="C54" s="86"/>
      <c r="D54" s="87"/>
      <c r="E54" s="87"/>
      <c r="F54" s="87"/>
      <c r="G54" s="87"/>
      <c r="H54" s="87"/>
      <c r="I54" s="87"/>
      <c r="J54" s="87"/>
      <c r="K54" s="87"/>
      <c r="L54" s="87"/>
      <c r="M54" s="716"/>
      <c r="N54" s="717"/>
      <c r="O54" s="717"/>
      <c r="P54" s="717"/>
    </row>
    <row r="55" spans="1:45" ht="24.95" customHeight="1">
      <c r="B55" s="60"/>
      <c r="C55" s="86"/>
      <c r="D55" s="87"/>
      <c r="E55" s="87"/>
      <c r="F55" s="87"/>
      <c r="G55" s="87"/>
      <c r="H55" s="87"/>
      <c r="I55" s="87"/>
      <c r="J55" s="87"/>
      <c r="K55" s="87"/>
      <c r="L55" s="87"/>
      <c r="M55" s="716"/>
      <c r="N55" s="717"/>
      <c r="O55" s="717"/>
      <c r="P55" s="717"/>
    </row>
    <row r="56" spans="1:45" ht="24.95" customHeight="1">
      <c r="B56" s="60"/>
      <c r="C56" s="86"/>
      <c r="D56" s="87"/>
      <c r="E56" s="87"/>
      <c r="F56" s="87"/>
      <c r="G56" s="87"/>
      <c r="H56" s="87"/>
      <c r="I56" s="87"/>
      <c r="J56" s="87"/>
      <c r="K56" s="87"/>
      <c r="L56" s="87"/>
      <c r="M56" s="716"/>
      <c r="N56" s="717"/>
      <c r="O56" s="717"/>
      <c r="P56" s="717"/>
    </row>
    <row r="57" spans="1:45" ht="24.95" customHeight="1">
      <c r="B57" s="60"/>
      <c r="C57" s="86"/>
      <c r="D57" s="87"/>
      <c r="E57" s="87"/>
      <c r="F57" s="87"/>
      <c r="G57" s="87"/>
      <c r="H57" s="87"/>
      <c r="I57" s="87"/>
      <c r="J57" s="87"/>
      <c r="K57" s="87"/>
      <c r="L57" s="87"/>
      <c r="M57" s="716"/>
      <c r="N57" s="717"/>
      <c r="O57" s="717"/>
      <c r="P57" s="717"/>
    </row>
    <row r="58" spans="1:45" ht="24.95" customHeight="1">
      <c r="B58" s="60"/>
      <c r="C58" s="86"/>
      <c r="D58" s="87"/>
      <c r="E58" s="87"/>
      <c r="F58" s="87"/>
      <c r="G58" s="87"/>
      <c r="H58" s="87"/>
      <c r="I58" s="87"/>
      <c r="J58" s="87"/>
      <c r="K58" s="87"/>
      <c r="L58" s="87"/>
      <c r="M58" s="716"/>
      <c r="N58" s="717"/>
      <c r="O58" s="717"/>
      <c r="P58" s="717"/>
    </row>
    <row r="59" spans="1:45" ht="24.95" customHeight="1">
      <c r="B59" s="60"/>
      <c r="C59" s="86"/>
      <c r="D59" s="87"/>
      <c r="E59" s="87"/>
      <c r="F59" s="87"/>
      <c r="G59" s="87"/>
      <c r="H59" s="87"/>
      <c r="I59" s="87"/>
      <c r="J59" s="87"/>
      <c r="K59" s="87"/>
      <c r="L59" s="87"/>
      <c r="M59" s="716"/>
      <c r="N59" s="717"/>
      <c r="O59" s="717"/>
      <c r="P59" s="717"/>
    </row>
    <row r="60" spans="1:45" ht="24.95" customHeight="1">
      <c r="B60" s="60"/>
      <c r="C60" s="86"/>
      <c r="D60" s="87"/>
      <c r="E60" s="87"/>
      <c r="F60" s="87"/>
      <c r="G60" s="87"/>
      <c r="H60" s="87"/>
      <c r="I60" s="87"/>
      <c r="J60" s="87"/>
      <c r="K60" s="87"/>
      <c r="L60" s="87"/>
      <c r="M60" s="716"/>
      <c r="N60" s="717"/>
      <c r="O60" s="717"/>
      <c r="P60" s="717"/>
    </row>
    <row r="61" spans="1:45" ht="24.95" customHeight="1">
      <c r="B61" s="60"/>
      <c r="C61" s="86"/>
      <c r="D61" s="87"/>
      <c r="E61" s="87"/>
      <c r="F61" s="87"/>
      <c r="G61" s="87"/>
      <c r="H61" s="87"/>
      <c r="I61" s="87"/>
      <c r="J61" s="87"/>
      <c r="K61" s="87"/>
      <c r="L61" s="87"/>
      <c r="M61" s="716"/>
      <c r="N61" s="717"/>
      <c r="O61" s="717"/>
      <c r="P61" s="717"/>
    </row>
    <row r="62" spans="1:45" ht="24.95" customHeight="1">
      <c r="B62" s="60"/>
      <c r="C62" s="86"/>
      <c r="D62" s="87"/>
      <c r="E62" s="87"/>
      <c r="F62" s="87"/>
      <c r="G62" s="87"/>
      <c r="H62" s="87"/>
      <c r="I62" s="87"/>
      <c r="J62" s="87"/>
      <c r="K62" s="87"/>
      <c r="L62" s="87"/>
      <c r="M62" s="716"/>
      <c r="N62" s="717"/>
      <c r="O62" s="717"/>
      <c r="P62" s="717"/>
    </row>
    <row r="63" spans="1:45" ht="24.95" customHeight="1">
      <c r="B63" s="60"/>
      <c r="C63" s="86"/>
      <c r="D63" s="87"/>
      <c r="E63" s="87"/>
      <c r="F63" s="87"/>
      <c r="G63" s="87"/>
      <c r="H63" s="87"/>
      <c r="I63" s="87"/>
      <c r="J63" s="87"/>
      <c r="K63" s="87"/>
      <c r="L63" s="87"/>
      <c r="M63" s="716"/>
      <c r="N63" s="717"/>
      <c r="O63" s="717"/>
      <c r="P63" s="717"/>
    </row>
    <row r="64" spans="1:45" ht="24.95" customHeight="1">
      <c r="B64" s="60"/>
      <c r="C64" s="86"/>
      <c r="D64" s="87"/>
      <c r="E64" s="87"/>
      <c r="F64" s="87"/>
      <c r="G64" s="87"/>
      <c r="H64" s="87"/>
      <c r="I64" s="87"/>
      <c r="J64" s="87"/>
      <c r="K64" s="87"/>
      <c r="L64" s="87"/>
      <c r="M64" s="716"/>
      <c r="N64" s="717"/>
      <c r="O64" s="717"/>
      <c r="P64" s="717"/>
    </row>
    <row r="65" spans="2:16" ht="24.95" customHeight="1">
      <c r="B65" s="60"/>
      <c r="C65" s="86"/>
      <c r="D65" s="87"/>
      <c r="E65" s="87"/>
      <c r="F65" s="87"/>
      <c r="G65" s="87"/>
      <c r="H65" s="87"/>
      <c r="I65" s="87"/>
      <c r="J65" s="87"/>
      <c r="K65" s="87"/>
      <c r="L65" s="87"/>
      <c r="M65" s="716"/>
      <c r="N65" s="717"/>
      <c r="O65" s="717"/>
      <c r="P65" s="717"/>
    </row>
    <row r="66" spans="2:16" ht="24.95" customHeight="1">
      <c r="B66" s="60"/>
      <c r="C66" s="86"/>
      <c r="D66" s="87"/>
      <c r="E66" s="87"/>
      <c r="F66" s="87"/>
      <c r="G66" s="87"/>
      <c r="H66" s="87"/>
      <c r="I66" s="87"/>
      <c r="J66" s="87"/>
      <c r="K66" s="87"/>
      <c r="L66" s="87"/>
      <c r="M66" s="716"/>
      <c r="N66" s="717"/>
      <c r="O66" s="717"/>
      <c r="P66" s="717"/>
    </row>
    <row r="67" spans="2:16" ht="24.95" customHeight="1">
      <c r="B67" s="82"/>
      <c r="C67" s="86"/>
      <c r="D67" s="87"/>
      <c r="E67" s="87"/>
      <c r="F67" s="87"/>
      <c r="G67" s="87"/>
      <c r="H67" s="87"/>
      <c r="I67" s="87"/>
      <c r="J67" s="87"/>
      <c r="K67" s="87"/>
      <c r="L67" s="87"/>
      <c r="M67" s="716"/>
      <c r="N67" s="717"/>
      <c r="O67" s="717"/>
      <c r="P67" s="717"/>
    </row>
    <row r="68" spans="2:16" ht="24.95" customHeight="1">
      <c r="B68" s="82"/>
      <c r="C68" s="86"/>
      <c r="D68" s="87"/>
      <c r="E68" s="87"/>
      <c r="F68" s="87"/>
      <c r="G68" s="87"/>
      <c r="H68" s="87"/>
      <c r="I68" s="87"/>
      <c r="J68" s="87"/>
      <c r="K68" s="87"/>
      <c r="L68" s="87"/>
      <c r="M68" s="716"/>
      <c r="N68" s="717"/>
      <c r="O68" s="717"/>
      <c r="P68" s="717"/>
    </row>
    <row r="69" spans="2:16" ht="24.95" customHeight="1">
      <c r="B69" s="82"/>
      <c r="C69" s="86"/>
      <c r="D69" s="87"/>
      <c r="E69" s="87"/>
      <c r="F69" s="87"/>
      <c r="G69" s="87"/>
      <c r="H69" s="87"/>
      <c r="I69" s="87"/>
      <c r="J69" s="87"/>
      <c r="K69" s="87"/>
      <c r="L69" s="87"/>
      <c r="M69" s="716"/>
      <c r="N69" s="717"/>
      <c r="O69" s="717"/>
      <c r="P69" s="717"/>
    </row>
    <row r="70" spans="2:16" ht="15" hidden="1" customHeight="1">
      <c r="B70" s="82"/>
    </row>
    <row r="71" spans="2:16" ht="15" hidden="1" customHeight="1">
      <c r="B71" s="82"/>
    </row>
    <row r="72" spans="2:16" ht="15" hidden="1" customHeight="1">
      <c r="B72" s="60"/>
    </row>
    <row r="73" spans="2:16" ht="15" hidden="1" customHeight="1">
      <c r="B73" s="60"/>
    </row>
    <row r="74" spans="2:16" ht="15" hidden="1" customHeight="1">
      <c r="B74" s="60"/>
    </row>
    <row r="75" spans="2:16" ht="15" hidden="1" customHeight="1">
      <c r="B75" s="60"/>
    </row>
    <row r="76" spans="2:16" ht="15" hidden="1" customHeight="1">
      <c r="B76" s="60"/>
    </row>
    <row r="77" spans="2:16" ht="15" hidden="1" customHeight="1">
      <c r="B77" s="82"/>
    </row>
    <row r="78" spans="2:16" ht="15" hidden="1" customHeight="1">
      <c r="B78" s="60"/>
    </row>
    <row r="79" spans="2:16" ht="15" hidden="1" customHeight="1">
      <c r="B79" s="60"/>
    </row>
    <row r="80" spans="2:16" ht="15" hidden="1" customHeight="1">
      <c r="B80" s="60"/>
    </row>
    <row r="81" spans="2:2" ht="15" hidden="1" customHeight="1">
      <c r="B81" s="60"/>
    </row>
    <row r="82" spans="2:2" ht="15" hidden="1" customHeight="1">
      <c r="B82" s="60"/>
    </row>
    <row r="83" spans="2:2" ht="15" hidden="1" customHeight="1">
      <c r="B83" s="60"/>
    </row>
    <row r="84" spans="2:2" ht="15" hidden="1" customHeight="1">
      <c r="B84" s="60"/>
    </row>
    <row r="85" spans="2:2" ht="15" hidden="1" customHeight="1">
      <c r="B85" s="60"/>
    </row>
    <row r="86" spans="2:2" ht="15" hidden="1" customHeight="1">
      <c r="B86" s="60"/>
    </row>
    <row r="87" spans="2:2" ht="15" hidden="1" customHeight="1">
      <c r="B87" s="60"/>
    </row>
    <row r="88" spans="2:2" ht="15" hidden="1" customHeight="1">
      <c r="B88" s="60"/>
    </row>
    <row r="89" spans="2:2" ht="15" hidden="1" customHeight="1">
      <c r="B89" s="60"/>
    </row>
    <row r="90" spans="2:2" ht="15" hidden="1" customHeight="1">
      <c r="B90" s="60"/>
    </row>
    <row r="91" spans="2:2" ht="15" hidden="1" customHeight="1">
      <c r="B91" s="60"/>
    </row>
    <row r="92" spans="2:2" ht="15" hidden="1" customHeight="1">
      <c r="B92" s="60"/>
    </row>
    <row r="93" spans="2:2" ht="15" hidden="1" customHeight="1">
      <c r="B93" s="60"/>
    </row>
    <row r="94" spans="2:2" ht="15" hidden="1" customHeight="1">
      <c r="B94" s="60"/>
    </row>
    <row r="95" spans="2:2" ht="15" hidden="1" customHeight="1">
      <c r="B95" s="60"/>
    </row>
    <row r="96" spans="2:2" ht="15" hidden="1" customHeight="1">
      <c r="B96" s="60"/>
    </row>
    <row r="97" spans="2:2" ht="15" hidden="1" customHeight="1">
      <c r="B97" s="60"/>
    </row>
    <row r="98" spans="2:2" ht="15" hidden="1" customHeight="1">
      <c r="B98" s="60"/>
    </row>
    <row r="99" spans="2:2" ht="15" hidden="1" customHeight="1">
      <c r="B99" s="60"/>
    </row>
    <row r="100" spans="2:2" ht="15" hidden="1" customHeight="1">
      <c r="B100" s="82"/>
    </row>
    <row r="101" spans="2:2" ht="15" hidden="1" customHeight="1">
      <c r="B101" s="82"/>
    </row>
    <row r="102" spans="2:2" ht="15" hidden="1" customHeight="1">
      <c r="B102" s="82"/>
    </row>
    <row r="103" spans="2:2" ht="15" hidden="1" customHeight="1">
      <c r="B103" s="82"/>
    </row>
    <row r="104" spans="2:2" ht="15" hidden="1" customHeight="1">
      <c r="B104" s="60"/>
    </row>
    <row r="105" spans="2:2" ht="15" hidden="1" customHeight="1">
      <c r="B105" s="60"/>
    </row>
    <row r="106" spans="2:2" ht="15" hidden="1" customHeight="1">
      <c r="B106" s="60"/>
    </row>
    <row r="107" spans="2:2" ht="15" hidden="1" customHeight="1">
      <c r="B107" s="60"/>
    </row>
    <row r="108" spans="2:2" ht="15" hidden="1" customHeight="1">
      <c r="B108" s="60"/>
    </row>
    <row r="109" spans="2:2" ht="15" hidden="1" customHeight="1">
      <c r="B109" s="82"/>
    </row>
    <row r="110" spans="2:2" ht="15" hidden="1" customHeight="1">
      <c r="B110" s="82"/>
    </row>
    <row r="111" spans="2:2" ht="15" hidden="1" customHeight="1">
      <c r="B111" s="82"/>
    </row>
    <row r="112" spans="2:2" ht="15" hidden="1" customHeight="1">
      <c r="B112" s="82"/>
    </row>
    <row r="113" spans="2:2" ht="15" hidden="1" customHeight="1">
      <c r="B113" s="82"/>
    </row>
    <row r="114" spans="2:2" ht="15" hidden="1" customHeight="1">
      <c r="B114" s="60"/>
    </row>
    <row r="115" spans="2:2" ht="15" hidden="1" customHeight="1">
      <c r="B115" s="60"/>
    </row>
    <row r="116" spans="2:2" ht="15" hidden="1" customHeight="1">
      <c r="B116" s="83"/>
    </row>
    <row r="117" spans="2:2" ht="15" hidden="1" customHeight="1">
      <c r="B117" s="60"/>
    </row>
    <row r="118" spans="2:2" ht="15" hidden="1" customHeight="1">
      <c r="B118" s="60"/>
    </row>
    <row r="119" spans="2:2" ht="15" hidden="1" customHeight="1">
      <c r="B119" s="60"/>
    </row>
    <row r="120" spans="2:2" ht="15" hidden="1" customHeight="1">
      <c r="B120" s="82"/>
    </row>
    <row r="121" spans="2:2" ht="15" hidden="1" customHeight="1">
      <c r="B121" s="60"/>
    </row>
    <row r="122" spans="2:2" ht="15" hidden="1" customHeight="1">
      <c r="B122" s="60"/>
    </row>
    <row r="123" spans="2:2" ht="15" hidden="1" customHeight="1">
      <c r="B123" s="60"/>
    </row>
    <row r="124" spans="2:2" ht="15" hidden="1" customHeight="1">
      <c r="B124" s="82"/>
    </row>
    <row r="125" spans="2:2" ht="15" hidden="1" customHeight="1">
      <c r="B125" s="82"/>
    </row>
    <row r="126" spans="2:2" ht="15" hidden="1" customHeight="1">
      <c r="B126" s="82"/>
    </row>
    <row r="127" spans="2:2" ht="15" hidden="1" customHeight="1">
      <c r="B127" s="83"/>
    </row>
    <row r="128" spans="2:2" ht="15" hidden="1" customHeight="1">
      <c r="B128" s="82"/>
    </row>
    <row r="129" spans="2:2" ht="15" hidden="1" customHeight="1">
      <c r="B129" s="82"/>
    </row>
    <row r="130" spans="2:2" ht="15" hidden="1" customHeight="1">
      <c r="B130" s="82"/>
    </row>
    <row r="131" spans="2:2" ht="15" hidden="1" customHeight="1">
      <c r="B131" s="82"/>
    </row>
    <row r="132" spans="2:2" ht="15" hidden="1" customHeight="1">
      <c r="B132" s="82"/>
    </row>
    <row r="133" spans="2:2" ht="15" hidden="1" customHeight="1">
      <c r="B133" s="82"/>
    </row>
    <row r="134" spans="2:2" ht="15" hidden="1" customHeight="1">
      <c r="B134" s="82"/>
    </row>
    <row r="135" spans="2:2" ht="15" hidden="1" customHeight="1">
      <c r="B135" s="82"/>
    </row>
    <row r="136" spans="2:2" ht="15" hidden="1" customHeight="1">
      <c r="B136" s="82"/>
    </row>
    <row r="137" spans="2:2" ht="15" hidden="1" customHeight="1">
      <c r="B137" s="60"/>
    </row>
    <row r="138" spans="2:2" ht="15" hidden="1" customHeight="1">
      <c r="B138" s="60"/>
    </row>
    <row r="139" spans="2:2" ht="15" hidden="1" customHeight="1">
      <c r="B139" s="60"/>
    </row>
    <row r="140" spans="2:2" ht="15" hidden="1" customHeight="1">
      <c r="B140" s="60"/>
    </row>
    <row r="141" spans="2:2" ht="15" hidden="1" customHeight="1">
      <c r="B141" s="60"/>
    </row>
    <row r="142" spans="2:2" ht="15" hidden="1" customHeight="1">
      <c r="B142" s="60"/>
    </row>
    <row r="143" spans="2:2" ht="15" hidden="1" customHeight="1">
      <c r="B143" s="60"/>
    </row>
    <row r="144" spans="2:2" ht="15" hidden="1" customHeight="1">
      <c r="B144" s="60"/>
    </row>
    <row r="145" spans="2:2" ht="15" hidden="1" customHeight="1">
      <c r="B145" s="60"/>
    </row>
    <row r="146" spans="2:2" ht="15" hidden="1" customHeight="1">
      <c r="B146" s="60"/>
    </row>
    <row r="147" spans="2:2" ht="15" hidden="1" customHeight="1">
      <c r="B147" s="60"/>
    </row>
    <row r="148" spans="2:2" ht="15" hidden="1" customHeight="1">
      <c r="B148" s="60"/>
    </row>
    <row r="149" spans="2:2" ht="15" hidden="1" customHeight="1">
      <c r="B149" s="60"/>
    </row>
    <row r="150" spans="2:2" ht="15" hidden="1" customHeight="1">
      <c r="B150" s="82"/>
    </row>
    <row r="151" spans="2:2" ht="15" hidden="1" customHeight="1">
      <c r="B151" s="82"/>
    </row>
    <row r="152" spans="2:2" ht="15" hidden="1" customHeight="1">
      <c r="B152" s="82"/>
    </row>
    <row r="153" spans="2:2" ht="15" hidden="1" customHeight="1">
      <c r="B153" s="82"/>
    </row>
    <row r="154" spans="2:2" ht="15" hidden="1" customHeight="1">
      <c r="B154" s="60"/>
    </row>
    <row r="155" spans="2:2" ht="15" hidden="1" customHeight="1">
      <c r="B155" s="82"/>
    </row>
    <row r="156" spans="2:2" ht="15" hidden="1" customHeight="1">
      <c r="B156" s="82"/>
    </row>
    <row r="157" spans="2:2" ht="15" hidden="1" customHeight="1">
      <c r="B157" s="82"/>
    </row>
    <row r="158" spans="2:2" ht="15" hidden="1" customHeight="1">
      <c r="B158" s="82"/>
    </row>
    <row r="159" spans="2:2" ht="15" hidden="1" customHeight="1">
      <c r="B159" s="82"/>
    </row>
    <row r="160" spans="2:2" ht="15" hidden="1" customHeight="1">
      <c r="B160" s="60"/>
    </row>
    <row r="161" spans="2:2" ht="15" hidden="1" customHeight="1">
      <c r="B161" s="60"/>
    </row>
    <row r="162" spans="2:2" ht="15" hidden="1" customHeight="1">
      <c r="B162" s="82"/>
    </row>
    <row r="163" spans="2:2" ht="15" hidden="1" customHeight="1">
      <c r="B163" s="82"/>
    </row>
    <row r="164" spans="2:2" ht="15" hidden="1" customHeight="1">
      <c r="B164" s="82"/>
    </row>
    <row r="165" spans="2:2" ht="15" hidden="1" customHeight="1">
      <c r="B165" s="82"/>
    </row>
    <row r="166" spans="2:2" ht="15" hidden="1" customHeight="1">
      <c r="B166" s="82"/>
    </row>
    <row r="167" spans="2:2" ht="15" hidden="1" customHeight="1">
      <c r="B167" s="82"/>
    </row>
    <row r="168" spans="2:2" ht="15" hidden="1" customHeight="1">
      <c r="B168" s="82"/>
    </row>
    <row r="169" spans="2:2" ht="15" hidden="1" customHeight="1">
      <c r="B169" s="82"/>
    </row>
    <row r="170" spans="2:2" ht="15" hidden="1" customHeight="1">
      <c r="B170" s="82"/>
    </row>
    <row r="171" spans="2:2" ht="15" hidden="1" customHeight="1">
      <c r="B171" s="82"/>
    </row>
    <row r="172" spans="2:2" ht="15" hidden="1" customHeight="1">
      <c r="B172" s="82"/>
    </row>
    <row r="173" spans="2:2" ht="15" hidden="1" customHeight="1">
      <c r="B173" s="82"/>
    </row>
    <row r="174" spans="2:2" ht="15" hidden="1" customHeight="1">
      <c r="B174" s="82"/>
    </row>
    <row r="175" spans="2:2" ht="15" hidden="1" customHeight="1">
      <c r="B175" s="82"/>
    </row>
    <row r="176" spans="2:2" ht="15" hidden="1" customHeight="1">
      <c r="B176" s="82"/>
    </row>
    <row r="177" spans="2:2" ht="15" hidden="1" customHeight="1">
      <c r="B177" s="82"/>
    </row>
    <row r="178" spans="2:2" ht="15" hidden="1" customHeight="1">
      <c r="B178" s="60"/>
    </row>
    <row r="179" spans="2:2" ht="15" hidden="1" customHeight="1">
      <c r="B179" s="60"/>
    </row>
    <row r="180" spans="2:2" ht="15" hidden="1" customHeight="1">
      <c r="B180" s="82"/>
    </row>
    <row r="181" spans="2:2" ht="15" hidden="1" customHeight="1">
      <c r="B181" s="60"/>
    </row>
    <row r="182" spans="2:2" ht="15" hidden="1" customHeight="1">
      <c r="B182" s="60"/>
    </row>
    <row r="183" spans="2:2" ht="15" hidden="1" customHeight="1">
      <c r="B183" s="60"/>
    </row>
    <row r="184" spans="2:2" ht="15" hidden="1" customHeight="1">
      <c r="B184" s="60"/>
    </row>
    <row r="185" spans="2:2" ht="15" hidden="1" customHeight="1">
      <c r="B185" s="60"/>
    </row>
    <row r="186" spans="2:2" ht="15" hidden="1" customHeight="1">
      <c r="B186" s="60"/>
    </row>
    <row r="187" spans="2:2" ht="15" hidden="1" customHeight="1">
      <c r="B187" s="60"/>
    </row>
    <row r="188" spans="2:2" ht="15" hidden="1" customHeight="1">
      <c r="B188" s="60"/>
    </row>
    <row r="189" spans="2:2" ht="15" hidden="1" customHeight="1">
      <c r="B189" s="60"/>
    </row>
    <row r="190" spans="2:2" ht="15" hidden="1" customHeight="1">
      <c r="B190" s="60"/>
    </row>
    <row r="191" spans="2:2" ht="15" hidden="1" customHeight="1">
      <c r="B191" s="60"/>
    </row>
    <row r="192" spans="2:2" ht="15" hidden="1" customHeight="1">
      <c r="B192" s="60"/>
    </row>
    <row r="193" spans="2:2" ht="15" hidden="1" customHeight="1">
      <c r="B193" s="60"/>
    </row>
    <row r="194" spans="2:2" ht="15" hidden="1" customHeight="1">
      <c r="B194" s="60"/>
    </row>
    <row r="195" spans="2:2" ht="15" hidden="1" customHeight="1">
      <c r="B195" s="60"/>
    </row>
    <row r="196" spans="2:2" ht="15" hidden="1" customHeight="1">
      <c r="B196" s="60"/>
    </row>
    <row r="197" spans="2:2" ht="15" hidden="1" customHeight="1">
      <c r="B197" s="60"/>
    </row>
    <row r="198" spans="2:2" ht="15" hidden="1" customHeight="1">
      <c r="B198" s="60"/>
    </row>
    <row r="199" spans="2:2" ht="15" hidden="1" customHeight="1">
      <c r="B199" s="60"/>
    </row>
    <row r="200" spans="2:2" ht="15" hidden="1" customHeight="1">
      <c r="B200" s="60"/>
    </row>
    <row r="201" spans="2:2" ht="15" hidden="1" customHeight="1">
      <c r="B201" s="60"/>
    </row>
    <row r="202" spans="2:2" ht="15" hidden="1" customHeight="1">
      <c r="B202" s="60"/>
    </row>
    <row r="203" spans="2:2" ht="15" hidden="1" customHeight="1">
      <c r="B203" s="60"/>
    </row>
    <row r="204" spans="2:2" ht="15" hidden="1" customHeight="1">
      <c r="B204" s="60"/>
    </row>
    <row r="205" spans="2:2" ht="15" hidden="1" customHeight="1">
      <c r="B205" s="60"/>
    </row>
    <row r="206" spans="2:2" ht="15" hidden="1" customHeight="1">
      <c r="B206" s="60"/>
    </row>
    <row r="207" spans="2:2" ht="15" hidden="1" customHeight="1">
      <c r="B207" s="60"/>
    </row>
    <row r="208" spans="2:2" ht="15" hidden="1" customHeight="1">
      <c r="B208" s="60"/>
    </row>
    <row r="209" spans="2:2" ht="15" hidden="1" customHeight="1">
      <c r="B209" s="60"/>
    </row>
    <row r="210" spans="2:2" ht="15" hidden="1" customHeight="1">
      <c r="B210" s="60"/>
    </row>
    <row r="211" spans="2:2" ht="15" hidden="1" customHeight="1">
      <c r="B211" s="60"/>
    </row>
    <row r="212" spans="2:2" ht="15" hidden="1" customHeight="1">
      <c r="B212" s="60"/>
    </row>
    <row r="213" spans="2:2" ht="15" hidden="1" customHeight="1">
      <c r="B213" s="60"/>
    </row>
    <row r="214" spans="2:2" ht="15" hidden="1" customHeight="1">
      <c r="B214" s="60"/>
    </row>
    <row r="215" spans="2:2" ht="15" hidden="1" customHeight="1">
      <c r="B215" s="60"/>
    </row>
    <row r="216" spans="2:2" ht="15" hidden="1" customHeight="1">
      <c r="B216" s="60"/>
    </row>
    <row r="217" spans="2:2" ht="15" hidden="1" customHeight="1">
      <c r="B217" s="60"/>
    </row>
    <row r="218" spans="2:2" ht="15" hidden="1" customHeight="1">
      <c r="B218" s="60"/>
    </row>
    <row r="219" spans="2:2" ht="15" hidden="1" customHeight="1">
      <c r="B219" s="60"/>
    </row>
    <row r="220" spans="2:2" ht="15" hidden="1" customHeight="1">
      <c r="B220" s="60"/>
    </row>
    <row r="221" spans="2:2" ht="15" hidden="1" customHeight="1">
      <c r="B221" s="60"/>
    </row>
    <row r="222" spans="2:2" ht="15" hidden="1" customHeight="1">
      <c r="B222" s="60"/>
    </row>
    <row r="223" spans="2:2" ht="15" hidden="1" customHeight="1">
      <c r="B223" s="60"/>
    </row>
    <row r="224" spans="2:2" ht="15" hidden="1" customHeight="1">
      <c r="B224" s="60"/>
    </row>
    <row r="225" spans="2:2" ht="15" hidden="1" customHeight="1">
      <c r="B225" s="60"/>
    </row>
    <row r="226" spans="2:2" ht="15" hidden="1" customHeight="1">
      <c r="B226" s="60"/>
    </row>
    <row r="227" spans="2:2" ht="15" hidden="1" customHeight="1">
      <c r="B227" s="60"/>
    </row>
    <row r="228" spans="2:2" ht="15" hidden="1" customHeight="1">
      <c r="B228" s="60"/>
    </row>
    <row r="229" spans="2:2" ht="15" hidden="1" customHeight="1">
      <c r="B229" s="60"/>
    </row>
    <row r="230" spans="2:2" ht="15" hidden="1" customHeight="1">
      <c r="B230" s="60"/>
    </row>
    <row r="231" spans="2:2" ht="15" hidden="1" customHeight="1">
      <c r="B231" s="60"/>
    </row>
    <row r="232" spans="2:2" ht="15" hidden="1" customHeight="1">
      <c r="B232" s="60"/>
    </row>
    <row r="233" spans="2:2" ht="15" hidden="1" customHeight="1">
      <c r="B233" s="60"/>
    </row>
    <row r="234" spans="2:2" ht="15" hidden="1" customHeight="1">
      <c r="B234" s="60"/>
    </row>
    <row r="235" spans="2:2" ht="15" hidden="1" customHeight="1">
      <c r="B235" s="60"/>
    </row>
    <row r="236" spans="2:2" ht="15" hidden="1" customHeight="1">
      <c r="B236" s="60"/>
    </row>
    <row r="237" spans="2:2" ht="15" hidden="1" customHeight="1">
      <c r="B237" s="60"/>
    </row>
    <row r="238" spans="2:2" ht="15" hidden="1" customHeight="1">
      <c r="B238" s="60"/>
    </row>
    <row r="239" spans="2:2" ht="15" hidden="1" customHeight="1">
      <c r="B239" s="60"/>
    </row>
    <row r="240" spans="2:2" ht="15" hidden="1" customHeight="1">
      <c r="B240" s="60"/>
    </row>
    <row r="241" spans="2:2" ht="15" hidden="1" customHeight="1">
      <c r="B241" s="60"/>
    </row>
    <row r="242" spans="2:2" ht="15" hidden="1" customHeight="1">
      <c r="B242" s="60"/>
    </row>
    <row r="243" spans="2:2" ht="15" hidden="1" customHeight="1">
      <c r="B243" s="60"/>
    </row>
    <row r="244" spans="2:2" ht="15" hidden="1" customHeight="1">
      <c r="B244" s="60"/>
    </row>
    <row r="245" spans="2:2" ht="15" hidden="1" customHeight="1">
      <c r="B245" s="82"/>
    </row>
    <row r="246" spans="2:2" ht="15" hidden="1" customHeight="1">
      <c r="B246" s="60"/>
    </row>
    <row r="247" spans="2:2" ht="15" hidden="1" customHeight="1">
      <c r="B247" s="60"/>
    </row>
    <row r="248" spans="2:2" ht="15" hidden="1" customHeight="1">
      <c r="B248" s="60"/>
    </row>
    <row r="249" spans="2:2" ht="15" hidden="1" customHeight="1">
      <c r="B249" s="60"/>
    </row>
    <row r="250" spans="2:2" ht="15" hidden="1" customHeight="1">
      <c r="B250" s="60"/>
    </row>
    <row r="251" spans="2:2" ht="15" hidden="1" customHeight="1">
      <c r="B251" s="60"/>
    </row>
    <row r="252" spans="2:2" ht="15" hidden="1" customHeight="1">
      <c r="B252" s="60"/>
    </row>
    <row r="253" spans="2:2" ht="15" hidden="1" customHeight="1">
      <c r="B253" s="60"/>
    </row>
    <row r="254" spans="2:2" ht="15" hidden="1" customHeight="1">
      <c r="B254" s="82"/>
    </row>
    <row r="255" spans="2:2" ht="15" hidden="1" customHeight="1">
      <c r="B255" s="60"/>
    </row>
    <row r="256" spans="2:2" ht="15" hidden="1" customHeight="1">
      <c r="B256" s="82"/>
    </row>
    <row r="257" spans="2:2" ht="15" hidden="1" customHeight="1">
      <c r="B257" s="82"/>
    </row>
    <row r="258" spans="2:2" ht="15" hidden="1" customHeight="1">
      <c r="B258" s="82"/>
    </row>
    <row r="259" spans="2:2" ht="15" hidden="1" customHeight="1">
      <c r="B259" s="82"/>
    </row>
    <row r="260" spans="2:2" ht="15" hidden="1" customHeight="1">
      <c r="B260" s="82"/>
    </row>
    <row r="261" spans="2:2" ht="15" hidden="1" customHeight="1">
      <c r="B261" s="82"/>
    </row>
    <row r="262" spans="2:2" ht="15" hidden="1" customHeight="1">
      <c r="B262" s="60"/>
    </row>
    <row r="263" spans="2:2" ht="15" hidden="1" customHeight="1">
      <c r="B263" s="60"/>
    </row>
    <row r="264" spans="2:2" ht="15" hidden="1" customHeight="1">
      <c r="B264" s="60"/>
    </row>
    <row r="265" spans="2:2" ht="15" hidden="1" customHeight="1">
      <c r="B265" s="60"/>
    </row>
    <row r="266" spans="2:2" ht="15" hidden="1" customHeight="1">
      <c r="B266" s="60"/>
    </row>
    <row r="267" spans="2:2" ht="15" hidden="1" customHeight="1">
      <c r="B267" s="60"/>
    </row>
    <row r="268" spans="2:2" ht="15" hidden="1" customHeight="1">
      <c r="B268" s="60"/>
    </row>
    <row r="269" spans="2:2" ht="15" hidden="1" customHeight="1"/>
    <row r="270" spans="2:2" ht="15" hidden="1" customHeight="1"/>
    <row r="271" spans="2:2" ht="15" hidden="1" customHeight="1"/>
    <row r="272" spans="2: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sheetData>
  <sheetProtection algorithmName="SHA-512" hashValue="9/VI2cZCtIeEfr5wv1S0aCbIaISQ+CmvNezw2mLOcxCXvT2j0/kb4xo4pUT00ytz4GnfKjCgOxvLSTirBU33NQ==" saltValue="U5k5rGylg06j69l3swp2Qw==" spinCount="100000" sheet="1" objects="1" scenarios="1" formatColumns="0" formatRows="0" autoFilter="0"/>
  <mergeCells count="38">
    <mergeCell ref="C19:G19"/>
    <mergeCell ref="C20:G21"/>
    <mergeCell ref="D23:I23"/>
    <mergeCell ref="C24:I25"/>
    <mergeCell ref="C26:E26"/>
    <mergeCell ref="C27:E27"/>
    <mergeCell ref="C28:E28"/>
    <mergeCell ref="C29:E29"/>
    <mergeCell ref="D32:I32"/>
    <mergeCell ref="C33:I36"/>
    <mergeCell ref="M50:P69"/>
    <mergeCell ref="M49:P49"/>
    <mergeCell ref="D49:I49"/>
    <mergeCell ref="C50:I51"/>
    <mergeCell ref="M33:P40"/>
    <mergeCell ref="M41:P41"/>
    <mergeCell ref="C38:E38"/>
    <mergeCell ref="C43:E43"/>
    <mergeCell ref="C42:E42"/>
    <mergeCell ref="C41:E41"/>
    <mergeCell ref="C40:E40"/>
    <mergeCell ref="C39:E39"/>
    <mergeCell ref="M24:P24"/>
    <mergeCell ref="M32:P32"/>
    <mergeCell ref="M25:P25"/>
    <mergeCell ref="D6:I6"/>
    <mergeCell ref="C7:I7"/>
    <mergeCell ref="C15:D15"/>
    <mergeCell ref="C14:D14"/>
    <mergeCell ref="C13:D13"/>
    <mergeCell ref="C12:D12"/>
    <mergeCell ref="C11:D11"/>
    <mergeCell ref="C10:D10"/>
    <mergeCell ref="C9:D9"/>
    <mergeCell ref="C8:D8"/>
    <mergeCell ref="C16:D16"/>
    <mergeCell ref="C17:D17"/>
    <mergeCell ref="C18:D18"/>
  </mergeCells>
  <hyperlinks>
    <hyperlink ref="E3" location="'Desempenho econômico-financeiro'!C6" display="GRI 201-1" xr:uid="{969139BD-A382-426D-B6E5-10A1433FFD59}"/>
    <hyperlink ref="F3" location="'Desempenho econômico-financeiro'!C23" display="GRI 201-4" xr:uid="{2F254B18-3B83-4F81-BE40-B3E01C8AC8E8}"/>
    <hyperlink ref="G3" location="'Desempenho econômico-financeiro'!C32" display="GRI 207-4" xr:uid="{60907446-A245-4BF2-ABD8-DEB3C7E424E3}"/>
    <hyperlink ref="H3" location="'Desempenho econômico-financeiro'!C49" display="SASB EM-EP-420a.3" xr:uid="{D94C4E55-4C20-4CE4-B32A-72F6CB3E5132}"/>
  </hyperlink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73ED-CF40-44AD-AFD1-E744350BC452}">
  <sheetPr>
    <tabColor rgb="FF00A0A8"/>
  </sheetPr>
  <dimension ref="A1:AT781"/>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7.285156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97"/>
      <c r="D2" s="60"/>
      <c r="E2" s="95"/>
      <c r="F2" s="95"/>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232" t="str">
        <f>Índice!B46</f>
        <v>NATURAL CAPITAL</v>
      </c>
      <c r="D3" s="60"/>
      <c r="E3" s="228" t="s">
        <v>93</v>
      </c>
      <c r="F3" s="228" t="s">
        <v>63</v>
      </c>
      <c r="G3" s="60"/>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Índice!C46</f>
        <v>Responsible stewardship of natural resources</v>
      </c>
      <c r="D4" s="60"/>
      <c r="E4" s="145"/>
      <c r="F4" s="145"/>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ht="24.75" customHeight="1">
      <c r="A6" s="94"/>
      <c r="B6" s="76"/>
      <c r="C6" s="225" t="str">
        <f>Índice!D46</f>
        <v>GRI 2-25</v>
      </c>
      <c r="D6" s="729" t="str">
        <f>Índice!E46</f>
        <v>Processes to remediate negative impacts</v>
      </c>
      <c r="E6" s="730"/>
      <c r="F6" s="730"/>
      <c r="G6" s="730"/>
      <c r="H6" s="730"/>
      <c r="I6" s="731"/>
      <c r="J6" s="127"/>
      <c r="K6" s="127"/>
      <c r="L6" s="771"/>
      <c r="M6" s="772"/>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ht="24.95" customHeight="1">
      <c r="A7" s="94"/>
      <c r="B7" s="76"/>
      <c r="C7" s="728" t="s">
        <v>459</v>
      </c>
      <c r="D7" s="728"/>
      <c r="E7" s="728"/>
      <c r="F7" s="728"/>
      <c r="G7" s="728"/>
      <c r="H7" s="728"/>
      <c r="I7" s="728"/>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ht="24.95" customHeight="1">
      <c r="A8" s="94"/>
      <c r="B8" s="76"/>
      <c r="C8" s="717"/>
      <c r="D8" s="717"/>
      <c r="E8" s="717"/>
      <c r="F8" s="717"/>
      <c r="G8" s="717"/>
      <c r="H8" s="717"/>
      <c r="I8" s="717"/>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A9" s="94"/>
      <c r="B9" s="76"/>
      <c r="C9" s="717"/>
      <c r="D9" s="717"/>
      <c r="E9" s="717"/>
      <c r="F9" s="717"/>
      <c r="G9" s="717"/>
      <c r="H9" s="717"/>
      <c r="I9" s="717"/>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A10" s="94"/>
      <c r="B10" s="76"/>
      <c r="C10" s="717"/>
      <c r="D10" s="717"/>
      <c r="E10" s="717"/>
      <c r="F10" s="717"/>
      <c r="G10" s="717"/>
      <c r="H10" s="717"/>
      <c r="I10" s="717"/>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A11" s="94"/>
      <c r="B11" s="76"/>
      <c r="C11" s="717"/>
      <c r="D11" s="717"/>
      <c r="E11" s="717"/>
      <c r="F11" s="717"/>
      <c r="G11" s="717"/>
      <c r="H11" s="717"/>
      <c r="I11" s="717"/>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A12" s="98"/>
      <c r="B12" s="76"/>
      <c r="C12" s="717"/>
      <c r="D12" s="717"/>
      <c r="E12" s="717"/>
      <c r="F12" s="717"/>
      <c r="G12" s="717"/>
      <c r="H12" s="717"/>
      <c r="I12" s="717"/>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A13" s="98"/>
      <c r="B13" s="76"/>
      <c r="C13" s="717"/>
      <c r="D13" s="717"/>
      <c r="E13" s="717"/>
      <c r="F13" s="717"/>
      <c r="G13" s="717"/>
      <c r="H13" s="717"/>
      <c r="I13" s="717"/>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717"/>
      <c r="D14" s="717"/>
      <c r="E14" s="717"/>
      <c r="F14" s="717"/>
      <c r="G14" s="717"/>
      <c r="H14" s="717"/>
      <c r="I14" s="717"/>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717"/>
      <c r="D15" s="717"/>
      <c r="E15" s="717"/>
      <c r="F15" s="717"/>
      <c r="G15" s="717"/>
      <c r="H15" s="717"/>
      <c r="I15" s="717"/>
      <c r="J15" s="87"/>
      <c r="K15" s="87"/>
      <c r="L15" s="87"/>
      <c r="M15" s="78"/>
      <c r="N15" s="7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717"/>
      <c r="D16" s="717"/>
      <c r="E16" s="717"/>
      <c r="F16" s="717"/>
      <c r="G16" s="717"/>
      <c r="H16" s="717"/>
      <c r="I16" s="717"/>
      <c r="J16" s="87"/>
      <c r="K16" s="87"/>
      <c r="L16" s="87"/>
      <c r="M16" s="80"/>
      <c r="N16" s="79"/>
      <c r="O16" s="81"/>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2:46" ht="24.95" customHeight="1">
      <c r="B17" s="76"/>
      <c r="C17" s="49"/>
      <c r="D17" s="50"/>
      <c r="E17" s="50"/>
      <c r="F17" s="50"/>
      <c r="G17" s="50"/>
      <c r="H17" s="50"/>
      <c r="I17" s="50"/>
      <c r="J17" s="50"/>
      <c r="K17" s="50"/>
      <c r="L17" s="50"/>
      <c r="M17" s="122"/>
      <c r="N17" s="79"/>
      <c r="O17" s="69"/>
      <c r="P17" s="69"/>
      <c r="Q17" s="69"/>
      <c r="R17" s="69"/>
      <c r="S17" s="69"/>
      <c r="T17" s="69"/>
      <c r="U17" s="70"/>
      <c r="V17" s="71"/>
      <c r="W17" s="71"/>
      <c r="X17" s="71"/>
      <c r="Y17" s="71"/>
      <c r="Z17" s="72"/>
      <c r="AA17" s="71"/>
      <c r="AB17" s="71"/>
      <c r="AC17" s="71"/>
      <c r="AD17" s="71"/>
      <c r="AE17" s="71"/>
      <c r="AF17" s="71"/>
      <c r="AG17" s="71"/>
      <c r="AH17" s="71"/>
      <c r="AI17" s="71"/>
      <c r="AJ17" s="71"/>
      <c r="AK17" s="71"/>
      <c r="AL17" s="71"/>
      <c r="AM17" s="71"/>
      <c r="AN17" s="71"/>
      <c r="AO17" s="72"/>
      <c r="AP17" s="71"/>
      <c r="AQ17" s="71"/>
      <c r="AR17" s="71"/>
      <c r="AS17" s="71"/>
      <c r="AT17" s="61"/>
    </row>
    <row r="18" spans="2:46" ht="24.95" customHeight="1">
      <c r="B18" s="76"/>
      <c r="C18" s="225" t="str">
        <f>Índice!D47</f>
        <v>GRI 3-3</v>
      </c>
      <c r="D18" s="729" t="str">
        <f>Índice!E47</f>
        <v>Responsible stewardship of natural resources</v>
      </c>
      <c r="E18" s="730"/>
      <c r="F18" s="730"/>
      <c r="G18" s="730"/>
      <c r="H18" s="730"/>
      <c r="I18" s="731"/>
      <c r="J18" s="127"/>
      <c r="K18" s="226"/>
      <c r="L18" s="771"/>
      <c r="M18" s="772"/>
      <c r="N18" s="68"/>
      <c r="O18" s="69"/>
      <c r="P18" s="69"/>
      <c r="Q18" s="69"/>
      <c r="R18" s="69"/>
      <c r="S18" s="69"/>
      <c r="T18" s="69"/>
      <c r="U18" s="70"/>
      <c r="V18" s="71"/>
      <c r="W18" s="71"/>
      <c r="X18" s="71"/>
      <c r="Y18" s="71"/>
      <c r="Z18" s="72"/>
      <c r="AA18" s="71"/>
      <c r="AB18" s="71"/>
      <c r="AC18" s="71"/>
      <c r="AD18" s="71"/>
      <c r="AE18" s="71"/>
      <c r="AF18" s="71"/>
      <c r="AG18" s="71"/>
      <c r="AH18" s="71"/>
      <c r="AI18" s="71"/>
      <c r="AJ18" s="71"/>
      <c r="AK18" s="71"/>
      <c r="AL18" s="71"/>
      <c r="AM18" s="71"/>
      <c r="AN18" s="71"/>
      <c r="AO18" s="66"/>
      <c r="AP18" s="65"/>
      <c r="AQ18" s="65"/>
      <c r="AR18" s="65"/>
      <c r="AS18" s="65"/>
    </row>
    <row r="19" spans="2:46" ht="24.95" customHeight="1">
      <c r="B19" s="76"/>
      <c r="C19" s="728" t="s">
        <v>458</v>
      </c>
      <c r="D19" s="728"/>
      <c r="E19" s="728"/>
      <c r="F19" s="728"/>
      <c r="G19" s="728"/>
      <c r="H19" s="728"/>
      <c r="I19" s="728"/>
      <c r="J19" s="85"/>
      <c r="K19" s="85"/>
      <c r="L19" s="85"/>
      <c r="M19" s="73"/>
    </row>
    <row r="20" spans="2:46" ht="24.95" customHeight="1">
      <c r="B20" s="76"/>
      <c r="C20" s="717"/>
      <c r="D20" s="717"/>
      <c r="E20" s="717"/>
      <c r="F20" s="717"/>
      <c r="G20" s="717"/>
      <c r="H20" s="717"/>
      <c r="I20" s="717"/>
      <c r="J20" s="87"/>
      <c r="K20" s="87"/>
      <c r="L20" s="87"/>
      <c r="M20" s="77"/>
    </row>
    <row r="21" spans="2:46" ht="24.95" customHeight="1">
      <c r="B21" s="76"/>
      <c r="C21" s="717"/>
      <c r="D21" s="717"/>
      <c r="E21" s="717"/>
      <c r="F21" s="717"/>
      <c r="G21" s="717"/>
      <c r="H21" s="717"/>
      <c r="I21" s="717"/>
      <c r="J21" s="87"/>
      <c r="K21" s="87"/>
      <c r="L21" s="87"/>
      <c r="M21" s="77"/>
    </row>
    <row r="22" spans="2:46" ht="24.95" customHeight="1">
      <c r="B22" s="76"/>
      <c r="C22" s="717"/>
      <c r="D22" s="717"/>
      <c r="E22" s="717"/>
      <c r="F22" s="717"/>
      <c r="G22" s="717"/>
      <c r="H22" s="717"/>
      <c r="I22" s="717"/>
      <c r="J22" s="87"/>
      <c r="K22" s="87"/>
      <c r="L22" s="87"/>
      <c r="M22" s="77"/>
    </row>
    <row r="23" spans="2:46" ht="24.95" customHeight="1">
      <c r="B23" s="76"/>
      <c r="C23" s="717"/>
      <c r="D23" s="717"/>
      <c r="E23" s="717"/>
      <c r="F23" s="717"/>
      <c r="G23" s="717"/>
      <c r="H23" s="717"/>
      <c r="I23" s="717"/>
      <c r="J23" s="87"/>
      <c r="K23" s="87"/>
      <c r="L23" s="87"/>
      <c r="M23" s="77"/>
    </row>
    <row r="24" spans="2:46" ht="24.95" customHeight="1">
      <c r="B24" s="76"/>
      <c r="C24" s="717"/>
      <c r="D24" s="717"/>
      <c r="E24" s="717"/>
      <c r="F24" s="717"/>
      <c r="G24" s="717"/>
      <c r="H24" s="717"/>
      <c r="I24" s="717"/>
      <c r="J24" s="87"/>
      <c r="K24" s="87"/>
      <c r="L24" s="87"/>
      <c r="M24" s="77"/>
    </row>
    <row r="25" spans="2:46" ht="24.95" customHeight="1">
      <c r="B25" s="76"/>
      <c r="C25" s="717"/>
      <c r="D25" s="717"/>
      <c r="E25" s="717"/>
      <c r="F25" s="717"/>
      <c r="G25" s="717"/>
      <c r="H25" s="717"/>
      <c r="I25" s="717"/>
      <c r="J25" s="87"/>
      <c r="K25" s="87"/>
      <c r="L25" s="87"/>
      <c r="M25" s="77"/>
    </row>
    <row r="26" spans="2:46" ht="24.95" customHeight="1">
      <c r="B26" s="76"/>
      <c r="C26" s="87"/>
      <c r="D26" s="87"/>
      <c r="E26" s="87"/>
      <c r="F26" s="87"/>
      <c r="G26" s="87"/>
      <c r="H26" s="87"/>
      <c r="I26" s="87"/>
      <c r="J26" s="87"/>
      <c r="K26" s="87"/>
      <c r="L26" s="87"/>
      <c r="M26" s="77"/>
    </row>
    <row r="27" spans="2:46" ht="24.95" customHeight="1">
      <c r="B27" s="76"/>
      <c r="C27" s="87"/>
      <c r="D27" s="87"/>
      <c r="E27" s="87"/>
      <c r="F27" s="87"/>
      <c r="G27" s="87"/>
      <c r="H27" s="87"/>
      <c r="I27" s="87"/>
      <c r="J27" s="87"/>
      <c r="K27" s="87"/>
      <c r="L27" s="87"/>
      <c r="M27" s="77"/>
    </row>
    <row r="28" spans="2:46" ht="24.95" customHeight="1">
      <c r="B28" s="76"/>
      <c r="C28" s="87"/>
      <c r="D28" s="87"/>
      <c r="E28" s="87"/>
      <c r="F28" s="87"/>
      <c r="G28" s="87"/>
      <c r="H28" s="87"/>
      <c r="I28" s="87"/>
      <c r="J28" s="87"/>
      <c r="K28" s="87"/>
      <c r="L28" s="87"/>
      <c r="M28" s="77"/>
    </row>
    <row r="29" spans="2:46" ht="24.95" customHeight="1">
      <c r="B29" s="76"/>
      <c r="C29" s="87"/>
      <c r="D29" s="87"/>
      <c r="E29" s="87"/>
      <c r="F29" s="87"/>
      <c r="G29" s="87"/>
      <c r="H29" s="87"/>
      <c r="I29" s="87"/>
      <c r="J29" s="87"/>
      <c r="K29" s="87"/>
      <c r="L29" s="87"/>
      <c r="M29" s="77"/>
    </row>
    <row r="30" spans="2:46" ht="24.95" customHeight="1">
      <c r="B30" s="76"/>
      <c r="C30" s="87"/>
      <c r="D30" s="87"/>
      <c r="E30" s="87"/>
      <c r="F30" s="87"/>
      <c r="G30" s="87"/>
      <c r="H30" s="87"/>
      <c r="I30" s="87"/>
      <c r="J30" s="87"/>
      <c r="K30" s="87"/>
      <c r="L30" s="87"/>
      <c r="M30" s="77"/>
    </row>
    <row r="31" spans="2:46" ht="24.95" customHeight="1">
      <c r="B31" s="76"/>
      <c r="C31" s="87"/>
      <c r="D31" s="87"/>
      <c r="E31" s="87"/>
      <c r="F31" s="87"/>
      <c r="G31" s="87"/>
      <c r="H31" s="87"/>
      <c r="I31" s="87"/>
      <c r="J31" s="87"/>
      <c r="K31" s="87"/>
      <c r="L31" s="87"/>
      <c r="M31" s="77"/>
    </row>
    <row r="32" spans="2:46" ht="24.95" customHeight="1">
      <c r="B32" s="76"/>
      <c r="C32" s="87"/>
      <c r="D32" s="87"/>
      <c r="E32" s="87"/>
      <c r="F32" s="87"/>
      <c r="G32" s="87"/>
      <c r="H32" s="87"/>
      <c r="I32" s="87"/>
      <c r="J32" s="87"/>
      <c r="K32" s="87"/>
      <c r="L32" s="87"/>
      <c r="M32" s="77"/>
    </row>
    <row r="33" spans="2:13" ht="24.95" customHeight="1">
      <c r="B33" s="76"/>
      <c r="C33" s="87"/>
      <c r="D33" s="87"/>
      <c r="E33" s="87"/>
      <c r="F33" s="87"/>
      <c r="G33" s="87"/>
      <c r="H33" s="87"/>
      <c r="I33" s="87"/>
      <c r="J33" s="87"/>
      <c r="K33" s="87"/>
      <c r="L33" s="87"/>
      <c r="M33" s="77"/>
    </row>
    <row r="34" spans="2:13" ht="24.95" customHeight="1"/>
    <row r="35" spans="2:13" ht="24.95" customHeight="1"/>
    <row r="36" spans="2:13" ht="24.95" customHeight="1"/>
    <row r="37" spans="2:13" ht="24.95" customHeight="1"/>
    <row r="38" spans="2:13" ht="24.95" customHeight="1"/>
    <row r="39" spans="2:13" ht="15.75" customHeight="1"/>
    <row r="40" spans="2:13" ht="15.75" customHeight="1"/>
    <row r="41" spans="2:13" ht="15.75" customHeight="1"/>
    <row r="42" spans="2:13" ht="15.75" customHeight="1"/>
    <row r="43" spans="2:13" ht="15.75" customHeight="1"/>
    <row r="44" spans="2:13" ht="15.75" customHeight="1"/>
    <row r="45" spans="2:13" ht="15.75" customHeight="1"/>
    <row r="46" spans="2:13" ht="15.75" customHeight="1"/>
    <row r="47" spans="2:13" ht="15.75" customHeight="1"/>
    <row r="48" spans="2: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sheetData>
  <sheetProtection algorithmName="SHA-512" hashValue="h/TZXZhfo/7y7ebfVNbRXxoFdjoPf46d9a9vM5zZ7gTuo/NlVRQrtQSnlN4QSyGCby6iK+TykOEe7bTa+ipfOg==" saltValue="j7vkFmDXj1aOtlpt6Na/Ig==" spinCount="100000" sheet="1" objects="1" scenarios="1" formatRows="0" insertColumns="0" autoFilter="0"/>
  <mergeCells count="6">
    <mergeCell ref="C19:I25"/>
    <mergeCell ref="L6:M6"/>
    <mergeCell ref="L18:M18"/>
    <mergeCell ref="D6:I6"/>
    <mergeCell ref="D18:I18"/>
    <mergeCell ref="C7:I16"/>
  </mergeCells>
  <hyperlinks>
    <hyperlink ref="E3" location="'Gestão responsável dos recursos'!C6" display="GRI 2-25" xr:uid="{3C3B6063-5EA0-45A1-85C8-8F48EC0DD345}"/>
    <hyperlink ref="F3" location="'Gestão responsável dos recursos'!C18" display="GRI 3-3" xr:uid="{92A6350F-A197-460B-BC87-370EC0AF6D5A}"/>
  </hyperlink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47E8-4AC4-4A4F-817E-4F9BFA1842F4}">
  <sheetPr>
    <tabColor rgb="FF00A0A8"/>
  </sheetPr>
  <dimension ref="A1:AT519"/>
  <sheetViews>
    <sheetView showGridLines="0" zoomScaleNormal="10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279" customWidth="1"/>
    <col min="2" max="2" width="3.7109375" style="254" customWidth="1"/>
    <col min="3" max="9" width="20.85546875" style="262" customWidth="1"/>
    <col min="10" max="12" width="14.140625" style="262" customWidth="1"/>
    <col min="13" max="13" width="6.5703125" style="262" customWidth="1"/>
    <col min="14" max="21" width="14.140625" style="262" hidden="1" customWidth="1"/>
    <col min="22" max="23" width="30" style="262" hidden="1" customWidth="1"/>
    <col min="24" max="31" width="18.140625" style="262" hidden="1" customWidth="1"/>
    <col min="32" max="33" width="18.140625" style="255" hidden="1" customWidth="1"/>
    <col min="34" max="16384" width="0" style="255" hidden="1"/>
  </cols>
  <sheetData>
    <row r="1" spans="1:46" s="62" customFormat="1" ht="24.95" customHeight="1">
      <c r="A1" s="140"/>
      <c r="B1" s="58"/>
      <c r="C1" s="58"/>
      <c r="D1" s="58"/>
      <c r="E1" s="59"/>
      <c r="F1" s="60"/>
      <c r="G1" s="60"/>
      <c r="H1" s="60"/>
      <c r="I1" s="60"/>
      <c r="J1" s="95"/>
      <c r="K1" s="95"/>
      <c r="L1" s="102"/>
      <c r="M1" s="95"/>
      <c r="AT1" s="61"/>
    </row>
    <row r="2" spans="1:46" s="62" customFormat="1" ht="24.95" customHeight="1">
      <c r="A2" s="96"/>
      <c r="B2" s="60"/>
      <c r="C2" s="102"/>
      <c r="D2" s="95"/>
      <c r="E2" s="95"/>
      <c r="F2" s="95"/>
      <c r="G2" s="95"/>
      <c r="H2" s="95"/>
      <c r="I2" s="95"/>
      <c r="J2" s="95"/>
      <c r="K2" s="95"/>
      <c r="L2" s="102"/>
      <c r="M2" s="95"/>
      <c r="AT2" s="61"/>
    </row>
    <row r="3" spans="1:46" s="62" customFormat="1" ht="24.95" customHeight="1">
      <c r="A3" s="96"/>
      <c r="B3" s="60"/>
      <c r="C3" s="232" t="str">
        <f>Índice!B48</f>
        <v>NATURAL CAPITAL</v>
      </c>
      <c r="D3" s="95"/>
      <c r="E3" s="228" t="s">
        <v>63</v>
      </c>
      <c r="F3" s="228" t="s">
        <v>94</v>
      </c>
      <c r="G3" s="228" t="s">
        <v>95</v>
      </c>
      <c r="H3" s="228" t="s">
        <v>96</v>
      </c>
      <c r="I3" s="228" t="s">
        <v>97</v>
      </c>
      <c r="J3" s="95"/>
      <c r="K3" s="95"/>
      <c r="L3" s="102"/>
      <c r="M3" s="95"/>
      <c r="AT3" s="61"/>
    </row>
    <row r="4" spans="1:46" s="62" customFormat="1" ht="24.95" customHeight="1">
      <c r="A4" s="96"/>
      <c r="B4" s="60"/>
      <c r="C4" s="118" t="str">
        <f>Índice!C48</f>
        <v>Climate change and the energy transition</v>
      </c>
      <c r="D4" s="95"/>
      <c r="E4" s="228" t="s">
        <v>98</v>
      </c>
      <c r="F4" s="228" t="s">
        <v>99</v>
      </c>
      <c r="G4" s="228" t="s">
        <v>100</v>
      </c>
      <c r="H4" s="228" t="s">
        <v>101</v>
      </c>
      <c r="I4" s="228" t="s">
        <v>102</v>
      </c>
      <c r="J4" s="95"/>
      <c r="K4" s="95"/>
      <c r="L4" s="102"/>
      <c r="M4" s="95"/>
      <c r="AT4" s="61"/>
    </row>
    <row r="5" spans="1:46" s="62" customFormat="1" ht="24.95" customHeight="1">
      <c r="A5" s="96"/>
      <c r="B5" s="60"/>
      <c r="C5" s="102"/>
      <c r="D5" s="95"/>
      <c r="E5" s="693" t="s">
        <v>103</v>
      </c>
      <c r="F5" s="694" t="s">
        <v>104</v>
      </c>
      <c r="G5" s="371"/>
      <c r="H5" s="371"/>
      <c r="I5" s="371"/>
      <c r="J5" s="95"/>
      <c r="K5" s="95"/>
      <c r="L5" s="102"/>
      <c r="M5" s="95"/>
      <c r="AT5" s="61"/>
    </row>
    <row r="6" spans="1:46" s="62" customFormat="1" ht="24.95" customHeight="1">
      <c r="A6" s="94"/>
      <c r="B6" s="60"/>
      <c r="C6" s="225" t="str">
        <f>Índice!D48</f>
        <v>GRI 3-3</v>
      </c>
      <c r="D6" s="729" t="str">
        <f>Índice!E48</f>
        <v>Climate strategy</v>
      </c>
      <c r="E6" s="730"/>
      <c r="F6" s="730"/>
      <c r="G6" s="730"/>
      <c r="H6" s="730"/>
      <c r="I6" s="731"/>
      <c r="J6" s="53"/>
      <c r="K6" s="53"/>
      <c r="L6" s="777"/>
      <c r="M6" s="778"/>
      <c r="N6" s="74"/>
      <c r="O6" s="75"/>
      <c r="P6" s="75"/>
      <c r="Q6" s="75"/>
      <c r="R6" s="75"/>
      <c r="S6" s="75"/>
      <c r="T6" s="75"/>
      <c r="U6" s="75"/>
      <c r="V6" s="68"/>
      <c r="W6" s="68"/>
      <c r="X6" s="68"/>
      <c r="Y6" s="68"/>
      <c r="Z6" s="68"/>
      <c r="AA6" s="68"/>
      <c r="AB6" s="68"/>
      <c r="AC6" s="68"/>
      <c r="AD6" s="68"/>
      <c r="AE6" s="68"/>
      <c r="AF6" s="68"/>
      <c r="AG6" s="68"/>
      <c r="AH6" s="68"/>
      <c r="AI6" s="68"/>
      <c r="AJ6" s="68"/>
      <c r="AK6" s="68"/>
      <c r="AL6" s="68"/>
      <c r="AM6" s="68"/>
      <c r="AN6" s="68"/>
      <c r="AO6" s="68"/>
      <c r="AP6" s="68"/>
      <c r="AQ6" s="68"/>
      <c r="AR6" s="68"/>
      <c r="AS6" s="68"/>
      <c r="AT6" s="61"/>
    </row>
    <row r="7" spans="1:46" s="62" customFormat="1" ht="24.95" customHeight="1">
      <c r="A7" s="98"/>
      <c r="B7" s="76"/>
      <c r="C7" s="779" t="s">
        <v>460</v>
      </c>
      <c r="D7" s="726"/>
      <c r="E7" s="726"/>
      <c r="F7" s="726"/>
      <c r="G7" s="726"/>
      <c r="H7" s="726"/>
      <c r="I7" s="726"/>
      <c r="J7" s="91"/>
      <c r="K7" s="91"/>
      <c r="L7" s="91"/>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80"/>
      <c r="D8" s="725"/>
      <c r="E8" s="725"/>
      <c r="F8" s="725"/>
      <c r="G8" s="725"/>
      <c r="H8" s="725"/>
      <c r="I8" s="725"/>
      <c r="J8" s="89"/>
      <c r="K8" s="89"/>
      <c r="L8" s="89"/>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80"/>
      <c r="D9" s="725"/>
      <c r="E9" s="725"/>
      <c r="F9" s="725"/>
      <c r="G9" s="725"/>
      <c r="H9" s="725"/>
      <c r="I9" s="725"/>
      <c r="J9" s="89"/>
      <c r="K9" s="89"/>
      <c r="L9" s="89"/>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80"/>
      <c r="D10" s="725"/>
      <c r="E10" s="725"/>
      <c r="F10" s="725"/>
      <c r="G10" s="725"/>
      <c r="H10" s="725"/>
      <c r="I10" s="725"/>
      <c r="J10" s="89"/>
      <c r="K10" s="89"/>
      <c r="L10" s="89"/>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8"/>
      <c r="B11" s="76"/>
      <c r="C11" s="780"/>
      <c r="D11" s="725"/>
      <c r="E11" s="725"/>
      <c r="F11" s="725"/>
      <c r="G11" s="725"/>
      <c r="H11" s="725"/>
      <c r="I11" s="725"/>
      <c r="J11" s="89"/>
      <c r="K11" s="89"/>
      <c r="L11" s="89"/>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8"/>
      <c r="B12" s="76"/>
      <c r="C12" s="780"/>
      <c r="D12" s="725"/>
      <c r="E12" s="725"/>
      <c r="F12" s="725"/>
      <c r="G12" s="725"/>
      <c r="H12" s="725"/>
      <c r="I12" s="725"/>
      <c r="J12" s="89"/>
      <c r="K12" s="89"/>
      <c r="L12" s="89"/>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8"/>
      <c r="B13" s="76"/>
      <c r="C13" s="780"/>
      <c r="D13" s="725"/>
      <c r="E13" s="725"/>
      <c r="F13" s="725"/>
      <c r="G13" s="725"/>
      <c r="H13" s="725"/>
      <c r="I13" s="725"/>
      <c r="J13" s="89"/>
      <c r="K13" s="89"/>
      <c r="L13" s="89"/>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8"/>
      <c r="B14" s="76"/>
      <c r="C14" s="780"/>
      <c r="D14" s="725"/>
      <c r="E14" s="725"/>
      <c r="F14" s="725"/>
      <c r="G14" s="725"/>
      <c r="H14" s="725"/>
      <c r="I14" s="725"/>
      <c r="J14" s="89"/>
      <c r="K14" s="89"/>
      <c r="L14" s="89"/>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8"/>
      <c r="B15" s="76"/>
      <c r="C15" s="780"/>
      <c r="D15" s="725"/>
      <c r="E15" s="725"/>
      <c r="F15" s="725"/>
      <c r="G15" s="725"/>
      <c r="H15" s="725"/>
      <c r="I15" s="725"/>
      <c r="J15" s="89"/>
      <c r="K15" s="89"/>
      <c r="L15" s="89"/>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8"/>
      <c r="B16" s="76"/>
      <c r="C16" s="780"/>
      <c r="D16" s="725"/>
      <c r="E16" s="725"/>
      <c r="F16" s="725"/>
      <c r="G16" s="725"/>
      <c r="H16" s="725"/>
      <c r="I16" s="725"/>
      <c r="J16" s="89"/>
      <c r="K16" s="89"/>
      <c r="L16" s="89"/>
      <c r="M16" s="77"/>
      <c r="N16" s="74"/>
      <c r="O16" s="75"/>
      <c r="P16" s="75"/>
      <c r="Q16" s="75"/>
      <c r="R16" s="75"/>
      <c r="S16" s="75"/>
      <c r="T16" s="75"/>
      <c r="U16" s="75"/>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8"/>
      <c r="B17" s="76"/>
      <c r="C17" s="780"/>
      <c r="D17" s="725"/>
      <c r="E17" s="725"/>
      <c r="F17" s="725"/>
      <c r="G17" s="725"/>
      <c r="H17" s="725"/>
      <c r="I17" s="725"/>
      <c r="J17" s="89"/>
      <c r="K17" s="89"/>
      <c r="L17" s="89"/>
      <c r="M17" s="77"/>
      <c r="N17" s="74"/>
      <c r="O17" s="75"/>
      <c r="P17" s="75"/>
      <c r="Q17" s="75"/>
      <c r="R17" s="75"/>
      <c r="S17" s="75"/>
      <c r="T17" s="75"/>
      <c r="U17" s="7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8"/>
      <c r="B18" s="76"/>
      <c r="C18" s="780"/>
      <c r="D18" s="725"/>
      <c r="E18" s="725"/>
      <c r="F18" s="725"/>
      <c r="G18" s="725"/>
      <c r="H18" s="725"/>
      <c r="I18" s="725"/>
      <c r="J18" s="89"/>
      <c r="K18" s="89"/>
      <c r="L18" s="89"/>
      <c r="M18" s="77"/>
      <c r="N18" s="74"/>
      <c r="O18" s="75"/>
      <c r="P18" s="75"/>
      <c r="Q18" s="75"/>
      <c r="R18" s="75"/>
      <c r="S18" s="75"/>
      <c r="T18" s="75"/>
      <c r="U18" s="75"/>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4"/>
      <c r="B19" s="76"/>
      <c r="C19" s="780"/>
      <c r="D19" s="725"/>
      <c r="E19" s="725"/>
      <c r="F19" s="725"/>
      <c r="G19" s="725"/>
      <c r="H19" s="725"/>
      <c r="I19" s="725"/>
      <c r="J19" s="89"/>
      <c r="K19" s="89"/>
      <c r="L19" s="89"/>
      <c r="M19" s="77"/>
      <c r="N19" s="74"/>
      <c r="O19" s="75"/>
      <c r="P19" s="75"/>
      <c r="Q19" s="75"/>
      <c r="R19" s="75"/>
      <c r="S19" s="75"/>
      <c r="T19" s="75"/>
      <c r="U19" s="75"/>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4"/>
      <c r="B20" s="76"/>
      <c r="C20" s="88"/>
      <c r="D20" s="93"/>
      <c r="E20" s="93"/>
      <c r="F20" s="93"/>
      <c r="G20" s="93"/>
      <c r="H20" s="93"/>
      <c r="I20" s="93"/>
      <c r="J20" s="93"/>
      <c r="K20" s="93"/>
      <c r="L20" s="93"/>
      <c r="M20" s="68"/>
      <c r="N20" s="74"/>
      <c r="O20" s="75"/>
      <c r="P20" s="75"/>
      <c r="Q20" s="75"/>
      <c r="R20" s="75"/>
      <c r="S20" s="75"/>
      <c r="T20" s="75"/>
      <c r="U20" s="75"/>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4"/>
      <c r="B21" s="76"/>
      <c r="C21" s="327" t="str">
        <f>Índice!D49</f>
        <v>GRI 305-1</v>
      </c>
      <c r="D21" s="783" t="str">
        <f>Índice!E49</f>
        <v>Direct (Scope 1) GHG emissions</v>
      </c>
      <c r="E21" s="730"/>
      <c r="F21" s="730"/>
      <c r="G21" s="730"/>
      <c r="H21" s="730"/>
      <c r="I21" s="731"/>
      <c r="J21" s="53"/>
      <c r="K21" s="53"/>
      <c r="L21" s="50"/>
      <c r="M21" s="70"/>
      <c r="N21" s="74"/>
      <c r="O21" s="75"/>
      <c r="P21" s="75"/>
      <c r="Q21" s="75"/>
      <c r="R21" s="75"/>
      <c r="S21" s="75"/>
      <c r="T21" s="75"/>
      <c r="U21" s="7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4"/>
      <c r="B22" s="76"/>
      <c r="C22" s="328" t="str">
        <f>Índice!D55</f>
        <v>SASB IF-EU-110a.1</v>
      </c>
      <c r="D22" s="783" t="str">
        <f>Índice!E55</f>
        <v>Gross global scope 1 emissions, percentage covered under emissions-limiting regulations</v>
      </c>
      <c r="E22" s="783"/>
      <c r="F22" s="783"/>
      <c r="G22" s="783"/>
      <c r="H22" s="783"/>
      <c r="I22" s="784"/>
      <c r="J22" s="53"/>
      <c r="K22" s="53"/>
      <c r="L22" s="50"/>
      <c r="M22" s="70"/>
      <c r="N22" s="74"/>
      <c r="O22" s="75"/>
      <c r="P22" s="75"/>
      <c r="Q22" s="75"/>
      <c r="R22" s="75"/>
      <c r="S22" s="75"/>
      <c r="T22" s="75"/>
      <c r="U22" s="7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24.95" customHeight="1">
      <c r="A23" s="94"/>
      <c r="B23" s="76"/>
      <c r="C23" s="785" t="s">
        <v>467</v>
      </c>
      <c r="D23" s="786"/>
      <c r="E23" s="786"/>
      <c r="F23" s="786"/>
      <c r="G23" s="786"/>
      <c r="H23" s="786"/>
      <c r="I23" s="786"/>
      <c r="J23" s="85"/>
      <c r="L23" s="50"/>
      <c r="M23" s="70"/>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s="62" customFormat="1" ht="35.1" customHeight="1">
      <c r="A24" s="94"/>
      <c r="B24" s="76"/>
      <c r="C24" s="775" t="s">
        <v>461</v>
      </c>
      <c r="D24" s="776"/>
      <c r="E24" s="776"/>
      <c r="F24" s="776"/>
      <c r="G24" s="776"/>
      <c r="H24" s="50"/>
      <c r="I24" s="50"/>
      <c r="J24" s="87"/>
      <c r="L24" s="50"/>
      <c r="M24" s="70"/>
      <c r="N24" s="74"/>
      <c r="O24" s="75"/>
      <c r="P24" s="75"/>
      <c r="Q24" s="75"/>
      <c r="R24" s="75"/>
      <c r="S24" s="75"/>
      <c r="T24" s="75"/>
      <c r="U24" s="7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s="62" customFormat="1" ht="35.1" customHeight="1" thickBot="1">
      <c r="A25" s="94"/>
      <c r="B25" s="76"/>
      <c r="C25" s="773" t="s">
        <v>472</v>
      </c>
      <c r="D25" s="773"/>
      <c r="E25" s="323">
        <v>2022</v>
      </c>
      <c r="F25" s="323">
        <v>2023</v>
      </c>
      <c r="G25" s="324">
        <v>2024</v>
      </c>
      <c r="H25" s="236"/>
      <c r="I25" s="236"/>
      <c r="J25" s="236"/>
      <c r="L25" s="50"/>
      <c r="M25" s="70"/>
      <c r="N25" s="74"/>
      <c r="O25" s="75"/>
      <c r="P25" s="75"/>
      <c r="Q25" s="75"/>
      <c r="R25" s="75"/>
      <c r="S25" s="75"/>
      <c r="T25" s="75"/>
      <c r="U25" s="7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s="62" customFormat="1" ht="24.95" customHeight="1">
      <c r="A26" s="94"/>
      <c r="B26" s="76"/>
      <c r="C26" s="764" t="s">
        <v>462</v>
      </c>
      <c r="D26" s="764"/>
      <c r="E26" s="342">
        <v>2184049</v>
      </c>
      <c r="F26" s="342">
        <v>2357385</v>
      </c>
      <c r="G26" s="343">
        <v>3827253.943645</v>
      </c>
      <c r="H26" s="236"/>
      <c r="I26" s="236"/>
      <c r="J26" s="236"/>
      <c r="L26" s="50"/>
      <c r="M26" s="70"/>
      <c r="N26" s="74"/>
      <c r="O26" s="75"/>
      <c r="P26" s="75"/>
      <c r="Q26" s="75"/>
      <c r="R26" s="75"/>
      <c r="S26" s="75"/>
      <c r="T26" s="75"/>
      <c r="U26" s="7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s="62" customFormat="1" ht="24.95" customHeight="1">
      <c r="A27" s="94"/>
      <c r="B27" s="76"/>
      <c r="C27" s="764" t="s">
        <v>464</v>
      </c>
      <c r="D27" s="764"/>
      <c r="E27" s="342">
        <v>490804</v>
      </c>
      <c r="F27" s="342">
        <v>346782</v>
      </c>
      <c r="G27" s="343">
        <v>872885.67272200005</v>
      </c>
      <c r="H27" s="236"/>
      <c r="I27" s="236"/>
      <c r="J27" s="236"/>
      <c r="L27" s="50"/>
      <c r="M27" s="70"/>
      <c r="N27" s="74"/>
      <c r="O27" s="75"/>
      <c r="P27" s="75"/>
      <c r="Q27" s="75"/>
      <c r="R27" s="75"/>
      <c r="S27" s="75"/>
      <c r="T27" s="75"/>
      <c r="U27" s="75"/>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1:46" s="62" customFormat="1" ht="24.95" customHeight="1">
      <c r="A28" s="94"/>
      <c r="B28" s="76"/>
      <c r="C28" s="764" t="s">
        <v>463</v>
      </c>
      <c r="D28" s="764"/>
      <c r="E28" s="342">
        <v>5436</v>
      </c>
      <c r="F28" s="342">
        <v>4851</v>
      </c>
      <c r="G28" s="343">
        <v>7327.0619999999999</v>
      </c>
      <c r="H28" s="236"/>
      <c r="I28" s="236"/>
      <c r="J28" s="236"/>
      <c r="L28" s="50"/>
      <c r="M28" s="70"/>
      <c r="N28" s="74"/>
      <c r="O28" s="75"/>
      <c r="P28" s="75"/>
      <c r="Q28" s="75"/>
      <c r="R28" s="75"/>
      <c r="S28" s="75"/>
      <c r="T28" s="75"/>
      <c r="U28" s="75"/>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1"/>
    </row>
    <row r="29" spans="1:46" s="62" customFormat="1" ht="24.95" customHeight="1">
      <c r="A29" s="94"/>
      <c r="B29" s="76"/>
      <c r="C29" s="764" t="s">
        <v>465</v>
      </c>
      <c r="D29" s="764"/>
      <c r="E29" s="342">
        <v>1109</v>
      </c>
      <c r="F29" s="342">
        <v>567</v>
      </c>
      <c r="G29" s="343">
        <v>593.28805899999998</v>
      </c>
      <c r="H29" s="236"/>
      <c r="I29" s="236"/>
      <c r="J29" s="236"/>
      <c r="L29" s="50"/>
      <c r="M29" s="70"/>
      <c r="N29" s="74"/>
      <c r="O29" s="75"/>
      <c r="P29" s="75"/>
      <c r="Q29" s="75"/>
      <c r="R29" s="75"/>
      <c r="S29" s="75"/>
      <c r="T29" s="75"/>
      <c r="U29" s="75"/>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1"/>
    </row>
    <row r="30" spans="1:46" s="62" customFormat="1" ht="24.95" customHeight="1">
      <c r="A30" s="94"/>
      <c r="B30" s="76"/>
      <c r="C30" s="764" t="s">
        <v>466</v>
      </c>
      <c r="D30" s="764"/>
      <c r="E30" s="342" t="s">
        <v>1</v>
      </c>
      <c r="F30" s="342">
        <v>27</v>
      </c>
      <c r="G30" s="343">
        <v>2542.1159830000001</v>
      </c>
      <c r="H30" s="236"/>
      <c r="I30" s="236"/>
      <c r="J30" s="236"/>
      <c r="L30" s="50"/>
      <c r="M30" s="70"/>
      <c r="N30" s="74"/>
      <c r="O30" s="75"/>
      <c r="P30" s="75"/>
      <c r="Q30" s="75"/>
      <c r="R30" s="75"/>
      <c r="S30" s="75"/>
      <c r="T30" s="75"/>
      <c r="U30" s="75"/>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1"/>
    </row>
    <row r="31" spans="1:46" s="62" customFormat="1" ht="24.95" customHeight="1">
      <c r="A31" s="94"/>
      <c r="B31" s="76"/>
      <c r="C31" s="781" t="s">
        <v>2</v>
      </c>
      <c r="D31" s="781"/>
      <c r="E31" s="337">
        <v>2681397</v>
      </c>
      <c r="F31" s="337">
        <v>2709612</v>
      </c>
      <c r="G31" s="344">
        <v>4710602.0820000004</v>
      </c>
      <c r="H31" s="236"/>
      <c r="I31" s="236"/>
      <c r="J31" s="236"/>
      <c r="L31" s="50"/>
      <c r="M31" s="70"/>
      <c r="N31" s="74"/>
      <c r="O31" s="75"/>
      <c r="P31" s="75"/>
      <c r="Q31" s="75"/>
      <c r="R31" s="75"/>
      <c r="S31" s="75"/>
      <c r="T31" s="75"/>
      <c r="U31" s="75"/>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1"/>
    </row>
    <row r="32" spans="1:46" s="62" customFormat="1" ht="35.1" customHeight="1">
      <c r="A32" s="94"/>
      <c r="B32" s="76"/>
      <c r="C32" s="796" t="s">
        <v>468</v>
      </c>
      <c r="D32" s="797"/>
      <c r="E32" s="797"/>
      <c r="F32" s="797"/>
      <c r="G32" s="797"/>
      <c r="H32" s="236"/>
      <c r="I32" s="236"/>
      <c r="J32" s="236"/>
      <c r="L32" s="50"/>
      <c r="M32" s="70"/>
      <c r="N32" s="74"/>
      <c r="O32" s="75"/>
      <c r="P32" s="75"/>
      <c r="Q32" s="75"/>
      <c r="R32" s="75"/>
      <c r="S32" s="75"/>
      <c r="T32" s="75"/>
      <c r="U32" s="7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1"/>
    </row>
    <row r="33" spans="1:46" s="62" customFormat="1" ht="24.95" customHeight="1">
      <c r="A33" s="94"/>
      <c r="B33" s="76"/>
      <c r="C33" s="798" t="s">
        <v>469</v>
      </c>
      <c r="D33" s="799"/>
      <c r="E33" s="799"/>
      <c r="F33" s="799"/>
      <c r="G33" s="799"/>
      <c r="H33" s="196"/>
      <c r="I33" s="196"/>
      <c r="J33" s="196"/>
      <c r="K33" s="196"/>
      <c r="L33" s="50"/>
      <c r="M33" s="70"/>
      <c r="N33" s="74"/>
      <c r="O33" s="75"/>
      <c r="P33" s="75"/>
      <c r="Q33" s="75"/>
      <c r="R33" s="75"/>
      <c r="S33" s="75"/>
      <c r="T33" s="75"/>
      <c r="U33" s="75"/>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1:46" s="62" customFormat="1" ht="24.95" customHeight="1">
      <c r="A34" s="94"/>
      <c r="B34" s="76"/>
      <c r="C34" s="770" t="s">
        <v>470</v>
      </c>
      <c r="D34" s="770"/>
      <c r="E34" s="770"/>
      <c r="F34" s="770"/>
      <c r="G34" s="770"/>
      <c r="H34" s="361"/>
      <c r="L34" s="50"/>
      <c r="M34" s="70"/>
      <c r="N34" s="74"/>
      <c r="O34" s="75"/>
      <c r="P34" s="75"/>
      <c r="Q34" s="75"/>
      <c r="R34" s="75"/>
      <c r="S34" s="75"/>
      <c r="T34" s="75"/>
      <c r="U34" s="75"/>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1:46" s="62" customFormat="1" ht="24.95" customHeight="1">
      <c r="A35" s="94"/>
      <c r="B35" s="76"/>
      <c r="C35" s="770"/>
      <c r="D35" s="770"/>
      <c r="E35" s="770"/>
      <c r="F35" s="770"/>
      <c r="G35" s="770"/>
      <c r="H35" s="361"/>
      <c r="L35" s="50"/>
      <c r="M35" s="70"/>
      <c r="N35" s="74"/>
      <c r="O35" s="75"/>
      <c r="P35" s="75"/>
      <c r="Q35" s="75"/>
      <c r="R35" s="75"/>
      <c r="S35" s="75"/>
      <c r="T35" s="75"/>
      <c r="U35" s="75"/>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1:46" s="62" customFormat="1" ht="10.5" customHeight="1">
      <c r="A36" s="94"/>
      <c r="B36" s="76"/>
      <c r="C36" s="770"/>
      <c r="D36" s="770"/>
      <c r="E36" s="770"/>
      <c r="F36" s="770"/>
      <c r="G36" s="770"/>
      <c r="H36" s="361"/>
      <c r="L36" s="50"/>
      <c r="M36" s="70"/>
      <c r="N36" s="74"/>
      <c r="O36" s="75"/>
      <c r="P36" s="75"/>
      <c r="Q36" s="75"/>
      <c r="R36" s="75"/>
      <c r="S36" s="75"/>
      <c r="T36" s="75"/>
      <c r="U36" s="75"/>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1:46" s="62" customFormat="1" ht="35.1" customHeight="1">
      <c r="A37" s="94"/>
      <c r="B37" s="76"/>
      <c r="C37" s="770" t="s">
        <v>471</v>
      </c>
      <c r="D37" s="770"/>
      <c r="E37" s="770"/>
      <c r="F37" s="770"/>
      <c r="G37" s="770"/>
      <c r="H37" s="361"/>
      <c r="L37" s="50"/>
      <c r="M37" s="70"/>
      <c r="N37" s="74"/>
      <c r="O37" s="75"/>
      <c r="P37" s="75"/>
      <c r="Q37" s="75"/>
      <c r="R37" s="75"/>
      <c r="S37" s="75"/>
      <c r="T37" s="75"/>
      <c r="U37" s="75"/>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1:46" s="62" customFormat="1" ht="24.95" customHeight="1">
      <c r="A38" s="94"/>
      <c r="B38" s="76"/>
      <c r="C38" s="775"/>
      <c r="D38" s="776"/>
      <c r="E38" s="776"/>
      <c r="F38" s="776"/>
      <c r="G38" s="776"/>
      <c r="L38" s="50"/>
      <c r="M38" s="70"/>
      <c r="N38" s="74"/>
      <c r="O38" s="75"/>
      <c r="P38" s="75"/>
      <c r="Q38" s="75"/>
      <c r="R38" s="75"/>
      <c r="S38" s="75"/>
      <c r="T38" s="75"/>
      <c r="U38" s="75"/>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1"/>
    </row>
    <row r="39" spans="1:46" s="62" customFormat="1" ht="35.1" customHeight="1" thickBot="1">
      <c r="A39" s="94"/>
      <c r="B39" s="76"/>
      <c r="C39" s="773" t="s">
        <v>473</v>
      </c>
      <c r="D39" s="773"/>
      <c r="E39" s="323">
        <v>2022</v>
      </c>
      <c r="F39" s="323">
        <v>2023</v>
      </c>
      <c r="G39" s="324">
        <v>2024</v>
      </c>
      <c r="L39" s="50"/>
      <c r="M39" s="70"/>
      <c r="N39" s="74"/>
      <c r="O39" s="75"/>
      <c r="P39" s="75"/>
      <c r="Q39" s="75"/>
      <c r="R39" s="75"/>
      <c r="S39" s="75"/>
      <c r="T39" s="75"/>
      <c r="U39" s="75"/>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1"/>
    </row>
    <row r="40" spans="1:46" s="62" customFormat="1" ht="24.95" customHeight="1">
      <c r="A40" s="94"/>
      <c r="B40" s="76"/>
      <c r="C40" s="782" t="s">
        <v>474</v>
      </c>
      <c r="D40" s="782"/>
      <c r="E40" s="345">
        <v>194</v>
      </c>
      <c r="F40" s="345">
        <v>352</v>
      </c>
      <c r="G40" s="346">
        <v>996.87249799999995</v>
      </c>
      <c r="L40" s="50"/>
      <c r="M40" s="70"/>
      <c r="N40" s="74"/>
      <c r="O40" s="75"/>
      <c r="P40" s="75"/>
      <c r="Q40" s="75"/>
      <c r="R40" s="75"/>
      <c r="S40" s="75"/>
      <c r="T40" s="75"/>
      <c r="U40" s="75"/>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1"/>
    </row>
    <row r="41" spans="1:46" s="62" customFormat="1" ht="24.95" customHeight="1">
      <c r="A41" s="94"/>
      <c r="B41" s="76"/>
      <c r="C41" s="764" t="s">
        <v>475</v>
      </c>
      <c r="D41" s="764"/>
      <c r="E41" s="342">
        <v>116</v>
      </c>
      <c r="F41" s="342">
        <v>78</v>
      </c>
      <c r="G41" s="347">
        <v>83.621950999999996</v>
      </c>
      <c r="L41" s="50"/>
      <c r="M41" s="70"/>
      <c r="N41" s="74"/>
      <c r="O41" s="75"/>
      <c r="P41" s="75"/>
      <c r="Q41" s="75"/>
      <c r="R41" s="75"/>
      <c r="S41" s="75"/>
      <c r="T41" s="75"/>
      <c r="U41" s="75"/>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1"/>
    </row>
    <row r="42" spans="1:46" s="62" customFormat="1" ht="24.95" customHeight="1">
      <c r="A42" s="94"/>
      <c r="B42" s="76"/>
      <c r="C42" s="781" t="s">
        <v>2</v>
      </c>
      <c r="D42" s="781"/>
      <c r="E42" s="337">
        <v>310</v>
      </c>
      <c r="F42" s="337">
        <v>430</v>
      </c>
      <c r="G42" s="338">
        <v>1080.4939999999999</v>
      </c>
      <c r="L42" s="50"/>
      <c r="M42" s="70"/>
      <c r="N42" s="74"/>
      <c r="O42" s="75"/>
      <c r="P42" s="75"/>
      <c r="Q42" s="75"/>
      <c r="R42" s="75"/>
      <c r="S42" s="75"/>
      <c r="T42" s="75"/>
      <c r="U42" s="75"/>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1"/>
    </row>
    <row r="43" spans="1:46" s="62" customFormat="1" ht="24.95" customHeight="1">
      <c r="A43" s="94"/>
      <c r="B43" s="76"/>
      <c r="C43" s="348"/>
      <c r="D43" s="348"/>
      <c r="E43" s="348"/>
      <c r="F43" s="131"/>
      <c r="G43" s="131"/>
      <c r="L43" s="50"/>
      <c r="M43" s="70"/>
      <c r="N43" s="74"/>
      <c r="O43" s="75"/>
      <c r="P43" s="75"/>
      <c r="Q43" s="75"/>
      <c r="R43" s="75"/>
      <c r="S43" s="75"/>
      <c r="T43" s="75"/>
      <c r="U43" s="75"/>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1"/>
    </row>
    <row r="44" spans="1:46" s="62" customFormat="1" ht="24.95" customHeight="1" thickBot="1">
      <c r="A44" s="94"/>
      <c r="B44" s="76"/>
      <c r="C44" s="319" t="s">
        <v>480</v>
      </c>
      <c r="D44" s="323">
        <v>2022</v>
      </c>
      <c r="E44" s="323">
        <v>2023</v>
      </c>
      <c r="F44" s="351">
        <v>2024</v>
      </c>
      <c r="L44" s="50"/>
      <c r="M44" s="70"/>
      <c r="N44" s="74"/>
      <c r="O44" s="75"/>
      <c r="P44" s="75"/>
      <c r="Q44" s="75"/>
      <c r="R44" s="75"/>
      <c r="S44" s="75"/>
      <c r="T44" s="75"/>
      <c r="U44" s="75"/>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1"/>
    </row>
    <row r="45" spans="1:46" s="62" customFormat="1" ht="24.95" customHeight="1">
      <c r="A45" s="94"/>
      <c r="B45" s="76"/>
      <c r="C45" s="205" t="s">
        <v>4</v>
      </c>
      <c r="D45" s="352">
        <v>457.97495445000004</v>
      </c>
      <c r="E45" s="352">
        <v>512.53376553499993</v>
      </c>
      <c r="F45" s="352">
        <v>911.14383256999997</v>
      </c>
      <c r="L45" s="50"/>
      <c r="M45" s="70"/>
      <c r="N45" s="74"/>
      <c r="O45" s="75"/>
      <c r="P45" s="75"/>
      <c r="Q45" s="75"/>
      <c r="R45" s="75"/>
      <c r="S45" s="75"/>
      <c r="T45" s="75"/>
      <c r="U45" s="75"/>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1"/>
    </row>
    <row r="46" spans="1:46" s="62" customFormat="1" ht="24.95" customHeight="1">
      <c r="A46" s="94"/>
      <c r="B46" s="76"/>
      <c r="C46" s="205" t="s">
        <v>476</v>
      </c>
      <c r="D46" s="352">
        <v>2212.4284068769998</v>
      </c>
      <c r="E46" s="352">
        <v>2047.0839158179999</v>
      </c>
      <c r="F46" s="352">
        <v>2888.5647932830007</v>
      </c>
      <c r="L46" s="50"/>
      <c r="M46" s="70"/>
      <c r="N46" s="74"/>
      <c r="O46" s="75"/>
      <c r="P46" s="75"/>
      <c r="Q46" s="75"/>
      <c r="R46" s="75"/>
      <c r="S46" s="75"/>
      <c r="T46" s="75"/>
      <c r="U46" s="75"/>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1"/>
    </row>
    <row r="47" spans="1:46" s="62" customFormat="1" ht="24.95" customHeight="1">
      <c r="A47" s="94"/>
      <c r="B47" s="76"/>
      <c r="C47" s="205" t="s">
        <v>477</v>
      </c>
      <c r="D47" s="352">
        <v>10.993941762</v>
      </c>
      <c r="E47" s="352">
        <v>149.97009459500001</v>
      </c>
      <c r="F47" s="352">
        <v>820.39970336199997</v>
      </c>
      <c r="L47" s="50"/>
      <c r="M47" s="70"/>
      <c r="N47" s="74"/>
      <c r="O47" s="75"/>
      <c r="P47" s="75"/>
      <c r="Q47" s="75"/>
      <c r="R47" s="75"/>
      <c r="S47" s="75"/>
      <c r="T47" s="75"/>
      <c r="U47" s="75"/>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1"/>
    </row>
    <row r="48" spans="1:46" s="62" customFormat="1" ht="24.95" customHeight="1">
      <c r="A48" s="94"/>
      <c r="B48" s="76"/>
      <c r="C48" s="205" t="s">
        <v>478</v>
      </c>
      <c r="D48" s="352">
        <v>0</v>
      </c>
      <c r="E48" s="352">
        <v>0</v>
      </c>
      <c r="F48" s="352">
        <v>90.465462656</v>
      </c>
      <c r="L48" s="50"/>
      <c r="M48" s="70"/>
      <c r="N48" s="74"/>
      <c r="O48" s="75"/>
      <c r="P48" s="75"/>
      <c r="Q48" s="75"/>
      <c r="R48" s="75"/>
      <c r="S48" s="75"/>
      <c r="T48" s="75"/>
      <c r="U48" s="75"/>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1"/>
    </row>
    <row r="49" spans="1:46" s="62" customFormat="1" ht="24.95" customHeight="1">
      <c r="A49" s="94"/>
      <c r="B49" s="76"/>
      <c r="C49" s="205" t="s">
        <v>479</v>
      </c>
      <c r="D49" s="354">
        <f>SUM(D50:D52)</f>
        <v>0</v>
      </c>
      <c r="E49" s="353">
        <f>SUM(E50:E52)</f>
        <v>2.4680000000000001E-2</v>
      </c>
      <c r="F49" s="353">
        <f>SUM(F50:F52)</f>
        <v>2.8288538000000005E-2</v>
      </c>
      <c r="G49" s="353"/>
      <c r="L49" s="50"/>
      <c r="M49" s="70"/>
      <c r="N49" s="74"/>
      <c r="O49" s="75"/>
      <c r="P49" s="75"/>
      <c r="Q49" s="75"/>
      <c r="R49" s="75"/>
      <c r="S49" s="75"/>
      <c r="T49" s="75"/>
      <c r="U49" s="75"/>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1"/>
    </row>
    <row r="50" spans="1:46" s="62" customFormat="1" ht="24.95" customHeight="1">
      <c r="A50" s="94"/>
      <c r="B50" s="76"/>
      <c r="C50" s="355" t="s">
        <v>183</v>
      </c>
      <c r="D50" s="356">
        <v>0</v>
      </c>
      <c r="E50" s="356">
        <v>0</v>
      </c>
      <c r="F50" s="357">
        <v>1.4539476000000001E-2</v>
      </c>
      <c r="G50" s="353"/>
      <c r="L50" s="50"/>
      <c r="M50" s="70"/>
      <c r="N50" s="74"/>
      <c r="O50" s="75"/>
      <c r="P50" s="75"/>
      <c r="Q50" s="75"/>
      <c r="R50" s="75"/>
      <c r="S50" s="75"/>
      <c r="T50" s="75"/>
      <c r="U50" s="75"/>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1"/>
    </row>
    <row r="51" spans="1:46" s="62" customFormat="1" ht="24.95" customHeight="1">
      <c r="A51" s="94"/>
      <c r="B51" s="76"/>
      <c r="C51" s="355" t="s">
        <v>185</v>
      </c>
      <c r="D51" s="356">
        <v>0</v>
      </c>
      <c r="E51" s="357">
        <v>2.4680000000000001E-2</v>
      </c>
      <c r="F51" s="357">
        <v>1.3619062000000001E-2</v>
      </c>
      <c r="H51" s="810" t="s">
        <v>482</v>
      </c>
      <c r="I51" s="811"/>
      <c r="L51" s="50"/>
      <c r="M51" s="70"/>
      <c r="N51" s="74"/>
      <c r="O51" s="75"/>
      <c r="P51" s="75"/>
      <c r="Q51" s="75"/>
      <c r="R51" s="75"/>
      <c r="S51" s="75"/>
      <c r="T51" s="75"/>
      <c r="U51" s="75"/>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1"/>
    </row>
    <row r="52" spans="1:46" s="62" customFormat="1" ht="24.95" customHeight="1">
      <c r="A52" s="94"/>
      <c r="B52" s="76"/>
      <c r="C52" s="355" t="s">
        <v>184</v>
      </c>
      <c r="D52" s="356">
        <v>0</v>
      </c>
      <c r="E52" s="356">
        <v>0</v>
      </c>
      <c r="F52" s="357">
        <v>1.3000000000000002E-4</v>
      </c>
      <c r="H52" s="812"/>
      <c r="I52" s="813"/>
      <c r="L52" s="50"/>
      <c r="M52" s="70"/>
      <c r="N52" s="74"/>
      <c r="O52" s="75"/>
      <c r="P52" s="75"/>
      <c r="Q52" s="75"/>
      <c r="R52" s="75"/>
      <c r="S52" s="75"/>
      <c r="T52" s="75"/>
      <c r="U52" s="75"/>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1"/>
    </row>
    <row r="53" spans="1:46" s="62" customFormat="1" ht="24.95" customHeight="1">
      <c r="A53" s="94"/>
      <c r="B53" s="76"/>
      <c r="C53" s="350" t="s">
        <v>481</v>
      </c>
      <c r="D53" s="337">
        <v>2681.3973030000002</v>
      </c>
      <c r="E53" s="337">
        <v>2709.6124559999998</v>
      </c>
      <c r="F53" s="338">
        <v>4710.6020799999997</v>
      </c>
      <c r="H53" s="814"/>
      <c r="I53" s="815"/>
      <c r="L53" s="50"/>
      <c r="M53" s="70"/>
      <c r="N53" s="74"/>
      <c r="O53" s="75"/>
      <c r="P53" s="75"/>
      <c r="Q53" s="75"/>
      <c r="R53" s="75"/>
      <c r="S53" s="75"/>
      <c r="T53" s="75"/>
      <c r="U53" s="75"/>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1"/>
    </row>
    <row r="54" spans="1:46" s="62" customFormat="1" ht="24.95" customHeight="1">
      <c r="A54" s="94"/>
      <c r="B54" s="76"/>
      <c r="L54" s="50"/>
      <c r="M54" s="70"/>
      <c r="N54" s="74"/>
      <c r="O54" s="75"/>
      <c r="P54" s="75"/>
      <c r="Q54" s="75"/>
      <c r="R54" s="75"/>
      <c r="S54" s="75"/>
      <c r="T54" s="75"/>
      <c r="U54" s="75"/>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1"/>
    </row>
    <row r="55" spans="1:46" s="62" customFormat="1" ht="24.95" customHeight="1">
      <c r="A55" s="94"/>
      <c r="B55" s="76"/>
      <c r="C55" s="327" t="str">
        <f>Índice!D50</f>
        <v>GRI 305-2</v>
      </c>
      <c r="D55" s="729" t="str">
        <f>Índice!E50</f>
        <v>Energy indirect (Scope 2) GHG emissions</v>
      </c>
      <c r="E55" s="783"/>
      <c r="F55" s="783"/>
      <c r="G55" s="783"/>
      <c r="H55" s="783"/>
      <c r="I55" s="784"/>
      <c r="J55" s="53"/>
      <c r="K55" s="53"/>
      <c r="L55" s="50"/>
      <c r="M55" s="70"/>
      <c r="N55" s="74"/>
      <c r="O55" s="75"/>
      <c r="P55" s="75"/>
      <c r="Q55" s="75"/>
      <c r="R55" s="75"/>
      <c r="S55" s="75"/>
      <c r="T55" s="75"/>
      <c r="U55" s="75"/>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1"/>
    </row>
    <row r="56" spans="1:46" s="62" customFormat="1" ht="24.95" customHeight="1">
      <c r="A56" s="94"/>
      <c r="B56" s="76"/>
      <c r="C56" s="358" t="str">
        <f>Índice!D56</f>
        <v>SASB IF-EU-110a.2</v>
      </c>
      <c r="D56" s="729" t="str">
        <f>Índice!E56</f>
        <v>Greenhouse gas (GHG) emissions associated with power deliveries</v>
      </c>
      <c r="E56" s="783"/>
      <c r="F56" s="783"/>
      <c r="G56" s="783"/>
      <c r="H56" s="783"/>
      <c r="I56" s="784"/>
      <c r="J56" s="53"/>
      <c r="K56" s="53"/>
      <c r="L56" s="50"/>
      <c r="M56" s="70"/>
      <c r="N56" s="74"/>
      <c r="O56" s="75"/>
      <c r="P56" s="75"/>
      <c r="Q56" s="75"/>
      <c r="R56" s="75"/>
      <c r="S56" s="75"/>
      <c r="T56" s="75"/>
      <c r="U56" s="75"/>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1"/>
    </row>
    <row r="57" spans="1:46" s="62" customFormat="1" ht="24.95" customHeight="1">
      <c r="A57" s="94"/>
      <c r="B57" s="76"/>
      <c r="C57" s="727" t="s">
        <v>488</v>
      </c>
      <c r="D57" s="728"/>
      <c r="E57" s="728"/>
      <c r="F57" s="728"/>
      <c r="G57" s="728"/>
      <c r="H57" s="728"/>
      <c r="I57" s="728"/>
      <c r="J57" s="85"/>
      <c r="L57" s="50"/>
      <c r="M57" s="70"/>
      <c r="N57" s="74"/>
      <c r="O57" s="75"/>
      <c r="P57" s="75"/>
      <c r="Q57" s="75"/>
      <c r="R57" s="75"/>
      <c r="S57" s="75"/>
      <c r="T57" s="75"/>
      <c r="U57" s="75"/>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1"/>
    </row>
    <row r="58" spans="1:46" s="62" customFormat="1" ht="24.95" customHeight="1">
      <c r="A58" s="94"/>
      <c r="B58" s="76"/>
      <c r="C58" s="775" t="s">
        <v>484</v>
      </c>
      <c r="D58" s="776"/>
      <c r="E58" s="776"/>
      <c r="F58" s="776"/>
      <c r="G58" s="776"/>
      <c r="H58" s="87"/>
      <c r="I58" s="87"/>
      <c r="J58" s="85"/>
      <c r="L58" s="50"/>
      <c r="M58" s="70"/>
      <c r="N58" s="74"/>
      <c r="O58" s="75"/>
      <c r="P58" s="75"/>
      <c r="Q58" s="75"/>
      <c r="R58" s="75"/>
      <c r="S58" s="75"/>
      <c r="T58" s="75"/>
      <c r="U58" s="75"/>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1"/>
    </row>
    <row r="59" spans="1:46" s="62" customFormat="1" ht="35.1" customHeight="1" thickBot="1">
      <c r="A59" s="94"/>
      <c r="B59" s="76"/>
      <c r="C59" s="773" t="s">
        <v>483</v>
      </c>
      <c r="D59" s="773"/>
      <c r="E59" s="323">
        <v>2022</v>
      </c>
      <c r="F59" s="323">
        <v>2023</v>
      </c>
      <c r="G59" s="324">
        <v>2024</v>
      </c>
      <c r="L59" s="50"/>
      <c r="M59" s="70"/>
      <c r="N59" s="74"/>
      <c r="O59" s="75"/>
      <c r="P59" s="75"/>
      <c r="Q59" s="75"/>
      <c r="R59" s="75"/>
      <c r="S59" s="75"/>
      <c r="T59" s="75"/>
      <c r="U59" s="75"/>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1"/>
    </row>
    <row r="60" spans="1:46" s="62" customFormat="1" ht="24.95" customHeight="1">
      <c r="A60" s="94"/>
      <c r="B60" s="76"/>
      <c r="C60" s="774" t="s">
        <v>462</v>
      </c>
      <c r="D60" s="774"/>
      <c r="E60" s="359">
        <v>1700</v>
      </c>
      <c r="F60" s="359">
        <v>2644</v>
      </c>
      <c r="G60" s="360">
        <v>4272</v>
      </c>
      <c r="L60" s="50"/>
      <c r="M60" s="70"/>
      <c r="N60" s="74"/>
      <c r="O60" s="75"/>
      <c r="P60" s="75"/>
      <c r="Q60" s="75"/>
      <c r="R60" s="75"/>
      <c r="S60" s="75"/>
      <c r="T60" s="75"/>
      <c r="U60" s="75"/>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1"/>
    </row>
    <row r="61" spans="1:46" s="62" customFormat="1" ht="35.1" customHeight="1">
      <c r="A61" s="94"/>
      <c r="B61" s="76"/>
      <c r="C61" s="800" t="s">
        <v>485</v>
      </c>
      <c r="D61" s="801"/>
      <c r="E61" s="801"/>
      <c r="F61" s="801"/>
      <c r="G61" s="802"/>
      <c r="L61" s="50"/>
      <c r="M61" s="70"/>
      <c r="N61" s="74"/>
      <c r="O61" s="75"/>
      <c r="P61" s="75"/>
      <c r="Q61" s="75"/>
      <c r="R61" s="75"/>
      <c r="S61" s="75"/>
      <c r="T61" s="75"/>
      <c r="U61" s="75"/>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1"/>
    </row>
    <row r="62" spans="1:46" s="62" customFormat="1" ht="43.5" customHeight="1">
      <c r="A62" s="94"/>
      <c r="B62" s="76"/>
      <c r="C62" s="816" t="s">
        <v>486</v>
      </c>
      <c r="D62" s="817"/>
      <c r="E62" s="817"/>
      <c r="F62" s="817"/>
      <c r="G62" s="818"/>
      <c r="H62" s="217"/>
      <c r="I62" s="361"/>
      <c r="L62" s="50"/>
      <c r="M62" s="70"/>
      <c r="N62" s="74"/>
      <c r="O62" s="75"/>
      <c r="P62" s="75"/>
      <c r="Q62" s="75"/>
      <c r="R62" s="75"/>
      <c r="S62" s="75"/>
      <c r="T62" s="75"/>
      <c r="U62" s="75"/>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1"/>
    </row>
    <row r="63" spans="1:46" s="62" customFormat="1" ht="24.95" customHeight="1">
      <c r="A63" s="94"/>
      <c r="B63" s="76"/>
      <c r="C63" s="805" t="s">
        <v>487</v>
      </c>
      <c r="D63" s="806"/>
      <c r="E63" s="806"/>
      <c r="F63" s="806"/>
      <c r="G63" s="807"/>
      <c r="H63" s="217"/>
      <c r="I63" s="361"/>
      <c r="L63" s="50"/>
      <c r="M63" s="70"/>
      <c r="N63" s="74"/>
      <c r="O63" s="75"/>
      <c r="P63" s="75"/>
      <c r="Q63" s="75"/>
      <c r="R63" s="75"/>
      <c r="S63" s="75"/>
      <c r="T63" s="75"/>
      <c r="U63" s="75"/>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1"/>
    </row>
    <row r="64" spans="1:46" s="62" customFormat="1" ht="24.95" customHeight="1">
      <c r="A64" s="94"/>
      <c r="B64" s="76"/>
      <c r="L64" s="50"/>
      <c r="M64" s="70"/>
      <c r="N64" s="74"/>
      <c r="O64" s="75"/>
      <c r="P64" s="75"/>
      <c r="Q64" s="75"/>
      <c r="R64" s="75"/>
      <c r="S64" s="75"/>
      <c r="T64" s="75"/>
      <c r="U64" s="75"/>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1"/>
    </row>
    <row r="65" spans="1:46" s="62" customFormat="1" ht="24.95" customHeight="1">
      <c r="A65" s="94"/>
      <c r="B65" s="76"/>
      <c r="C65" s="326" t="str">
        <f>Índice!D51</f>
        <v>GRI 305-3</v>
      </c>
      <c r="D65" s="729" t="str">
        <f>Índice!E51</f>
        <v>Other indirect (Scope 3) GHG emissions</v>
      </c>
      <c r="E65" s="783"/>
      <c r="F65" s="783"/>
      <c r="G65" s="783"/>
      <c r="H65" s="783"/>
      <c r="I65" s="784"/>
      <c r="L65" s="50"/>
      <c r="M65" s="70"/>
      <c r="N65" s="74"/>
      <c r="O65" s="75"/>
      <c r="P65" s="75"/>
      <c r="Q65" s="75"/>
      <c r="R65" s="75"/>
      <c r="S65" s="75"/>
      <c r="T65" s="75"/>
      <c r="U65" s="75"/>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1"/>
    </row>
    <row r="66" spans="1:46" s="62" customFormat="1" ht="24.95" customHeight="1">
      <c r="A66" s="94"/>
      <c r="B66" s="76"/>
      <c r="C66" s="803" t="s">
        <v>489</v>
      </c>
      <c r="D66" s="804"/>
      <c r="E66" s="804"/>
      <c r="F66" s="804"/>
      <c r="G66" s="804"/>
      <c r="H66" s="804"/>
      <c r="I66" s="804"/>
      <c r="J66" s="53"/>
      <c r="K66" s="53"/>
      <c r="L66" s="50"/>
      <c r="M66" s="70"/>
      <c r="N66" s="74"/>
      <c r="O66" s="75"/>
      <c r="P66" s="75"/>
      <c r="Q66" s="75"/>
      <c r="R66" s="75"/>
      <c r="S66" s="75"/>
      <c r="T66" s="75"/>
      <c r="U66" s="75"/>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1"/>
    </row>
    <row r="67" spans="1:46" s="62" customFormat="1" ht="24.95" customHeight="1">
      <c r="A67" s="94"/>
      <c r="B67" s="76"/>
      <c r="C67" s="775" t="s">
        <v>491</v>
      </c>
      <c r="D67" s="776"/>
      <c r="E67" s="776"/>
      <c r="F67" s="776"/>
      <c r="G67" s="776"/>
      <c r="H67" s="85"/>
      <c r="I67" s="85"/>
      <c r="J67" s="85"/>
      <c r="L67" s="50"/>
      <c r="M67" s="70"/>
      <c r="N67" s="74"/>
      <c r="O67" s="75"/>
      <c r="P67" s="75"/>
      <c r="Q67" s="75"/>
      <c r="R67" s="75"/>
      <c r="S67" s="75"/>
      <c r="T67" s="75"/>
      <c r="U67" s="75"/>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1"/>
    </row>
    <row r="68" spans="1:46" s="62" customFormat="1" ht="35.1" customHeight="1" thickBot="1">
      <c r="A68" s="94"/>
      <c r="B68" s="76"/>
      <c r="C68" s="773" t="s">
        <v>490</v>
      </c>
      <c r="D68" s="773"/>
      <c r="E68" s="323">
        <v>2022</v>
      </c>
      <c r="F68" s="323">
        <v>2023</v>
      </c>
      <c r="G68" s="324">
        <v>2024</v>
      </c>
      <c r="L68" s="50"/>
      <c r="M68" s="70"/>
      <c r="N68" s="74"/>
      <c r="O68" s="75"/>
      <c r="P68" s="75"/>
      <c r="Q68" s="75"/>
      <c r="R68" s="75"/>
      <c r="S68" s="75"/>
      <c r="T68" s="75"/>
      <c r="U68" s="75"/>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1"/>
    </row>
    <row r="69" spans="1:46" s="62" customFormat="1" ht="24.95" customHeight="1">
      <c r="A69" s="94"/>
      <c r="B69" s="76"/>
      <c r="C69" s="782" t="s">
        <v>492</v>
      </c>
      <c r="D69" s="782"/>
      <c r="E69" s="345" t="s">
        <v>1</v>
      </c>
      <c r="F69" s="345">
        <v>569981</v>
      </c>
      <c r="G69" s="346" t="s">
        <v>1</v>
      </c>
      <c r="L69" s="50"/>
      <c r="M69" s="70"/>
      <c r="N69" s="74"/>
      <c r="O69" s="75"/>
      <c r="P69" s="75"/>
      <c r="Q69" s="75"/>
      <c r="R69" s="75"/>
      <c r="S69" s="75"/>
      <c r="T69" s="75"/>
      <c r="U69" s="75"/>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1"/>
    </row>
    <row r="70" spans="1:46" s="62" customFormat="1" ht="24.95" customHeight="1">
      <c r="A70" s="94"/>
      <c r="B70" s="76"/>
      <c r="C70" s="764" t="s">
        <v>493</v>
      </c>
      <c r="D70" s="764"/>
      <c r="E70" s="342">
        <v>9579</v>
      </c>
      <c r="F70" s="342">
        <v>513</v>
      </c>
      <c r="G70" s="347">
        <v>7374.317</v>
      </c>
      <c r="L70" s="50"/>
      <c r="M70" s="70"/>
      <c r="N70" s="74"/>
      <c r="O70" s="75"/>
      <c r="P70" s="75"/>
      <c r="Q70" s="75"/>
      <c r="R70" s="75"/>
      <c r="S70" s="75"/>
      <c r="T70" s="75"/>
      <c r="U70" s="75"/>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1"/>
    </row>
    <row r="71" spans="1:46" s="62" customFormat="1" ht="24.95" customHeight="1">
      <c r="A71" s="94"/>
      <c r="B71" s="76"/>
      <c r="C71" s="764" t="s">
        <v>494</v>
      </c>
      <c r="D71" s="764"/>
      <c r="E71" s="342">
        <v>8.4000000000000005E-2</v>
      </c>
      <c r="F71" s="342">
        <v>3</v>
      </c>
      <c r="G71" s="347">
        <v>286.83</v>
      </c>
      <c r="L71" s="50"/>
      <c r="M71" s="70"/>
      <c r="N71" s="74"/>
      <c r="O71" s="75"/>
      <c r="P71" s="75"/>
      <c r="Q71" s="75"/>
      <c r="R71" s="75"/>
      <c r="S71" s="75"/>
      <c r="T71" s="75"/>
      <c r="U71" s="75"/>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1"/>
    </row>
    <row r="72" spans="1:46" s="62" customFormat="1" ht="24.95" customHeight="1">
      <c r="A72" s="94"/>
      <c r="B72" s="76"/>
      <c r="C72" s="764" t="s">
        <v>495</v>
      </c>
      <c r="D72" s="764"/>
      <c r="E72" s="342">
        <v>2875</v>
      </c>
      <c r="F72" s="342">
        <v>2446</v>
      </c>
      <c r="G72" s="347">
        <v>3756.0129999999999</v>
      </c>
      <c r="L72" s="50"/>
      <c r="M72" s="70"/>
      <c r="N72" s="74"/>
      <c r="O72" s="75"/>
      <c r="P72" s="75"/>
      <c r="Q72" s="75"/>
      <c r="R72" s="75"/>
      <c r="S72" s="75"/>
      <c r="T72" s="75"/>
      <c r="U72" s="75"/>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1"/>
    </row>
    <row r="73" spans="1:46" s="62" customFormat="1" ht="24.95" customHeight="1">
      <c r="A73" s="94"/>
      <c r="B73" s="76"/>
      <c r="C73" s="764" t="s">
        <v>496</v>
      </c>
      <c r="D73" s="764"/>
      <c r="E73" s="342">
        <v>728</v>
      </c>
      <c r="F73" s="342">
        <v>1042</v>
      </c>
      <c r="G73" s="347">
        <v>210134.277</v>
      </c>
      <c r="L73" s="50"/>
      <c r="M73" s="70"/>
      <c r="N73" s="74"/>
      <c r="O73" s="75"/>
      <c r="P73" s="75"/>
      <c r="Q73" s="75"/>
      <c r="R73" s="75"/>
      <c r="S73" s="75"/>
      <c r="T73" s="75"/>
      <c r="U73" s="75"/>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1"/>
    </row>
    <row r="74" spans="1:46" s="62" customFormat="1" ht="24.95" customHeight="1">
      <c r="A74" s="94"/>
      <c r="B74" s="76"/>
      <c r="C74" s="764" t="s">
        <v>497</v>
      </c>
      <c r="D74" s="764"/>
      <c r="E74" s="342">
        <v>6496</v>
      </c>
      <c r="F74" s="342">
        <v>15708</v>
      </c>
      <c r="G74" s="347" t="s">
        <v>1</v>
      </c>
      <c r="L74" s="50"/>
      <c r="M74" s="70"/>
      <c r="N74" s="74"/>
      <c r="O74" s="75"/>
      <c r="P74" s="75"/>
      <c r="Q74" s="75"/>
      <c r="R74" s="75"/>
      <c r="S74" s="75"/>
      <c r="T74" s="75"/>
      <c r="U74" s="75"/>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1"/>
    </row>
    <row r="75" spans="1:46" s="62" customFormat="1" ht="24.95" customHeight="1">
      <c r="A75" s="94"/>
      <c r="B75" s="76"/>
      <c r="C75" s="764" t="s">
        <v>498</v>
      </c>
      <c r="D75" s="764"/>
      <c r="E75" s="342" t="s">
        <v>1</v>
      </c>
      <c r="F75" s="342">
        <v>54448</v>
      </c>
      <c r="G75" s="347">
        <v>1338045.692</v>
      </c>
      <c r="L75" s="50"/>
      <c r="M75" s="70"/>
      <c r="N75" s="74"/>
      <c r="O75" s="75"/>
      <c r="P75" s="75"/>
      <c r="Q75" s="75"/>
      <c r="R75" s="75"/>
      <c r="S75" s="75"/>
      <c r="T75" s="75"/>
      <c r="U75" s="75"/>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1"/>
    </row>
    <row r="76" spans="1:46" s="62" customFormat="1" ht="24.95" customHeight="1">
      <c r="A76" s="94"/>
      <c r="B76" s="76"/>
      <c r="C76" s="781" t="s">
        <v>2</v>
      </c>
      <c r="D76" s="781"/>
      <c r="E76" s="337">
        <v>19678</v>
      </c>
      <c r="F76" s="337">
        <v>644142</v>
      </c>
      <c r="G76" s="697">
        <v>1559597</v>
      </c>
      <c r="H76" s="354"/>
      <c r="L76" s="50"/>
      <c r="M76" s="70"/>
      <c r="N76" s="74"/>
      <c r="O76" s="75"/>
      <c r="P76" s="75"/>
      <c r="Q76" s="75"/>
      <c r="R76" s="75"/>
      <c r="S76" s="75"/>
      <c r="T76" s="75"/>
      <c r="U76" s="75"/>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1"/>
    </row>
    <row r="77" spans="1:46" s="62" customFormat="1" ht="35.1" customHeight="1">
      <c r="A77" s="94"/>
      <c r="B77" s="76"/>
      <c r="C77" s="787" t="s">
        <v>499</v>
      </c>
      <c r="D77" s="788"/>
      <c r="E77" s="788"/>
      <c r="F77" s="788"/>
      <c r="G77" s="789"/>
      <c r="L77" s="50"/>
      <c r="M77" s="70"/>
      <c r="N77" s="74"/>
      <c r="O77" s="75"/>
      <c r="P77" s="75"/>
      <c r="Q77" s="75"/>
      <c r="R77" s="75"/>
      <c r="S77" s="75"/>
      <c r="T77" s="75"/>
      <c r="U77" s="75"/>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1"/>
    </row>
    <row r="78" spans="1:46" s="62" customFormat="1" ht="24.95" customHeight="1">
      <c r="A78" s="94"/>
      <c r="B78" s="76"/>
      <c r="C78" s="808" t="s">
        <v>500</v>
      </c>
      <c r="D78" s="808"/>
      <c r="E78" s="808"/>
      <c r="F78" s="808"/>
      <c r="G78" s="809"/>
      <c r="L78" s="50"/>
      <c r="M78" s="70"/>
      <c r="N78" s="74"/>
      <c r="O78" s="75"/>
      <c r="P78" s="75"/>
      <c r="Q78" s="75"/>
      <c r="R78" s="75"/>
      <c r="S78" s="75"/>
      <c r="T78" s="75"/>
      <c r="U78" s="75"/>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1"/>
    </row>
    <row r="79" spans="1:46" s="62" customFormat="1" ht="30" customHeight="1">
      <c r="A79" s="94"/>
      <c r="B79" s="76"/>
      <c r="C79" s="791" t="s">
        <v>501</v>
      </c>
      <c r="D79" s="791"/>
      <c r="E79" s="791"/>
      <c r="F79" s="791"/>
      <c r="G79" s="791"/>
      <c r="H79" s="361"/>
      <c r="L79" s="50"/>
      <c r="M79" s="70"/>
      <c r="N79" s="74"/>
      <c r="O79" s="75"/>
      <c r="P79" s="75"/>
      <c r="Q79" s="75"/>
      <c r="R79" s="75"/>
      <c r="S79" s="75"/>
      <c r="T79" s="75"/>
      <c r="U79" s="75"/>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1"/>
    </row>
    <row r="80" spans="1:46" s="62" customFormat="1" ht="30" customHeight="1">
      <c r="A80" s="94"/>
      <c r="B80" s="76"/>
      <c r="C80" s="791"/>
      <c r="D80" s="791"/>
      <c r="E80" s="791"/>
      <c r="F80" s="791"/>
      <c r="G80" s="791"/>
      <c r="H80" s="361"/>
      <c r="L80" s="50"/>
      <c r="M80" s="70"/>
      <c r="N80" s="74"/>
      <c r="O80" s="75"/>
      <c r="P80" s="75"/>
      <c r="Q80" s="75"/>
      <c r="R80" s="75"/>
      <c r="S80" s="75"/>
      <c r="T80" s="75"/>
      <c r="U80" s="75"/>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1"/>
    </row>
    <row r="81" spans="1:46" s="62" customFormat="1" ht="35.1" customHeight="1">
      <c r="A81" s="94"/>
      <c r="B81" s="76"/>
      <c r="C81" s="794" t="s">
        <v>502</v>
      </c>
      <c r="D81" s="794"/>
      <c r="E81" s="794"/>
      <c r="F81" s="794"/>
      <c r="G81" s="795"/>
      <c r="L81" s="50"/>
      <c r="M81" s="70"/>
      <c r="N81" s="74"/>
      <c r="O81" s="75"/>
      <c r="P81" s="75"/>
      <c r="Q81" s="75"/>
      <c r="R81" s="75"/>
      <c r="S81" s="75"/>
      <c r="T81" s="75"/>
      <c r="U81" s="75"/>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1"/>
    </row>
    <row r="82" spans="1:46" s="62" customFormat="1" ht="24.95" customHeight="1">
      <c r="A82" s="94"/>
      <c r="B82" s="76"/>
      <c r="L82" s="50"/>
      <c r="M82" s="70"/>
      <c r="N82" s="74"/>
      <c r="O82" s="75"/>
      <c r="P82" s="75"/>
      <c r="Q82" s="75"/>
      <c r="R82" s="75"/>
      <c r="S82" s="75"/>
      <c r="T82" s="75"/>
      <c r="U82" s="75"/>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1"/>
    </row>
    <row r="83" spans="1:46" s="62" customFormat="1" ht="24.75" customHeight="1">
      <c r="A83" s="94"/>
      <c r="B83" s="76"/>
      <c r="C83" s="326" t="str">
        <f>Índice!D52</f>
        <v>GRI 305-4</v>
      </c>
      <c r="D83" s="729" t="str">
        <f>Índice!E52</f>
        <v>GHG emissions intensity</v>
      </c>
      <c r="E83" s="783"/>
      <c r="F83" s="783"/>
      <c r="G83" s="783"/>
      <c r="H83" s="783"/>
      <c r="I83" s="784"/>
      <c r="J83" s="53"/>
      <c r="K83" s="53"/>
      <c r="L83" s="50"/>
      <c r="M83" s="70"/>
      <c r="N83" s="74"/>
      <c r="O83" s="75"/>
      <c r="P83" s="75"/>
      <c r="Q83" s="75"/>
      <c r="R83" s="75"/>
      <c r="S83" s="75"/>
      <c r="T83" s="75"/>
      <c r="U83" s="75"/>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1"/>
    </row>
    <row r="84" spans="1:46" s="62" customFormat="1" ht="24.95" customHeight="1">
      <c r="A84" s="94"/>
      <c r="B84" s="76"/>
      <c r="C84" s="727" t="s">
        <v>503</v>
      </c>
      <c r="D84" s="728"/>
      <c r="E84" s="728"/>
      <c r="F84" s="728"/>
      <c r="G84" s="728"/>
      <c r="H84" s="728"/>
      <c r="I84" s="728"/>
      <c r="J84" s="85"/>
      <c r="L84" s="50"/>
      <c r="M84" s="70"/>
      <c r="N84" s="74"/>
      <c r="O84" s="75"/>
      <c r="P84" s="75"/>
      <c r="Q84" s="75"/>
      <c r="R84" s="75"/>
      <c r="S84" s="75"/>
      <c r="T84" s="75"/>
      <c r="U84" s="75"/>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1"/>
    </row>
    <row r="85" spans="1:46" s="62" customFormat="1" ht="24.95" customHeight="1">
      <c r="A85" s="94"/>
      <c r="B85" s="76"/>
      <c r="C85" s="775" t="s">
        <v>504</v>
      </c>
      <c r="D85" s="775"/>
      <c r="E85" s="775"/>
      <c r="F85" s="775"/>
      <c r="G85" s="775"/>
      <c r="H85" s="50"/>
      <c r="I85" s="50"/>
      <c r="J85" s="85"/>
      <c r="L85" s="50"/>
      <c r="M85" s="70"/>
      <c r="N85" s="74"/>
      <c r="O85" s="75"/>
      <c r="P85" s="75"/>
      <c r="Q85" s="75"/>
      <c r="R85" s="75"/>
      <c r="S85" s="75"/>
      <c r="T85" s="75"/>
      <c r="U85" s="75"/>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1"/>
    </row>
    <row r="86" spans="1:46" s="62" customFormat="1" ht="24.95" customHeight="1" thickBot="1">
      <c r="A86" s="94"/>
      <c r="B86" s="76"/>
      <c r="C86" s="773" t="s">
        <v>509</v>
      </c>
      <c r="D86" s="773"/>
      <c r="E86" s="323">
        <v>2022</v>
      </c>
      <c r="F86" s="323">
        <v>2023</v>
      </c>
      <c r="G86" s="324">
        <v>2024</v>
      </c>
      <c r="L86" s="50"/>
      <c r="M86" s="70"/>
      <c r="N86" s="74"/>
      <c r="O86" s="75"/>
      <c r="P86" s="75"/>
      <c r="Q86" s="75"/>
      <c r="R86" s="75"/>
      <c r="S86" s="75"/>
      <c r="T86" s="75"/>
      <c r="U86" s="75"/>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1"/>
    </row>
    <row r="87" spans="1:46" s="62" customFormat="1" ht="24.95" customHeight="1">
      <c r="A87" s="94"/>
      <c r="B87" s="76"/>
      <c r="C87" s="764" t="s">
        <v>505</v>
      </c>
      <c r="D87" s="764"/>
      <c r="E87" s="339">
        <v>0.47</v>
      </c>
      <c r="F87" s="339">
        <v>0.39</v>
      </c>
      <c r="G87" s="362">
        <v>0.26</v>
      </c>
      <c r="L87" s="50"/>
      <c r="M87" s="70"/>
      <c r="N87" s="74"/>
      <c r="O87" s="75"/>
      <c r="P87" s="75"/>
      <c r="Q87" s="75"/>
      <c r="R87" s="75"/>
      <c r="S87" s="75"/>
      <c r="T87" s="75"/>
      <c r="U87" s="75"/>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1"/>
    </row>
    <row r="88" spans="1:46" s="62" customFormat="1" ht="24.95" customHeight="1">
      <c r="A88" s="94"/>
      <c r="B88" s="76"/>
      <c r="C88" s="764" t="s">
        <v>506</v>
      </c>
      <c r="D88" s="764"/>
      <c r="E88" s="339" t="s">
        <v>15</v>
      </c>
      <c r="F88" s="339">
        <v>1.1599999999999999</v>
      </c>
      <c r="G88" s="362">
        <v>0.98</v>
      </c>
      <c r="L88" s="50"/>
      <c r="M88" s="70"/>
      <c r="N88" s="74"/>
      <c r="O88" s="75"/>
      <c r="P88" s="75"/>
      <c r="Q88" s="75"/>
      <c r="R88" s="75"/>
      <c r="S88" s="75"/>
      <c r="T88" s="75"/>
      <c r="U88" s="75"/>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1"/>
    </row>
    <row r="89" spans="1:46" s="62" customFormat="1" ht="24.95" customHeight="1">
      <c r="A89" s="94"/>
      <c r="B89" s="76"/>
      <c r="C89" s="764" t="s">
        <v>507</v>
      </c>
      <c r="D89" s="764"/>
      <c r="E89" s="238" t="s">
        <v>15</v>
      </c>
      <c r="F89" s="238">
        <v>2.5000000000000001E-5</v>
      </c>
      <c r="G89" s="239">
        <v>9.0000000000000002E-6</v>
      </c>
      <c r="L89" s="50"/>
      <c r="M89" s="70"/>
      <c r="N89" s="74"/>
      <c r="O89" s="75"/>
      <c r="P89" s="75"/>
      <c r="Q89" s="75"/>
      <c r="R89" s="75"/>
      <c r="S89" s="75"/>
      <c r="T89" s="75"/>
      <c r="U89" s="75"/>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1"/>
    </row>
    <row r="90" spans="1:46" s="62" customFormat="1" ht="24.95" customHeight="1">
      <c r="A90" s="94"/>
      <c r="B90" s="76"/>
      <c r="C90" s="781" t="s">
        <v>508</v>
      </c>
      <c r="D90" s="781"/>
      <c r="E90" s="332">
        <v>0.47</v>
      </c>
      <c r="F90" s="332">
        <v>0.35</v>
      </c>
      <c r="G90" s="333">
        <v>0.28000000000000003</v>
      </c>
      <c r="L90" s="50"/>
      <c r="M90" s="70"/>
      <c r="N90" s="74"/>
      <c r="O90" s="75"/>
      <c r="P90" s="75"/>
      <c r="Q90" s="75"/>
      <c r="R90" s="75"/>
      <c r="S90" s="75"/>
      <c r="T90" s="75"/>
      <c r="U90" s="75"/>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1"/>
    </row>
    <row r="91" spans="1:46" s="62" customFormat="1" ht="24.95" customHeight="1">
      <c r="A91" s="94"/>
      <c r="B91" s="76"/>
      <c r="C91" s="787" t="s">
        <v>510</v>
      </c>
      <c r="D91" s="788"/>
      <c r="E91" s="788"/>
      <c r="F91" s="788"/>
      <c r="G91" s="789"/>
      <c r="L91" s="50"/>
      <c r="M91" s="70"/>
      <c r="N91" s="74"/>
      <c r="O91" s="75"/>
      <c r="P91" s="75"/>
      <c r="Q91" s="75"/>
      <c r="R91" s="75"/>
      <c r="S91" s="75"/>
      <c r="T91" s="75"/>
      <c r="U91" s="75"/>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1"/>
    </row>
    <row r="92" spans="1:46" s="62" customFormat="1" ht="24.95" customHeight="1">
      <c r="A92" s="94"/>
      <c r="B92" s="76"/>
      <c r="C92" s="790" t="s">
        <v>511</v>
      </c>
      <c r="D92" s="791"/>
      <c r="E92" s="791"/>
      <c r="F92" s="791"/>
      <c r="G92" s="792"/>
      <c r="L92" s="50"/>
      <c r="M92" s="70"/>
      <c r="N92" s="74"/>
      <c r="O92" s="75"/>
      <c r="P92" s="75"/>
      <c r="Q92" s="75"/>
      <c r="R92" s="75"/>
      <c r="S92" s="75"/>
      <c r="T92" s="75"/>
      <c r="U92" s="75"/>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1"/>
    </row>
    <row r="93" spans="1:46" s="62" customFormat="1" ht="35.1" customHeight="1">
      <c r="A93" s="94"/>
      <c r="B93" s="76"/>
      <c r="C93" s="790" t="s">
        <v>512</v>
      </c>
      <c r="D93" s="791"/>
      <c r="E93" s="791"/>
      <c r="F93" s="791"/>
      <c r="G93" s="792"/>
      <c r="L93" s="50"/>
      <c r="M93" s="70"/>
      <c r="N93" s="74"/>
      <c r="O93" s="75"/>
      <c r="P93" s="75"/>
      <c r="Q93" s="75"/>
      <c r="R93" s="75"/>
      <c r="S93" s="75"/>
      <c r="T93" s="75"/>
      <c r="U93" s="75"/>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1"/>
    </row>
    <row r="94" spans="1:46" s="62" customFormat="1" ht="35.1" customHeight="1">
      <c r="A94" s="94"/>
      <c r="B94" s="76"/>
      <c r="C94" s="793" t="s">
        <v>513</v>
      </c>
      <c r="D94" s="794"/>
      <c r="E94" s="794"/>
      <c r="F94" s="794"/>
      <c r="G94" s="795"/>
      <c r="L94" s="50"/>
      <c r="M94" s="70"/>
      <c r="N94" s="74"/>
      <c r="O94" s="75"/>
      <c r="P94" s="75"/>
      <c r="Q94" s="75"/>
      <c r="R94" s="75"/>
      <c r="S94" s="75"/>
      <c r="T94" s="75"/>
      <c r="U94" s="75"/>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1"/>
    </row>
    <row r="95" spans="1:46" s="62" customFormat="1" ht="24.95" customHeight="1">
      <c r="A95" s="94"/>
      <c r="B95" s="76"/>
      <c r="C95" s="65"/>
      <c r="D95" s="65"/>
      <c r="E95" s="65"/>
      <c r="F95" s="65"/>
      <c r="L95" s="50"/>
      <c r="M95" s="70"/>
      <c r="N95" s="74"/>
      <c r="O95" s="75"/>
      <c r="P95" s="75"/>
      <c r="Q95" s="75"/>
      <c r="R95" s="75"/>
      <c r="S95" s="75"/>
      <c r="T95" s="75"/>
      <c r="U95" s="75"/>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1"/>
    </row>
    <row r="96" spans="1:46" s="62" customFormat="1" ht="24.95" customHeight="1" thickBot="1">
      <c r="A96" s="94"/>
      <c r="B96" s="76"/>
      <c r="C96" s="773" t="s">
        <v>514</v>
      </c>
      <c r="D96" s="773"/>
      <c r="E96" s="323">
        <v>2022</v>
      </c>
      <c r="F96" s="323">
        <v>2023</v>
      </c>
      <c r="G96" s="324">
        <v>2024</v>
      </c>
      <c r="L96" s="50"/>
      <c r="M96" s="70"/>
      <c r="N96" s="74"/>
      <c r="O96" s="75"/>
      <c r="P96" s="75"/>
      <c r="Q96" s="75"/>
      <c r="R96" s="75"/>
      <c r="S96" s="75"/>
      <c r="T96" s="75"/>
      <c r="U96" s="75"/>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1"/>
    </row>
    <row r="97" spans="1:46" s="62" customFormat="1" ht="24.95" customHeight="1">
      <c r="A97" s="94"/>
      <c r="B97" s="76"/>
      <c r="C97" s="764" t="s">
        <v>17</v>
      </c>
      <c r="D97" s="764"/>
      <c r="E97" s="339">
        <v>2.6640000000000001</v>
      </c>
      <c r="F97" s="339">
        <v>1.946</v>
      </c>
      <c r="G97" s="362">
        <v>3.7229999999999999</v>
      </c>
      <c r="L97" s="50"/>
      <c r="M97" s="70"/>
      <c r="N97" s="74"/>
      <c r="O97" s="75"/>
      <c r="P97" s="75"/>
      <c r="Q97" s="75"/>
      <c r="R97" s="75"/>
      <c r="S97" s="75"/>
      <c r="T97" s="75"/>
      <c r="U97" s="75"/>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1"/>
    </row>
    <row r="98" spans="1:46" s="62" customFormat="1" ht="24.95" customHeight="1">
      <c r="A98" s="94"/>
      <c r="B98" s="76"/>
      <c r="C98" s="764" t="s">
        <v>18</v>
      </c>
      <c r="D98" s="764"/>
      <c r="E98" s="238">
        <v>7.8E-2</v>
      </c>
      <c r="F98" s="238">
        <v>7.8E-2</v>
      </c>
      <c r="G98" s="239">
        <v>4.3999999999999997E-2</v>
      </c>
      <c r="L98" s="50"/>
      <c r="M98" s="70"/>
      <c r="N98" s="74"/>
      <c r="O98" s="75"/>
      <c r="P98" s="75"/>
      <c r="Q98" s="75"/>
      <c r="R98" s="75"/>
      <c r="S98" s="75"/>
      <c r="T98" s="75"/>
      <c r="U98" s="75"/>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1"/>
    </row>
    <row r="99" spans="1:46" s="62" customFormat="1" ht="24.95" customHeight="1">
      <c r="A99" s="94"/>
      <c r="B99" s="76"/>
      <c r="C99" s="781" t="s">
        <v>16</v>
      </c>
      <c r="D99" s="781"/>
      <c r="E99" s="332">
        <v>0.42699999999999999</v>
      </c>
      <c r="F99" s="332">
        <v>0.47799999999999998</v>
      </c>
      <c r="G99" s="333">
        <v>0.54400000000000004</v>
      </c>
      <c r="L99" s="50"/>
      <c r="M99" s="70"/>
      <c r="N99" s="74"/>
      <c r="O99" s="75"/>
      <c r="P99" s="75"/>
      <c r="Q99" s="75"/>
      <c r="R99" s="75"/>
      <c r="S99" s="75"/>
      <c r="T99" s="75"/>
      <c r="U99" s="75"/>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1"/>
    </row>
    <row r="100" spans="1:46" s="62" customFormat="1" ht="24.95" customHeight="1">
      <c r="A100" s="94"/>
      <c r="B100" s="76"/>
      <c r="C100" s="695" t="s">
        <v>515</v>
      </c>
      <c r="D100" s="131"/>
      <c r="E100" s="131"/>
      <c r="F100" s="131"/>
      <c r="L100" s="50"/>
      <c r="M100" s="70"/>
      <c r="N100" s="74"/>
      <c r="O100" s="75"/>
      <c r="P100" s="75"/>
      <c r="Q100" s="75"/>
      <c r="R100" s="75"/>
      <c r="S100" s="75"/>
      <c r="T100" s="75"/>
      <c r="U100" s="75"/>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1"/>
    </row>
    <row r="101" spans="1:46" s="62" customFormat="1" ht="24.95" customHeight="1">
      <c r="A101" s="94"/>
      <c r="B101" s="76"/>
      <c r="C101" s="696" t="s">
        <v>516</v>
      </c>
      <c r="D101" s="61"/>
      <c r="L101" s="50"/>
      <c r="M101" s="70"/>
      <c r="N101" s="74"/>
      <c r="O101" s="75"/>
      <c r="P101" s="75"/>
      <c r="Q101" s="75"/>
      <c r="R101" s="75"/>
      <c r="S101" s="75"/>
      <c r="T101" s="75"/>
      <c r="U101" s="75"/>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1"/>
    </row>
    <row r="102" spans="1:46" s="62" customFormat="1" ht="24.95" customHeight="1">
      <c r="A102" s="94"/>
      <c r="B102" s="76"/>
      <c r="L102" s="50"/>
      <c r="M102" s="70"/>
      <c r="N102" s="74"/>
      <c r="O102" s="75"/>
      <c r="P102" s="75"/>
      <c r="Q102" s="75"/>
      <c r="R102" s="75"/>
      <c r="S102" s="75"/>
      <c r="T102" s="75"/>
      <c r="U102" s="75"/>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1"/>
    </row>
    <row r="103" spans="1:46" s="62" customFormat="1" ht="24.95" customHeight="1">
      <c r="A103" s="94"/>
      <c r="B103" s="76"/>
      <c r="C103" s="326" t="str">
        <f>Índice!D53</f>
        <v>GRI 305-5</v>
      </c>
      <c r="D103" s="729" t="str">
        <f>Índice!E53</f>
        <v>Reduction of GHG emissions</v>
      </c>
      <c r="E103" s="783"/>
      <c r="F103" s="783"/>
      <c r="G103" s="783"/>
      <c r="H103" s="783"/>
      <c r="I103" s="784"/>
      <c r="J103" s="84"/>
      <c r="K103" s="84"/>
      <c r="L103" s="50"/>
      <c r="M103" s="70"/>
      <c r="N103" s="74"/>
      <c r="O103" s="75"/>
      <c r="P103" s="75"/>
      <c r="Q103" s="75"/>
      <c r="R103" s="75"/>
      <c r="S103" s="75"/>
      <c r="T103" s="75"/>
      <c r="U103" s="75"/>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1"/>
    </row>
    <row r="104" spans="1:46" s="62" customFormat="1" ht="35.1" customHeight="1">
      <c r="A104" s="94"/>
      <c r="B104" s="76"/>
      <c r="C104" s="779" t="s">
        <v>517</v>
      </c>
      <c r="D104" s="726"/>
      <c r="E104" s="726"/>
      <c r="F104" s="726"/>
      <c r="G104" s="726"/>
      <c r="H104" s="726"/>
      <c r="I104" s="726"/>
      <c r="J104" s="242"/>
      <c r="L104" s="50"/>
      <c r="M104" s="70"/>
      <c r="N104" s="74"/>
      <c r="O104" s="75"/>
      <c r="P104" s="75"/>
      <c r="Q104" s="75"/>
      <c r="R104" s="75"/>
      <c r="S104" s="75"/>
      <c r="T104" s="75"/>
      <c r="U104" s="75"/>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1"/>
    </row>
    <row r="105" spans="1:46" s="62" customFormat="1" ht="35.1" customHeight="1">
      <c r="A105" s="94"/>
      <c r="B105" s="76"/>
      <c r="C105" s="822"/>
      <c r="D105" s="758"/>
      <c r="E105" s="758"/>
      <c r="F105" s="758"/>
      <c r="G105" s="758"/>
      <c r="H105" s="758"/>
      <c r="I105" s="758"/>
      <c r="J105" s="242"/>
      <c r="L105" s="50"/>
      <c r="M105" s="70"/>
      <c r="N105" s="74"/>
      <c r="O105" s="75"/>
      <c r="P105" s="75"/>
      <c r="Q105" s="75"/>
      <c r="R105" s="75"/>
      <c r="S105" s="75"/>
      <c r="T105" s="75"/>
      <c r="U105" s="75"/>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1"/>
    </row>
    <row r="106" spans="1:46" s="62" customFormat="1" ht="24.95" customHeight="1">
      <c r="A106" s="94"/>
      <c r="B106" s="76"/>
      <c r="C106" s="243"/>
      <c r="D106" s="244"/>
      <c r="E106" s="244"/>
      <c r="F106" s="244"/>
      <c r="G106" s="244"/>
      <c r="H106" s="244"/>
      <c r="I106" s="244"/>
      <c r="J106" s="245"/>
      <c r="L106" s="50"/>
      <c r="M106" s="70"/>
      <c r="N106" s="74"/>
      <c r="O106" s="75"/>
      <c r="P106" s="75"/>
      <c r="Q106" s="75"/>
      <c r="R106" s="75"/>
      <c r="S106" s="75"/>
      <c r="T106" s="75"/>
      <c r="U106" s="75"/>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1"/>
    </row>
    <row r="107" spans="1:46" s="62" customFormat="1" ht="24.95" customHeight="1">
      <c r="A107" s="94"/>
      <c r="B107" s="76"/>
      <c r="C107" s="326" t="str">
        <f>Índice!D54</f>
        <v>GRI 11.2.4 - 12.2.4</v>
      </c>
      <c r="D107" s="729" t="str">
        <f>Índice!E54</f>
        <v>Describe the organization’s approach to public policy development and lobbying on climate change</v>
      </c>
      <c r="E107" s="783"/>
      <c r="F107" s="783"/>
      <c r="G107" s="783"/>
      <c r="H107" s="783"/>
      <c r="I107" s="784"/>
      <c r="J107" s="84"/>
      <c r="K107" s="84"/>
      <c r="L107" s="50"/>
      <c r="M107" s="70"/>
      <c r="N107" s="74"/>
      <c r="O107" s="75"/>
      <c r="P107" s="75"/>
      <c r="Q107" s="75"/>
      <c r="R107" s="75"/>
      <c r="S107" s="75"/>
      <c r="T107" s="75"/>
      <c r="U107" s="75"/>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1"/>
    </row>
    <row r="108" spans="1:46" s="62" customFormat="1" ht="24.95" customHeight="1">
      <c r="A108" s="94"/>
      <c r="B108" s="76"/>
      <c r="C108" s="727" t="s">
        <v>518</v>
      </c>
      <c r="D108" s="728"/>
      <c r="E108" s="728"/>
      <c r="F108" s="728"/>
      <c r="G108" s="728"/>
      <c r="H108" s="728"/>
      <c r="I108" s="728"/>
      <c r="J108" s="242"/>
      <c r="L108" s="50"/>
      <c r="M108" s="70"/>
      <c r="N108" s="74"/>
      <c r="O108" s="75"/>
      <c r="P108" s="75"/>
      <c r="Q108" s="75"/>
      <c r="R108" s="75"/>
      <c r="S108" s="75"/>
      <c r="T108" s="75"/>
      <c r="U108" s="75"/>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1"/>
    </row>
    <row r="109" spans="1:46" s="62" customFormat="1" ht="24.95" customHeight="1">
      <c r="A109" s="94"/>
      <c r="B109" s="76"/>
      <c r="C109" s="716"/>
      <c r="D109" s="717"/>
      <c r="E109" s="717"/>
      <c r="F109" s="717"/>
      <c r="G109" s="717"/>
      <c r="H109" s="717"/>
      <c r="I109" s="717"/>
      <c r="J109" s="242"/>
      <c r="L109" s="50"/>
      <c r="M109" s="70"/>
      <c r="N109" s="74"/>
      <c r="O109" s="75"/>
      <c r="P109" s="75"/>
      <c r="Q109" s="75"/>
      <c r="R109" s="75"/>
      <c r="S109" s="75"/>
      <c r="T109" s="75"/>
      <c r="U109" s="75"/>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1"/>
    </row>
    <row r="110" spans="1:46" s="62" customFormat="1" ht="24.95" customHeight="1">
      <c r="A110" s="94"/>
      <c r="B110" s="76"/>
      <c r="C110" s="718"/>
      <c r="D110" s="719"/>
      <c r="E110" s="719"/>
      <c r="F110" s="719"/>
      <c r="G110" s="719"/>
      <c r="H110" s="719"/>
      <c r="I110" s="719"/>
      <c r="J110" s="245"/>
      <c r="L110" s="50"/>
      <c r="M110" s="70"/>
      <c r="N110" s="74"/>
      <c r="O110" s="75"/>
      <c r="P110" s="75"/>
      <c r="Q110" s="75"/>
      <c r="R110" s="75"/>
      <c r="S110" s="75"/>
      <c r="T110" s="75"/>
      <c r="U110" s="75"/>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1"/>
    </row>
    <row r="111" spans="1:46" s="62" customFormat="1" ht="24.95" customHeight="1">
      <c r="A111" s="94"/>
      <c r="B111" s="76"/>
      <c r="C111" s="243"/>
      <c r="D111" s="244"/>
      <c r="E111" s="244"/>
      <c r="F111" s="244"/>
      <c r="G111" s="244"/>
      <c r="H111" s="244"/>
      <c r="I111" s="244"/>
      <c r="J111" s="244"/>
      <c r="K111" s="60"/>
      <c r="L111" s="50"/>
      <c r="M111" s="70"/>
      <c r="N111" s="74"/>
      <c r="O111" s="75"/>
      <c r="P111" s="75"/>
      <c r="Q111" s="75"/>
      <c r="R111" s="75"/>
      <c r="S111" s="75"/>
      <c r="T111" s="75"/>
      <c r="U111" s="75"/>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1"/>
    </row>
    <row r="112" spans="1:46" s="62" customFormat="1" ht="35.1" customHeight="1">
      <c r="A112" s="94"/>
      <c r="B112" s="76"/>
      <c r="C112" s="326" t="str">
        <f>Índice!D57</f>
        <v>SASB EM-EP-110a.3</v>
      </c>
      <c r="D112" s="729" t="str">
        <f>Índice!E57</f>
        <v>Description of long-term and short-term strategy or plan to manage Scope 1 emissions, emission-reduction targets, and an analysis of performance against those targets</v>
      </c>
      <c r="E112" s="783"/>
      <c r="F112" s="783"/>
      <c r="G112" s="783"/>
      <c r="H112" s="783"/>
      <c r="I112" s="784"/>
      <c r="J112" s="84"/>
      <c r="K112" s="84"/>
      <c r="L112" s="50"/>
      <c r="M112" s="70"/>
      <c r="N112" s="74"/>
      <c r="O112" s="75"/>
      <c r="P112" s="75"/>
      <c r="Q112" s="75"/>
      <c r="R112" s="75"/>
      <c r="S112" s="75"/>
      <c r="T112" s="75"/>
      <c r="U112" s="75"/>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1"/>
    </row>
    <row r="113" spans="1:46" s="62" customFormat="1" ht="24.95" customHeight="1">
      <c r="A113" s="94"/>
      <c r="B113" s="76"/>
      <c r="C113" s="779" t="s">
        <v>524</v>
      </c>
      <c r="D113" s="726"/>
      <c r="E113" s="726"/>
      <c r="F113" s="726"/>
      <c r="G113" s="726"/>
      <c r="H113" s="726"/>
      <c r="I113" s="726"/>
      <c r="J113" s="186"/>
      <c r="L113" s="50"/>
      <c r="M113" s="70"/>
      <c r="N113" s="74"/>
      <c r="O113" s="75"/>
      <c r="P113" s="75"/>
      <c r="Q113" s="75"/>
      <c r="R113" s="75"/>
      <c r="S113" s="75"/>
      <c r="T113" s="75"/>
      <c r="U113" s="75"/>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1"/>
    </row>
    <row r="114" spans="1:46" s="62" customFormat="1" ht="24.95" customHeight="1">
      <c r="A114" s="94"/>
      <c r="B114" s="76"/>
      <c r="C114" s="780"/>
      <c r="D114" s="725"/>
      <c r="E114" s="725"/>
      <c r="F114" s="725"/>
      <c r="G114" s="725"/>
      <c r="H114" s="725"/>
      <c r="I114" s="725"/>
      <c r="J114" s="59"/>
      <c r="K114" s="50"/>
      <c r="L114" s="50"/>
      <c r="M114" s="70"/>
      <c r="N114" s="74"/>
      <c r="O114" s="75"/>
      <c r="P114" s="75"/>
      <c r="Q114" s="75"/>
      <c r="R114" s="75"/>
      <c r="S114" s="75"/>
      <c r="T114" s="75"/>
      <c r="U114" s="75"/>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1"/>
    </row>
    <row r="115" spans="1:46" s="62" customFormat="1" ht="24.95" customHeight="1">
      <c r="A115" s="94"/>
      <c r="B115" s="76"/>
      <c r="C115" s="780"/>
      <c r="D115" s="725"/>
      <c r="E115" s="725"/>
      <c r="F115" s="725"/>
      <c r="G115" s="725"/>
      <c r="H115" s="725"/>
      <c r="I115" s="725"/>
      <c r="J115" s="59"/>
      <c r="K115" s="50"/>
      <c r="L115" s="50"/>
      <c r="M115" s="70"/>
      <c r="N115" s="74"/>
      <c r="O115" s="75"/>
      <c r="P115" s="75"/>
      <c r="Q115" s="75"/>
      <c r="R115" s="75"/>
      <c r="S115" s="75"/>
      <c r="T115" s="75"/>
      <c r="U115" s="75"/>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1"/>
    </row>
    <row r="116" spans="1:46" s="62" customFormat="1" ht="24.95" customHeight="1">
      <c r="A116" s="94"/>
      <c r="B116" s="76"/>
      <c r="C116" s="780"/>
      <c r="D116" s="725"/>
      <c r="E116" s="725"/>
      <c r="F116" s="725"/>
      <c r="G116" s="725"/>
      <c r="H116" s="725"/>
      <c r="I116" s="725"/>
      <c r="J116" s="59"/>
      <c r="K116" s="50"/>
      <c r="L116" s="50"/>
      <c r="M116" s="70"/>
      <c r="N116" s="74"/>
      <c r="O116" s="75"/>
      <c r="P116" s="75"/>
      <c r="Q116" s="75"/>
      <c r="R116" s="75"/>
      <c r="S116" s="75"/>
      <c r="T116" s="75"/>
      <c r="U116" s="75"/>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1"/>
    </row>
    <row r="117" spans="1:46" s="62" customFormat="1" ht="24.95" customHeight="1">
      <c r="A117" s="94"/>
      <c r="B117" s="76"/>
      <c r="C117" s="780"/>
      <c r="D117" s="725"/>
      <c r="E117" s="725"/>
      <c r="F117" s="725"/>
      <c r="G117" s="725"/>
      <c r="H117" s="725"/>
      <c r="I117" s="725"/>
      <c r="J117" s="59"/>
      <c r="K117" s="50"/>
      <c r="L117" s="50"/>
      <c r="M117" s="70"/>
      <c r="N117" s="74"/>
      <c r="O117" s="75"/>
      <c r="P117" s="75"/>
      <c r="Q117" s="75"/>
      <c r="R117" s="75"/>
      <c r="S117" s="75"/>
      <c r="T117" s="75"/>
      <c r="U117" s="75"/>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1"/>
    </row>
    <row r="118" spans="1:46" s="62" customFormat="1" ht="24.95" customHeight="1">
      <c r="A118" s="94"/>
      <c r="B118" s="76"/>
      <c r="C118" s="780"/>
      <c r="D118" s="725"/>
      <c r="E118" s="725"/>
      <c r="F118" s="725"/>
      <c r="G118" s="725"/>
      <c r="H118" s="725"/>
      <c r="I118" s="725"/>
      <c r="J118" s="59"/>
      <c r="K118" s="50"/>
      <c r="L118" s="50"/>
      <c r="M118" s="70"/>
      <c r="N118" s="74"/>
      <c r="O118" s="75"/>
      <c r="P118" s="75"/>
      <c r="Q118" s="75"/>
      <c r="R118" s="75"/>
      <c r="S118" s="75"/>
      <c r="T118" s="75"/>
      <c r="U118" s="75"/>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1"/>
    </row>
    <row r="119" spans="1:46" s="62" customFormat="1" ht="24.95" customHeight="1">
      <c r="A119" s="94"/>
      <c r="B119" s="76"/>
      <c r="C119" s="780"/>
      <c r="D119" s="725"/>
      <c r="E119" s="725"/>
      <c r="F119" s="725"/>
      <c r="G119" s="725"/>
      <c r="H119" s="725"/>
      <c r="I119" s="725"/>
      <c r="J119" s="59"/>
      <c r="K119" s="50"/>
      <c r="L119" s="50"/>
      <c r="M119" s="70"/>
      <c r="N119" s="74"/>
      <c r="O119" s="75"/>
      <c r="P119" s="75"/>
      <c r="Q119" s="75"/>
      <c r="R119" s="75"/>
      <c r="S119" s="75"/>
      <c r="T119" s="75"/>
      <c r="U119" s="75"/>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1"/>
    </row>
    <row r="120" spans="1:46" s="62" customFormat="1" ht="24.95" customHeight="1">
      <c r="A120" s="94"/>
      <c r="B120" s="76"/>
      <c r="C120" s="822"/>
      <c r="D120" s="758"/>
      <c r="E120" s="758"/>
      <c r="F120" s="758"/>
      <c r="G120" s="758"/>
      <c r="H120" s="758"/>
      <c r="I120" s="758"/>
      <c r="J120" s="245"/>
      <c r="L120" s="50"/>
      <c r="M120" s="70"/>
      <c r="N120" s="74"/>
      <c r="O120" s="75"/>
      <c r="P120" s="75"/>
      <c r="Q120" s="75"/>
      <c r="R120" s="75"/>
      <c r="S120" s="75"/>
      <c r="T120" s="75"/>
      <c r="U120" s="75"/>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1"/>
    </row>
    <row r="121" spans="1:46" s="62" customFormat="1" ht="24.95" customHeight="1">
      <c r="A121" s="94"/>
      <c r="B121" s="76"/>
      <c r="C121" s="243"/>
      <c r="D121" s="244"/>
      <c r="E121" s="244"/>
      <c r="F121" s="244"/>
      <c r="G121" s="244"/>
      <c r="H121" s="244"/>
      <c r="I121" s="244"/>
      <c r="J121" s="245"/>
      <c r="L121" s="50"/>
      <c r="M121" s="70"/>
      <c r="N121" s="74"/>
      <c r="O121" s="75"/>
      <c r="P121" s="75"/>
      <c r="Q121" s="75"/>
      <c r="R121" s="75"/>
      <c r="S121" s="75"/>
      <c r="T121" s="75"/>
      <c r="U121" s="75"/>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1"/>
    </row>
    <row r="122" spans="1:46" s="62" customFormat="1" ht="24.95" customHeight="1">
      <c r="A122" s="94"/>
      <c r="B122" s="76"/>
      <c r="C122" s="326" t="str">
        <f>Índice!D58</f>
        <v>TCFD 4.b</v>
      </c>
      <c r="D122" s="819" t="str">
        <f>Índice!E58</f>
        <v>Disclose Scope 1, Scope 2, and, if appropriate, Scope 3 greenhouse gas (GHG) emissions, and the related risks.</v>
      </c>
      <c r="E122" s="820"/>
      <c r="F122" s="820"/>
      <c r="G122" s="820"/>
      <c r="H122" s="820"/>
      <c r="I122" s="821"/>
      <c r="J122" s="84"/>
      <c r="K122" s="84"/>
      <c r="L122" s="50"/>
      <c r="M122" s="70"/>
      <c r="N122" s="74"/>
      <c r="O122" s="75"/>
      <c r="P122" s="75"/>
      <c r="Q122" s="75"/>
      <c r="R122" s="75"/>
      <c r="S122" s="75"/>
      <c r="T122" s="75"/>
      <c r="U122" s="75"/>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1"/>
    </row>
    <row r="123" spans="1:46" s="62" customFormat="1" ht="24.95" customHeight="1">
      <c r="A123" s="94"/>
      <c r="B123" s="76"/>
      <c r="C123" s="727" t="s">
        <v>519</v>
      </c>
      <c r="D123" s="728"/>
      <c r="E123" s="728"/>
      <c r="F123" s="728"/>
      <c r="G123" s="728"/>
      <c r="H123" s="728"/>
      <c r="I123" s="728"/>
      <c r="J123" s="85"/>
      <c r="K123" s="73"/>
      <c r="L123" s="50"/>
      <c r="M123" s="70"/>
      <c r="N123" s="74"/>
      <c r="O123" s="75"/>
      <c r="P123" s="75"/>
      <c r="Q123" s="75"/>
      <c r="R123" s="75"/>
      <c r="S123" s="75"/>
      <c r="T123" s="75"/>
      <c r="U123" s="75"/>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1"/>
    </row>
    <row r="124" spans="1:46" s="62" customFormat="1" ht="24.95" customHeight="1">
      <c r="A124" s="94"/>
      <c r="B124" s="76"/>
      <c r="C124" s="716"/>
      <c r="D124" s="717"/>
      <c r="E124" s="717"/>
      <c r="F124" s="717"/>
      <c r="G124" s="717"/>
      <c r="H124" s="717"/>
      <c r="I124" s="717"/>
      <c r="J124" s="87"/>
      <c r="K124" s="77"/>
      <c r="L124" s="50"/>
      <c r="M124" s="70"/>
      <c r="N124" s="74"/>
      <c r="O124" s="75"/>
      <c r="P124" s="75"/>
      <c r="Q124" s="75"/>
      <c r="R124" s="75"/>
      <c r="S124" s="75"/>
      <c r="T124" s="75"/>
      <c r="U124" s="75"/>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1"/>
    </row>
    <row r="125" spans="1:46" s="62" customFormat="1" ht="24.95" customHeight="1">
      <c r="A125" s="94"/>
      <c r="B125" s="76"/>
      <c r="C125" s="718"/>
      <c r="D125" s="719"/>
      <c r="E125" s="719"/>
      <c r="F125" s="719"/>
      <c r="G125" s="719"/>
      <c r="H125" s="719"/>
      <c r="I125" s="719"/>
      <c r="J125" s="92"/>
      <c r="K125" s="78"/>
      <c r="L125" s="50"/>
      <c r="M125" s="70"/>
      <c r="N125" s="74"/>
      <c r="O125" s="75"/>
      <c r="P125" s="75"/>
      <c r="Q125" s="75"/>
      <c r="R125" s="75"/>
      <c r="S125" s="75"/>
      <c r="T125" s="75"/>
      <c r="U125" s="75"/>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1"/>
    </row>
    <row r="126" spans="1:46" s="62" customFormat="1" ht="24.95" customHeight="1">
      <c r="A126" s="94"/>
      <c r="B126" s="76"/>
      <c r="C126" s="171"/>
      <c r="D126" s="51"/>
      <c r="E126" s="51"/>
      <c r="F126" s="51"/>
      <c r="G126" s="51"/>
      <c r="H126" s="51"/>
      <c r="I126" s="51"/>
      <c r="J126" s="92"/>
      <c r="K126" s="92"/>
      <c r="L126" s="50"/>
      <c r="M126" s="70"/>
      <c r="N126" s="74"/>
      <c r="O126" s="75"/>
      <c r="P126" s="75"/>
      <c r="Q126" s="75"/>
      <c r="R126" s="75"/>
      <c r="S126" s="75"/>
      <c r="T126" s="75"/>
      <c r="U126" s="75"/>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1"/>
    </row>
    <row r="127" spans="1:46" s="132" customFormat="1" ht="24.95" customHeight="1">
      <c r="A127" s="141"/>
      <c r="B127" s="184"/>
      <c r="C127" s="366" t="s">
        <v>186</v>
      </c>
      <c r="D127" s="367">
        <v>2022</v>
      </c>
      <c r="E127" s="367">
        <v>2023</v>
      </c>
      <c r="F127" s="367">
        <v>2024</v>
      </c>
      <c r="G127" s="368"/>
      <c r="H127" s="368"/>
      <c r="I127" s="368"/>
      <c r="J127" s="368"/>
      <c r="K127" s="368"/>
      <c r="L127" s="123"/>
      <c r="M127" s="181"/>
      <c r="N127" s="74"/>
      <c r="O127" s="99"/>
      <c r="P127" s="99"/>
      <c r="Q127" s="99"/>
      <c r="R127" s="99"/>
      <c r="S127" s="99"/>
      <c r="T127" s="99"/>
      <c r="U127" s="99"/>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4"/>
    </row>
    <row r="128" spans="1:46" s="132" customFormat="1" ht="24.95" customHeight="1">
      <c r="A128" s="141"/>
      <c r="B128" s="184"/>
      <c r="C128" s="132" t="s">
        <v>520</v>
      </c>
      <c r="D128" s="370">
        <f>(E31)/1000</f>
        <v>2681.3969999999999</v>
      </c>
      <c r="E128" s="370">
        <f>(F31)/1000</f>
        <v>2709.6120000000001</v>
      </c>
      <c r="F128" s="370">
        <f>(G31)/1000</f>
        <v>4710.6020820000003</v>
      </c>
      <c r="G128" s="84"/>
      <c r="H128" s="84"/>
      <c r="I128" s="84"/>
      <c r="J128" s="84"/>
      <c r="K128" s="84"/>
      <c r="L128" s="123"/>
      <c r="M128" s="181"/>
      <c r="N128" s="74"/>
      <c r="O128" s="99"/>
      <c r="P128" s="99"/>
      <c r="Q128" s="99"/>
      <c r="R128" s="99"/>
      <c r="S128" s="99"/>
      <c r="T128" s="99"/>
      <c r="U128" s="99"/>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4"/>
    </row>
    <row r="129" spans="1:46" s="132" customFormat="1" ht="24.95" customHeight="1">
      <c r="A129" s="141"/>
      <c r="B129" s="184"/>
      <c r="C129" s="132" t="s">
        <v>521</v>
      </c>
      <c r="D129" s="369">
        <f>(E60)/1000</f>
        <v>1.7</v>
      </c>
      <c r="E129" s="369">
        <f>(F60)/1000</f>
        <v>2.6440000000000001</v>
      </c>
      <c r="F129" s="369">
        <f>(G60)/1000</f>
        <v>4.2720000000000002</v>
      </c>
      <c r="G129" s="124"/>
      <c r="H129" s="124"/>
      <c r="I129" s="124"/>
      <c r="J129" s="124"/>
      <c r="L129" s="123"/>
      <c r="M129" s="181"/>
      <c r="N129" s="74"/>
      <c r="O129" s="99"/>
      <c r="P129" s="99"/>
      <c r="Q129" s="99"/>
      <c r="R129" s="99"/>
      <c r="S129" s="99"/>
      <c r="T129" s="99"/>
      <c r="U129" s="99"/>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4"/>
    </row>
    <row r="130" spans="1:46" s="132" customFormat="1" ht="24.95" customHeight="1">
      <c r="A130" s="141"/>
      <c r="B130" s="184"/>
      <c r="C130" s="125" t="s">
        <v>522</v>
      </c>
      <c r="D130" s="370">
        <f>(E76)/1000</f>
        <v>19.678000000000001</v>
      </c>
      <c r="E130" s="370">
        <f>(F76)/1000</f>
        <v>644.14200000000005</v>
      </c>
      <c r="F130" s="370">
        <f>(G76)/1000</f>
        <v>1559.597</v>
      </c>
      <c r="G130" s="126"/>
      <c r="H130" s="126"/>
      <c r="I130" s="126"/>
      <c r="J130" s="126"/>
      <c r="L130" s="123"/>
      <c r="M130" s="181"/>
      <c r="N130" s="74"/>
      <c r="O130" s="99"/>
      <c r="P130" s="99"/>
      <c r="Q130" s="99"/>
      <c r="R130" s="99"/>
      <c r="S130" s="99"/>
      <c r="T130" s="99"/>
      <c r="U130" s="99"/>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4"/>
    </row>
    <row r="131" spans="1:46" s="62" customFormat="1" ht="24.95" customHeight="1">
      <c r="A131" s="94"/>
      <c r="B131" s="76"/>
      <c r="C131" s="125"/>
      <c r="D131" s="126"/>
      <c r="E131" s="126"/>
      <c r="F131" s="126"/>
      <c r="G131" s="126"/>
      <c r="H131" s="126"/>
      <c r="I131" s="126"/>
      <c r="J131" s="126"/>
      <c r="L131" s="50"/>
      <c r="M131" s="70"/>
      <c r="N131" s="74"/>
      <c r="O131" s="75"/>
      <c r="P131" s="75"/>
      <c r="Q131" s="75"/>
      <c r="R131" s="75"/>
      <c r="S131" s="75"/>
      <c r="T131" s="75"/>
      <c r="U131" s="75"/>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1"/>
    </row>
    <row r="132" spans="1:46" s="62" customFormat="1" ht="24.95" customHeight="1">
      <c r="A132" s="94"/>
      <c r="B132" s="76"/>
      <c r="C132" s="125"/>
      <c r="D132" s="126"/>
      <c r="E132" s="126"/>
      <c r="F132" s="126"/>
      <c r="G132" s="126"/>
      <c r="H132" s="126"/>
      <c r="I132" s="126"/>
      <c r="J132" s="126"/>
      <c r="K132" s="50"/>
      <c r="L132" s="50"/>
      <c r="M132" s="70"/>
      <c r="N132" s="74"/>
      <c r="O132" s="75"/>
      <c r="P132" s="75"/>
      <c r="Q132" s="75"/>
      <c r="R132" s="75"/>
      <c r="S132" s="75"/>
      <c r="T132" s="75"/>
      <c r="U132" s="75"/>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1"/>
    </row>
    <row r="133" spans="1:46" s="62" customFormat="1" ht="24.95" customHeight="1">
      <c r="A133" s="94"/>
      <c r="B133" s="76"/>
      <c r="C133" s="125"/>
      <c r="D133" s="126"/>
      <c r="E133" s="126"/>
      <c r="F133" s="126"/>
      <c r="G133" s="126"/>
      <c r="H133" s="126"/>
      <c r="I133" s="126"/>
      <c r="J133" s="126"/>
      <c r="K133" s="50"/>
      <c r="L133" s="50"/>
      <c r="M133" s="70"/>
      <c r="N133" s="74"/>
      <c r="O133" s="75"/>
      <c r="P133" s="75"/>
      <c r="Q133" s="75"/>
      <c r="R133" s="75"/>
      <c r="S133" s="75"/>
      <c r="T133" s="75"/>
      <c r="U133" s="75"/>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1"/>
    </row>
    <row r="134" spans="1:46" s="62" customFormat="1" ht="24.95" customHeight="1">
      <c r="A134" s="94"/>
      <c r="B134" s="76"/>
      <c r="D134" s="126"/>
      <c r="E134" s="126"/>
      <c r="F134" s="126"/>
      <c r="G134" s="126"/>
      <c r="H134" s="126"/>
      <c r="I134" s="126"/>
      <c r="J134" s="126"/>
      <c r="K134" s="50"/>
      <c r="L134" s="50"/>
      <c r="M134" s="70"/>
      <c r="N134" s="74"/>
      <c r="O134" s="75"/>
      <c r="P134" s="75"/>
      <c r="Q134" s="75"/>
      <c r="R134" s="75"/>
      <c r="S134" s="75"/>
      <c r="T134" s="75"/>
      <c r="U134" s="75"/>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1"/>
    </row>
    <row r="135" spans="1:46" s="62" customFormat="1" ht="35.1" customHeight="1">
      <c r="A135" s="94"/>
      <c r="B135" s="76"/>
      <c r="C135" s="326" t="str">
        <f>Índice!D59</f>
        <v>TCFD 4.c</v>
      </c>
      <c r="D135" s="819" t="str">
        <f>Índice!E59</f>
        <v>Describe the targets used by the organization to manage climate-related risks and opportunities and performance against targets.</v>
      </c>
      <c r="E135" s="820"/>
      <c r="F135" s="820"/>
      <c r="G135" s="820"/>
      <c r="H135" s="820"/>
      <c r="I135" s="821"/>
      <c r="J135" s="50"/>
      <c r="K135" s="50"/>
      <c r="L135" s="50"/>
      <c r="M135" s="70"/>
      <c r="N135" s="74"/>
      <c r="O135" s="75"/>
      <c r="P135" s="75"/>
      <c r="Q135" s="75"/>
      <c r="R135" s="75"/>
      <c r="S135" s="75"/>
      <c r="T135" s="75"/>
      <c r="U135" s="75"/>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1"/>
    </row>
    <row r="136" spans="1:46" s="62" customFormat="1" ht="24.95" customHeight="1">
      <c r="A136" s="94"/>
      <c r="B136" s="76"/>
      <c r="C136" s="727" t="s">
        <v>523</v>
      </c>
      <c r="D136" s="728"/>
      <c r="E136" s="728"/>
      <c r="F136" s="728"/>
      <c r="G136" s="728"/>
      <c r="H136" s="728"/>
      <c r="I136" s="728"/>
      <c r="J136" s="50"/>
      <c r="K136" s="50"/>
      <c r="L136" s="50"/>
      <c r="M136" s="70"/>
      <c r="N136" s="74"/>
      <c r="O136" s="75"/>
      <c r="P136" s="75"/>
      <c r="Q136" s="75"/>
      <c r="R136" s="75"/>
      <c r="S136" s="75"/>
      <c r="T136" s="75"/>
      <c r="U136" s="75"/>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1"/>
    </row>
    <row r="137" spans="1:46" s="62" customFormat="1" ht="24.95" customHeight="1">
      <c r="A137" s="94"/>
      <c r="B137" s="76"/>
      <c r="C137" s="716"/>
      <c r="D137" s="717"/>
      <c r="E137" s="717"/>
      <c r="F137" s="717"/>
      <c r="G137" s="717"/>
      <c r="H137" s="717"/>
      <c r="I137" s="717"/>
      <c r="J137" s="50"/>
      <c r="K137" s="50"/>
      <c r="L137" s="50"/>
      <c r="M137" s="70"/>
      <c r="N137" s="74"/>
      <c r="O137" s="75"/>
      <c r="P137" s="75"/>
      <c r="Q137" s="75"/>
      <c r="R137" s="75"/>
      <c r="S137" s="75"/>
      <c r="T137" s="75"/>
      <c r="U137" s="75"/>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1"/>
    </row>
    <row r="138" spans="1:46" s="62" customFormat="1" ht="24.95" customHeight="1">
      <c r="A138" s="94"/>
      <c r="B138" s="76"/>
      <c r="C138" s="716"/>
      <c r="D138" s="717"/>
      <c r="E138" s="717"/>
      <c r="F138" s="717"/>
      <c r="G138" s="717"/>
      <c r="H138" s="717"/>
      <c r="I138" s="717"/>
      <c r="J138" s="50"/>
      <c r="K138" s="50"/>
      <c r="L138" s="50"/>
      <c r="M138" s="70"/>
      <c r="N138" s="74"/>
      <c r="O138" s="75"/>
      <c r="P138" s="75"/>
      <c r="Q138" s="75"/>
      <c r="R138" s="75"/>
      <c r="S138" s="75"/>
      <c r="T138" s="75"/>
      <c r="U138" s="75"/>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1"/>
    </row>
    <row r="139" spans="1:46" s="62" customFormat="1" ht="24.95" customHeight="1">
      <c r="A139" s="94"/>
      <c r="B139" s="76"/>
      <c r="C139" s="716"/>
      <c r="D139" s="717"/>
      <c r="E139" s="717"/>
      <c r="F139" s="717"/>
      <c r="G139" s="717"/>
      <c r="H139" s="717"/>
      <c r="I139" s="717"/>
      <c r="J139" s="50"/>
      <c r="K139" s="50"/>
      <c r="L139" s="50"/>
      <c r="M139" s="70"/>
      <c r="N139" s="74"/>
      <c r="O139" s="75"/>
      <c r="P139" s="75"/>
      <c r="Q139" s="75"/>
      <c r="R139" s="75"/>
      <c r="S139" s="75"/>
      <c r="T139" s="75"/>
      <c r="U139" s="75"/>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1"/>
    </row>
    <row r="140" spans="1:46" s="62" customFormat="1" ht="24.95" customHeight="1">
      <c r="A140" s="94"/>
      <c r="B140" s="76"/>
      <c r="C140" s="716"/>
      <c r="D140" s="717"/>
      <c r="E140" s="717"/>
      <c r="F140" s="717"/>
      <c r="G140" s="717"/>
      <c r="H140" s="717"/>
      <c r="I140" s="717"/>
      <c r="J140" s="50"/>
      <c r="K140" s="50"/>
      <c r="L140" s="50"/>
      <c r="M140" s="70"/>
      <c r="N140" s="74"/>
      <c r="O140" s="75"/>
      <c r="P140" s="75"/>
      <c r="Q140" s="75"/>
      <c r="R140" s="75"/>
      <c r="S140" s="75"/>
      <c r="T140" s="75"/>
      <c r="U140" s="75"/>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1"/>
    </row>
    <row r="141" spans="1:46" s="62" customFormat="1" ht="24.95" customHeight="1">
      <c r="A141" s="94"/>
      <c r="B141" s="76"/>
      <c r="C141" s="716"/>
      <c r="D141" s="717"/>
      <c r="E141" s="717"/>
      <c r="F141" s="717"/>
      <c r="G141" s="717"/>
      <c r="H141" s="717"/>
      <c r="I141" s="717"/>
      <c r="J141" s="50"/>
      <c r="K141" s="50"/>
      <c r="L141" s="50"/>
      <c r="M141" s="70"/>
      <c r="N141" s="74"/>
      <c r="O141" s="75"/>
      <c r="P141" s="75"/>
      <c r="Q141" s="75"/>
      <c r="R141" s="75"/>
      <c r="S141" s="75"/>
      <c r="T141" s="75"/>
      <c r="U141" s="75"/>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1"/>
    </row>
    <row r="142" spans="1:46" s="62" customFormat="1" ht="24.95" customHeight="1">
      <c r="A142" s="94"/>
      <c r="B142" s="76"/>
      <c r="C142" s="716"/>
      <c r="D142" s="717"/>
      <c r="E142" s="717"/>
      <c r="F142" s="717"/>
      <c r="G142" s="717"/>
      <c r="H142" s="717"/>
      <c r="I142" s="717"/>
      <c r="J142" s="50"/>
      <c r="K142" s="50"/>
      <c r="L142" s="50"/>
      <c r="M142" s="70"/>
      <c r="N142" s="74"/>
      <c r="O142" s="75"/>
      <c r="P142" s="75"/>
      <c r="Q142" s="75"/>
      <c r="R142" s="75"/>
      <c r="S142" s="75"/>
      <c r="T142" s="75"/>
      <c r="U142" s="75"/>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1"/>
    </row>
    <row r="143" spans="1:46" s="62" customFormat="1" ht="24.95" customHeight="1">
      <c r="A143" s="94"/>
      <c r="B143" s="76"/>
      <c r="C143" s="49"/>
      <c r="D143" s="50"/>
      <c r="E143" s="50"/>
      <c r="F143" s="50"/>
      <c r="G143" s="50"/>
      <c r="H143" s="50"/>
      <c r="I143" s="50"/>
      <c r="J143" s="50"/>
      <c r="K143" s="50"/>
      <c r="L143" s="50"/>
      <c r="M143" s="70"/>
      <c r="N143" s="74"/>
      <c r="O143" s="75"/>
      <c r="P143" s="75"/>
      <c r="Q143" s="75"/>
      <c r="R143" s="75"/>
      <c r="S143" s="75"/>
      <c r="T143" s="75"/>
      <c r="U143" s="75"/>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1"/>
    </row>
    <row r="144" spans="1:46" s="62" customFormat="1" ht="24.95" customHeight="1">
      <c r="A144" s="94"/>
      <c r="B144" s="76"/>
      <c r="C144" s="49"/>
      <c r="D144" s="50"/>
      <c r="E144" s="50"/>
      <c r="F144" s="50"/>
      <c r="G144" s="50"/>
      <c r="H144" s="50"/>
      <c r="I144" s="50"/>
      <c r="J144" s="50"/>
      <c r="K144" s="50"/>
      <c r="L144" s="50"/>
      <c r="M144" s="70"/>
      <c r="N144" s="74"/>
      <c r="O144" s="75"/>
      <c r="P144" s="75"/>
      <c r="Q144" s="75"/>
      <c r="R144" s="75"/>
      <c r="S144" s="75"/>
      <c r="T144" s="75"/>
      <c r="U144" s="75"/>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1"/>
    </row>
    <row r="145" spans="1:46" s="62" customFormat="1" ht="24.95" customHeight="1">
      <c r="A145" s="94"/>
      <c r="B145" s="76"/>
      <c r="C145" s="49"/>
      <c r="D145" s="50"/>
      <c r="E145" s="50"/>
      <c r="F145" s="50"/>
      <c r="G145" s="50"/>
      <c r="H145" s="50"/>
      <c r="I145" s="50"/>
      <c r="J145" s="50"/>
      <c r="K145" s="50"/>
      <c r="L145" s="50"/>
      <c r="M145" s="70"/>
      <c r="N145" s="74"/>
      <c r="O145" s="75"/>
      <c r="P145" s="75"/>
      <c r="Q145" s="75"/>
      <c r="R145" s="75"/>
      <c r="S145" s="75"/>
      <c r="T145" s="75"/>
      <c r="U145" s="75"/>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1"/>
    </row>
    <row r="146" spans="1:46" s="62" customFormat="1" ht="24.95" customHeight="1">
      <c r="A146" s="94"/>
      <c r="B146" s="76"/>
      <c r="C146" s="49"/>
      <c r="D146" s="50"/>
      <c r="E146" s="50"/>
      <c r="F146" s="50"/>
      <c r="G146" s="50"/>
      <c r="H146" s="50"/>
      <c r="I146" s="50"/>
      <c r="J146" s="50"/>
      <c r="K146" s="50"/>
      <c r="L146" s="50"/>
      <c r="M146" s="70"/>
      <c r="N146" s="74"/>
      <c r="O146" s="75"/>
      <c r="P146" s="75"/>
      <c r="Q146" s="75"/>
      <c r="R146" s="75"/>
      <c r="S146" s="75"/>
      <c r="T146" s="75"/>
      <c r="U146" s="75"/>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1"/>
    </row>
    <row r="147" spans="1:46" s="62" customFormat="1" ht="24.95" customHeight="1">
      <c r="A147" s="94"/>
      <c r="B147" s="76"/>
      <c r="C147" s="49"/>
      <c r="D147" s="50"/>
      <c r="E147" s="50"/>
      <c r="F147" s="50"/>
      <c r="G147" s="50"/>
      <c r="H147" s="50"/>
      <c r="I147" s="50"/>
      <c r="J147" s="50"/>
      <c r="K147" s="50"/>
      <c r="L147" s="50"/>
      <c r="M147" s="70"/>
      <c r="N147" s="74"/>
      <c r="O147" s="75"/>
      <c r="P147" s="75"/>
      <c r="Q147" s="75"/>
      <c r="R147" s="75"/>
      <c r="S147" s="75"/>
      <c r="T147" s="75"/>
      <c r="U147" s="75"/>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1"/>
    </row>
    <row r="148" spans="1:46" s="62" customFormat="1" ht="24.95" customHeight="1">
      <c r="A148" s="94"/>
      <c r="B148" s="76"/>
      <c r="C148" s="49"/>
      <c r="D148" s="50"/>
      <c r="E148" s="50"/>
      <c r="F148" s="50"/>
      <c r="G148" s="50"/>
      <c r="H148" s="50"/>
      <c r="I148" s="50"/>
      <c r="J148" s="50"/>
      <c r="K148" s="50"/>
      <c r="L148" s="50"/>
      <c r="M148" s="70"/>
      <c r="N148" s="74"/>
      <c r="O148" s="75"/>
      <c r="P148" s="75"/>
      <c r="Q148" s="75"/>
      <c r="R148" s="75"/>
      <c r="S148" s="75"/>
      <c r="T148" s="75"/>
      <c r="U148" s="75"/>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1"/>
    </row>
    <row r="149" spans="1:46" ht="27" customHeight="1">
      <c r="A149" s="246"/>
      <c r="B149" s="247"/>
      <c r="C149" s="248"/>
      <c r="D149" s="249"/>
      <c r="E149" s="249"/>
      <c r="F149" s="249"/>
      <c r="G149" s="249"/>
      <c r="H149" s="249"/>
      <c r="I149" s="249"/>
      <c r="J149" s="249"/>
      <c r="K149" s="249"/>
      <c r="L149" s="249"/>
      <c r="M149" s="250"/>
      <c r="N149" s="251"/>
      <c r="O149" s="31"/>
      <c r="P149" s="31"/>
      <c r="Q149" s="31"/>
      <c r="R149" s="31"/>
      <c r="S149" s="31"/>
      <c r="T149" s="31"/>
      <c r="U149" s="31"/>
      <c r="V149" s="252"/>
      <c r="W149" s="252"/>
      <c r="X149" s="252"/>
      <c r="Y149" s="252"/>
      <c r="Z149" s="252"/>
      <c r="AA149" s="252"/>
      <c r="AB149" s="252"/>
      <c r="AC149" s="252"/>
      <c r="AD149" s="252"/>
      <c r="AE149" s="252"/>
      <c r="AF149" s="253"/>
      <c r="AG149" s="253"/>
      <c r="AH149" s="253"/>
      <c r="AI149" s="253"/>
      <c r="AJ149" s="253"/>
      <c r="AK149" s="253"/>
      <c r="AL149" s="253"/>
      <c r="AM149" s="253"/>
      <c r="AN149" s="253"/>
      <c r="AO149" s="253"/>
      <c r="AP149" s="253"/>
      <c r="AQ149" s="253"/>
      <c r="AR149" s="253"/>
      <c r="AS149" s="253"/>
      <c r="AT149" s="254"/>
    </row>
    <row r="150" spans="1:46" ht="27" customHeight="1">
      <c r="A150" s="246"/>
      <c r="B150" s="247"/>
      <c r="C150" s="248"/>
      <c r="D150" s="249"/>
      <c r="E150" s="249"/>
      <c r="F150" s="249"/>
      <c r="G150" s="249"/>
      <c r="H150" s="249"/>
      <c r="I150" s="249"/>
      <c r="J150" s="249"/>
      <c r="K150" s="249"/>
      <c r="L150" s="249"/>
      <c r="M150" s="250"/>
      <c r="N150" s="251"/>
      <c r="O150" s="31"/>
      <c r="P150" s="31"/>
      <c r="Q150" s="31"/>
      <c r="R150" s="31"/>
      <c r="S150" s="31"/>
      <c r="T150" s="31"/>
      <c r="U150" s="31"/>
      <c r="V150" s="252"/>
      <c r="W150" s="252"/>
      <c r="X150" s="252"/>
      <c r="Y150" s="252"/>
      <c r="Z150" s="252"/>
      <c r="AA150" s="252"/>
      <c r="AB150" s="252"/>
      <c r="AC150" s="252"/>
      <c r="AD150" s="252"/>
      <c r="AE150" s="252"/>
      <c r="AF150" s="253"/>
      <c r="AG150" s="253"/>
      <c r="AH150" s="253"/>
      <c r="AI150" s="253"/>
      <c r="AJ150" s="253"/>
      <c r="AK150" s="253"/>
      <c r="AL150" s="253"/>
      <c r="AM150" s="253"/>
      <c r="AN150" s="253"/>
      <c r="AO150" s="253"/>
      <c r="AP150" s="253"/>
      <c r="AQ150" s="253"/>
      <c r="AR150" s="253"/>
      <c r="AS150" s="253"/>
      <c r="AT150" s="254"/>
    </row>
    <row r="151" spans="1:46" ht="27" customHeight="1">
      <c r="A151" s="246"/>
      <c r="B151" s="247"/>
      <c r="C151" s="248"/>
      <c r="D151" s="249"/>
      <c r="E151" s="249"/>
      <c r="F151" s="249"/>
      <c r="G151" s="249"/>
      <c r="H151" s="249"/>
      <c r="I151" s="249"/>
      <c r="J151" s="249"/>
      <c r="K151" s="249"/>
      <c r="L151" s="249"/>
      <c r="M151" s="250"/>
      <c r="N151" s="251"/>
      <c r="O151" s="31"/>
      <c r="P151" s="31"/>
      <c r="Q151" s="31"/>
      <c r="R151" s="31"/>
      <c r="S151" s="31"/>
      <c r="T151" s="31"/>
      <c r="U151" s="31"/>
      <c r="V151" s="252"/>
      <c r="W151" s="252"/>
      <c r="X151" s="252"/>
      <c r="Y151" s="252"/>
      <c r="Z151" s="252"/>
      <c r="AA151" s="252"/>
      <c r="AB151" s="252"/>
      <c r="AC151" s="252"/>
      <c r="AD151" s="252"/>
      <c r="AE151" s="252"/>
      <c r="AF151" s="253"/>
      <c r="AG151" s="253"/>
      <c r="AH151" s="253"/>
      <c r="AI151" s="253"/>
      <c r="AJ151" s="253"/>
      <c r="AK151" s="253"/>
      <c r="AL151" s="253"/>
      <c r="AM151" s="253"/>
      <c r="AN151" s="253"/>
      <c r="AO151" s="253"/>
      <c r="AP151" s="253"/>
      <c r="AQ151" s="253"/>
      <c r="AR151" s="253"/>
      <c r="AS151" s="253"/>
      <c r="AT151" s="254"/>
    </row>
    <row r="152" spans="1:46" ht="27" customHeight="1">
      <c r="A152" s="246"/>
      <c r="B152" s="247"/>
      <c r="C152" s="248"/>
      <c r="D152" s="249"/>
      <c r="E152" s="249"/>
      <c r="F152" s="249"/>
      <c r="G152" s="249"/>
      <c r="H152" s="249"/>
      <c r="I152" s="249"/>
      <c r="J152" s="249"/>
      <c r="K152" s="249"/>
      <c r="L152" s="249"/>
      <c r="M152" s="250"/>
      <c r="N152" s="251"/>
      <c r="O152" s="31"/>
      <c r="P152" s="31"/>
      <c r="Q152" s="31"/>
      <c r="R152" s="31"/>
      <c r="S152" s="31"/>
      <c r="T152" s="31"/>
      <c r="U152" s="31"/>
      <c r="V152" s="252"/>
      <c r="W152" s="252"/>
      <c r="X152" s="252"/>
      <c r="Y152" s="252"/>
      <c r="Z152" s="252"/>
      <c r="AA152" s="252"/>
      <c r="AB152" s="252"/>
      <c r="AC152" s="252"/>
      <c r="AD152" s="252"/>
      <c r="AE152" s="252"/>
      <c r="AF152" s="253"/>
      <c r="AG152" s="253"/>
      <c r="AH152" s="253"/>
      <c r="AI152" s="253"/>
      <c r="AJ152" s="253"/>
      <c r="AK152" s="253"/>
      <c r="AL152" s="253"/>
      <c r="AM152" s="253"/>
      <c r="AN152" s="253"/>
      <c r="AO152" s="253"/>
      <c r="AP152" s="253"/>
      <c r="AQ152" s="253"/>
      <c r="AR152" s="253"/>
      <c r="AS152" s="253"/>
      <c r="AT152" s="254"/>
    </row>
    <row r="153" spans="1:46" ht="27" customHeight="1">
      <c r="A153" s="246"/>
      <c r="B153" s="247"/>
      <c r="C153" s="248"/>
      <c r="D153" s="249"/>
      <c r="E153" s="249"/>
      <c r="F153" s="249"/>
      <c r="G153" s="249"/>
      <c r="H153" s="249"/>
      <c r="I153" s="249"/>
      <c r="J153" s="249"/>
      <c r="K153" s="249"/>
      <c r="L153" s="249"/>
      <c r="M153" s="250"/>
      <c r="N153" s="251"/>
      <c r="O153" s="31"/>
      <c r="P153" s="31"/>
      <c r="Q153" s="31"/>
      <c r="R153" s="31"/>
      <c r="S153" s="31"/>
      <c r="T153" s="31"/>
      <c r="U153" s="31"/>
      <c r="V153" s="252"/>
      <c r="W153" s="252"/>
      <c r="X153" s="252"/>
      <c r="Y153" s="252"/>
      <c r="Z153" s="252"/>
      <c r="AA153" s="252"/>
      <c r="AB153" s="252"/>
      <c r="AC153" s="252"/>
      <c r="AD153" s="252"/>
      <c r="AE153" s="252"/>
      <c r="AF153" s="253"/>
      <c r="AG153" s="253"/>
      <c r="AH153" s="253"/>
      <c r="AI153" s="253"/>
      <c r="AJ153" s="253"/>
      <c r="AK153" s="253"/>
      <c r="AL153" s="253"/>
      <c r="AM153" s="253"/>
      <c r="AN153" s="253"/>
      <c r="AO153" s="253"/>
      <c r="AP153" s="253"/>
      <c r="AQ153" s="253"/>
      <c r="AR153" s="253"/>
      <c r="AS153" s="253"/>
      <c r="AT153" s="254"/>
    </row>
    <row r="154" spans="1:46" ht="27" customHeight="1">
      <c r="A154" s="246"/>
      <c r="B154" s="247"/>
      <c r="C154" s="248"/>
      <c r="D154" s="249"/>
      <c r="E154" s="249"/>
      <c r="F154" s="249"/>
      <c r="G154" s="249"/>
      <c r="H154" s="249"/>
      <c r="I154" s="249"/>
      <c r="J154" s="249"/>
      <c r="K154" s="249"/>
      <c r="L154" s="249"/>
      <c r="M154" s="250"/>
      <c r="N154" s="251"/>
      <c r="O154" s="31"/>
      <c r="P154" s="31"/>
      <c r="Q154" s="31"/>
      <c r="R154" s="31"/>
      <c r="S154" s="31"/>
      <c r="T154" s="31"/>
      <c r="U154" s="31"/>
      <c r="V154" s="252"/>
      <c r="W154" s="252"/>
      <c r="X154" s="252"/>
      <c r="Y154" s="252"/>
      <c r="Z154" s="252"/>
      <c r="AA154" s="252"/>
      <c r="AB154" s="252"/>
      <c r="AC154" s="252"/>
      <c r="AD154" s="252"/>
      <c r="AE154" s="252"/>
      <c r="AF154" s="253"/>
      <c r="AG154" s="253"/>
      <c r="AH154" s="253"/>
      <c r="AI154" s="253"/>
      <c r="AJ154" s="253"/>
      <c r="AK154" s="253"/>
      <c r="AL154" s="253"/>
      <c r="AM154" s="253"/>
      <c r="AN154" s="253"/>
      <c r="AO154" s="253"/>
      <c r="AP154" s="253"/>
      <c r="AQ154" s="253"/>
      <c r="AR154" s="253"/>
      <c r="AS154" s="253"/>
      <c r="AT154" s="254"/>
    </row>
    <row r="155" spans="1:46" ht="27" customHeight="1">
      <c r="A155" s="246"/>
      <c r="B155" s="247"/>
      <c r="C155" s="248"/>
      <c r="D155" s="249"/>
      <c r="E155" s="249"/>
      <c r="F155" s="249"/>
      <c r="G155" s="249"/>
      <c r="H155" s="249"/>
      <c r="I155" s="249"/>
      <c r="J155" s="249"/>
      <c r="K155" s="249"/>
      <c r="L155" s="249"/>
      <c r="M155" s="250"/>
      <c r="N155" s="251"/>
      <c r="O155" s="31"/>
      <c r="P155" s="31"/>
      <c r="Q155" s="31"/>
      <c r="R155" s="31"/>
      <c r="S155" s="31"/>
      <c r="T155" s="31"/>
      <c r="U155" s="31"/>
      <c r="V155" s="252"/>
      <c r="W155" s="252"/>
      <c r="X155" s="252"/>
      <c r="Y155" s="252"/>
      <c r="Z155" s="252"/>
      <c r="AA155" s="252"/>
      <c r="AB155" s="252"/>
      <c r="AC155" s="252"/>
      <c r="AD155" s="252"/>
      <c r="AE155" s="252"/>
      <c r="AF155" s="253"/>
      <c r="AG155" s="253"/>
      <c r="AH155" s="253"/>
      <c r="AI155" s="253"/>
      <c r="AJ155" s="253"/>
      <c r="AK155" s="253"/>
      <c r="AL155" s="253"/>
      <c r="AM155" s="253"/>
      <c r="AN155" s="253"/>
      <c r="AO155" s="253"/>
      <c r="AP155" s="253"/>
      <c r="AQ155" s="253"/>
      <c r="AR155" s="253"/>
      <c r="AS155" s="253"/>
      <c r="AT155" s="254"/>
    </row>
    <row r="156" spans="1:46" ht="27" customHeight="1">
      <c r="A156" s="246"/>
      <c r="B156" s="247"/>
      <c r="C156" s="248"/>
      <c r="D156" s="249"/>
      <c r="E156" s="249"/>
      <c r="F156" s="249"/>
      <c r="G156" s="249"/>
      <c r="H156" s="249"/>
      <c r="I156" s="249"/>
      <c r="J156" s="249"/>
      <c r="K156" s="249"/>
      <c r="L156" s="249"/>
      <c r="M156" s="250"/>
      <c r="N156" s="251"/>
      <c r="O156" s="31"/>
      <c r="P156" s="31"/>
      <c r="Q156" s="31"/>
      <c r="R156" s="31"/>
      <c r="S156" s="31"/>
      <c r="T156" s="31"/>
      <c r="U156" s="31"/>
      <c r="V156" s="252"/>
      <c r="W156" s="252"/>
      <c r="X156" s="252"/>
      <c r="Y156" s="252"/>
      <c r="Z156" s="252"/>
      <c r="AA156" s="252"/>
      <c r="AB156" s="252"/>
      <c r="AC156" s="252"/>
      <c r="AD156" s="252"/>
      <c r="AE156" s="252"/>
      <c r="AF156" s="253"/>
      <c r="AG156" s="253"/>
      <c r="AH156" s="253"/>
      <c r="AI156" s="253"/>
      <c r="AJ156" s="253"/>
      <c r="AK156" s="253"/>
      <c r="AL156" s="253"/>
      <c r="AM156" s="253"/>
      <c r="AN156" s="253"/>
      <c r="AO156" s="253"/>
      <c r="AP156" s="253"/>
      <c r="AQ156" s="253"/>
      <c r="AR156" s="253"/>
      <c r="AS156" s="253"/>
      <c r="AT156" s="254"/>
    </row>
    <row r="157" spans="1:46" ht="27" customHeight="1">
      <c r="A157" s="246"/>
      <c r="B157" s="247"/>
      <c r="C157" s="248"/>
      <c r="D157" s="249"/>
      <c r="E157" s="249"/>
      <c r="F157" s="249"/>
      <c r="G157" s="249"/>
      <c r="H157" s="249"/>
      <c r="I157" s="249"/>
      <c r="J157" s="249"/>
      <c r="K157" s="249"/>
      <c r="L157" s="249"/>
      <c r="M157" s="250"/>
      <c r="N157" s="251"/>
      <c r="O157" s="31"/>
      <c r="P157" s="31"/>
      <c r="Q157" s="31"/>
      <c r="R157" s="31"/>
      <c r="S157" s="31"/>
      <c r="T157" s="31"/>
      <c r="U157" s="31"/>
      <c r="V157" s="252"/>
      <c r="W157" s="252"/>
      <c r="X157" s="252"/>
      <c r="Y157" s="252"/>
      <c r="Z157" s="252"/>
      <c r="AA157" s="252"/>
      <c r="AB157" s="252"/>
      <c r="AC157" s="252"/>
      <c r="AD157" s="252"/>
      <c r="AE157" s="252"/>
      <c r="AF157" s="253"/>
      <c r="AG157" s="253"/>
      <c r="AH157" s="253"/>
      <c r="AI157" s="253"/>
      <c r="AJ157" s="253"/>
      <c r="AK157" s="253"/>
      <c r="AL157" s="253"/>
      <c r="AM157" s="253"/>
      <c r="AN157" s="253"/>
      <c r="AO157" s="253"/>
      <c r="AP157" s="253"/>
      <c r="AQ157" s="253"/>
      <c r="AR157" s="253"/>
      <c r="AS157" s="253"/>
      <c r="AT157" s="254"/>
    </row>
    <row r="158" spans="1:46" ht="27" customHeight="1">
      <c r="A158" s="246"/>
      <c r="B158" s="247"/>
      <c r="C158" s="248"/>
      <c r="D158" s="249"/>
      <c r="E158" s="249"/>
      <c r="F158" s="249"/>
      <c r="G158" s="249"/>
      <c r="H158" s="249"/>
      <c r="I158" s="249"/>
      <c r="J158" s="249"/>
      <c r="K158" s="249"/>
      <c r="L158" s="249"/>
      <c r="M158" s="250"/>
      <c r="N158" s="251"/>
      <c r="O158" s="31"/>
      <c r="P158" s="31"/>
      <c r="Q158" s="31"/>
      <c r="R158" s="31"/>
      <c r="S158" s="31"/>
      <c r="T158" s="31"/>
      <c r="U158" s="31"/>
      <c r="V158" s="252"/>
      <c r="W158" s="252"/>
      <c r="X158" s="252"/>
      <c r="Y158" s="252"/>
      <c r="Z158" s="252"/>
      <c r="AA158" s="252"/>
      <c r="AB158" s="252"/>
      <c r="AC158" s="252"/>
      <c r="AD158" s="252"/>
      <c r="AE158" s="252"/>
      <c r="AF158" s="253"/>
      <c r="AG158" s="253"/>
      <c r="AH158" s="253"/>
      <c r="AI158" s="253"/>
      <c r="AJ158" s="253"/>
      <c r="AK158" s="253"/>
      <c r="AL158" s="253"/>
      <c r="AM158" s="253"/>
      <c r="AN158" s="253"/>
      <c r="AO158" s="253"/>
      <c r="AP158" s="253"/>
      <c r="AQ158" s="253"/>
      <c r="AR158" s="253"/>
      <c r="AS158" s="253"/>
      <c r="AT158" s="254"/>
    </row>
    <row r="159" spans="1:46" ht="27" customHeight="1">
      <c r="A159" s="246"/>
      <c r="B159" s="247"/>
      <c r="C159" s="248"/>
      <c r="D159" s="249"/>
      <c r="E159" s="249"/>
      <c r="F159" s="249"/>
      <c r="G159" s="249"/>
      <c r="H159" s="249"/>
      <c r="I159" s="249"/>
      <c r="J159" s="249"/>
      <c r="K159" s="249"/>
      <c r="L159" s="249"/>
      <c r="M159" s="250"/>
      <c r="N159" s="251"/>
      <c r="O159" s="31"/>
      <c r="P159" s="31"/>
      <c r="Q159" s="31"/>
      <c r="R159" s="31"/>
      <c r="S159" s="31"/>
      <c r="T159" s="31"/>
      <c r="U159" s="31"/>
      <c r="V159" s="252"/>
      <c r="W159" s="252"/>
      <c r="X159" s="252"/>
      <c r="Y159" s="252"/>
      <c r="Z159" s="252"/>
      <c r="AA159" s="252"/>
      <c r="AB159" s="252"/>
      <c r="AC159" s="252"/>
      <c r="AD159" s="252"/>
      <c r="AE159" s="252"/>
      <c r="AF159" s="253"/>
      <c r="AG159" s="253"/>
      <c r="AH159" s="253"/>
      <c r="AI159" s="253"/>
      <c r="AJ159" s="253"/>
      <c r="AK159" s="253"/>
      <c r="AL159" s="253"/>
      <c r="AM159" s="253"/>
      <c r="AN159" s="253"/>
      <c r="AO159" s="253"/>
      <c r="AP159" s="253"/>
      <c r="AQ159" s="253"/>
      <c r="AR159" s="253"/>
      <c r="AS159" s="253"/>
      <c r="AT159" s="254"/>
    </row>
    <row r="160" spans="1:46" ht="27" customHeight="1">
      <c r="A160" s="246"/>
      <c r="B160" s="247"/>
      <c r="C160" s="248"/>
      <c r="D160" s="249"/>
      <c r="E160" s="249"/>
      <c r="F160" s="249"/>
      <c r="G160" s="249"/>
      <c r="H160" s="249"/>
      <c r="I160" s="249"/>
      <c r="J160" s="249"/>
      <c r="K160" s="249"/>
      <c r="L160" s="249"/>
      <c r="M160" s="250"/>
      <c r="N160" s="251"/>
      <c r="O160" s="31"/>
      <c r="P160" s="31"/>
      <c r="Q160" s="31"/>
      <c r="R160" s="31"/>
      <c r="S160" s="31"/>
      <c r="T160" s="31"/>
      <c r="U160" s="31"/>
      <c r="V160" s="252"/>
      <c r="W160" s="252"/>
      <c r="X160" s="252"/>
      <c r="Y160" s="252"/>
      <c r="Z160" s="252"/>
      <c r="AA160" s="252"/>
      <c r="AB160" s="252"/>
      <c r="AC160" s="252"/>
      <c r="AD160" s="252"/>
      <c r="AE160" s="252"/>
      <c r="AF160" s="253"/>
      <c r="AG160" s="253"/>
      <c r="AH160" s="253"/>
      <c r="AI160" s="253"/>
      <c r="AJ160" s="253"/>
      <c r="AK160" s="253"/>
      <c r="AL160" s="253"/>
      <c r="AM160" s="253"/>
      <c r="AN160" s="253"/>
      <c r="AO160" s="253"/>
      <c r="AP160" s="253"/>
      <c r="AQ160" s="253"/>
      <c r="AR160" s="253"/>
      <c r="AS160" s="253"/>
      <c r="AT160" s="254"/>
    </row>
    <row r="161" spans="1:46" ht="27" customHeight="1">
      <c r="A161" s="246"/>
      <c r="B161" s="247"/>
      <c r="C161" s="248"/>
      <c r="D161" s="249"/>
      <c r="E161" s="249"/>
      <c r="F161" s="249"/>
      <c r="G161" s="249"/>
      <c r="H161" s="249"/>
      <c r="I161" s="249"/>
      <c r="J161" s="249"/>
      <c r="K161" s="249"/>
      <c r="L161" s="249"/>
      <c r="M161" s="250"/>
      <c r="N161" s="251"/>
      <c r="O161" s="31"/>
      <c r="P161" s="31"/>
      <c r="Q161" s="31"/>
      <c r="R161" s="31"/>
      <c r="S161" s="31"/>
      <c r="T161" s="31"/>
      <c r="U161" s="31"/>
      <c r="V161" s="252"/>
      <c r="W161" s="252"/>
      <c r="X161" s="252"/>
      <c r="Y161" s="252"/>
      <c r="Z161" s="252"/>
      <c r="AA161" s="252"/>
      <c r="AB161" s="252"/>
      <c r="AC161" s="252"/>
      <c r="AD161" s="252"/>
      <c r="AE161" s="252"/>
      <c r="AF161" s="253"/>
      <c r="AG161" s="253"/>
      <c r="AH161" s="253"/>
      <c r="AI161" s="253"/>
      <c r="AJ161" s="253"/>
      <c r="AK161" s="253"/>
      <c r="AL161" s="253"/>
      <c r="AM161" s="253"/>
      <c r="AN161" s="253"/>
      <c r="AO161" s="253"/>
      <c r="AP161" s="253"/>
      <c r="AQ161" s="253"/>
      <c r="AR161" s="253"/>
      <c r="AS161" s="253"/>
      <c r="AT161" s="254"/>
    </row>
    <row r="162" spans="1:46" ht="27" customHeight="1">
      <c r="A162" s="246"/>
      <c r="B162" s="247"/>
      <c r="C162" s="248"/>
      <c r="D162" s="249"/>
      <c r="E162" s="249"/>
      <c r="F162" s="249"/>
      <c r="G162" s="249"/>
      <c r="H162" s="249"/>
      <c r="I162" s="249"/>
      <c r="J162" s="249"/>
      <c r="K162" s="249"/>
      <c r="L162" s="249"/>
      <c r="M162" s="250"/>
      <c r="N162" s="251"/>
      <c r="O162" s="31"/>
      <c r="P162" s="31"/>
      <c r="Q162" s="31"/>
      <c r="R162" s="31"/>
      <c r="S162" s="31"/>
      <c r="T162" s="31"/>
      <c r="U162" s="31"/>
      <c r="V162" s="252"/>
      <c r="W162" s="252"/>
      <c r="X162" s="252"/>
      <c r="Y162" s="252"/>
      <c r="Z162" s="252"/>
      <c r="AA162" s="252"/>
      <c r="AB162" s="252"/>
      <c r="AC162" s="252"/>
      <c r="AD162" s="252"/>
      <c r="AE162" s="252"/>
      <c r="AF162" s="253"/>
      <c r="AG162" s="253"/>
      <c r="AH162" s="253"/>
      <c r="AI162" s="253"/>
      <c r="AJ162" s="253"/>
      <c r="AK162" s="253"/>
      <c r="AL162" s="253"/>
      <c r="AM162" s="253"/>
      <c r="AN162" s="253"/>
      <c r="AO162" s="253"/>
      <c r="AP162" s="253"/>
      <c r="AQ162" s="253"/>
      <c r="AR162" s="253"/>
      <c r="AS162" s="253"/>
      <c r="AT162" s="254"/>
    </row>
    <row r="163" spans="1:46" ht="27" customHeight="1">
      <c r="A163" s="246"/>
      <c r="B163" s="247"/>
      <c r="C163" s="248"/>
      <c r="D163" s="249"/>
      <c r="E163" s="249"/>
      <c r="F163" s="249"/>
      <c r="G163" s="249"/>
      <c r="H163" s="249"/>
      <c r="I163" s="249"/>
      <c r="J163" s="249"/>
      <c r="K163" s="249"/>
      <c r="L163" s="249"/>
      <c r="M163" s="250"/>
      <c r="N163" s="251"/>
      <c r="O163" s="31"/>
      <c r="P163" s="31"/>
      <c r="Q163" s="31"/>
      <c r="R163" s="31"/>
      <c r="S163" s="31"/>
      <c r="T163" s="31"/>
      <c r="U163" s="31"/>
      <c r="V163" s="252"/>
      <c r="W163" s="252"/>
      <c r="X163" s="252"/>
      <c r="Y163" s="252"/>
      <c r="Z163" s="252"/>
      <c r="AA163" s="252"/>
      <c r="AB163" s="252"/>
      <c r="AC163" s="252"/>
      <c r="AD163" s="252"/>
      <c r="AE163" s="252"/>
      <c r="AF163" s="253"/>
      <c r="AG163" s="253"/>
      <c r="AH163" s="253"/>
      <c r="AI163" s="253"/>
      <c r="AJ163" s="253"/>
      <c r="AK163" s="253"/>
      <c r="AL163" s="253"/>
      <c r="AM163" s="253"/>
      <c r="AN163" s="253"/>
      <c r="AO163" s="253"/>
      <c r="AP163" s="253"/>
      <c r="AQ163" s="253"/>
      <c r="AR163" s="253"/>
      <c r="AS163" s="253"/>
      <c r="AT163" s="254"/>
    </row>
    <row r="164" spans="1:46" ht="27" customHeight="1">
      <c r="A164" s="246"/>
      <c r="B164" s="247"/>
      <c r="C164" s="248"/>
      <c r="D164" s="249"/>
      <c r="E164" s="249"/>
      <c r="F164" s="249"/>
      <c r="G164" s="249"/>
      <c r="H164" s="249"/>
      <c r="I164" s="249"/>
      <c r="J164" s="249"/>
      <c r="K164" s="249"/>
      <c r="L164" s="249"/>
      <c r="M164" s="250"/>
      <c r="N164" s="251"/>
      <c r="O164" s="31"/>
      <c r="P164" s="31"/>
      <c r="Q164" s="31"/>
      <c r="R164" s="31"/>
      <c r="S164" s="31"/>
      <c r="T164" s="31"/>
      <c r="U164" s="31"/>
      <c r="V164" s="252"/>
      <c r="W164" s="252"/>
      <c r="X164" s="252"/>
      <c r="Y164" s="252"/>
      <c r="Z164" s="252"/>
      <c r="AA164" s="252"/>
      <c r="AB164" s="252"/>
      <c r="AC164" s="252"/>
      <c r="AD164" s="252"/>
      <c r="AE164" s="252"/>
      <c r="AF164" s="253"/>
      <c r="AG164" s="253"/>
      <c r="AH164" s="253"/>
      <c r="AI164" s="253"/>
      <c r="AJ164" s="253"/>
      <c r="AK164" s="253"/>
      <c r="AL164" s="253"/>
      <c r="AM164" s="253"/>
      <c r="AN164" s="253"/>
      <c r="AO164" s="253"/>
      <c r="AP164" s="253"/>
      <c r="AQ164" s="253"/>
      <c r="AR164" s="253"/>
      <c r="AS164" s="253"/>
      <c r="AT164" s="254"/>
    </row>
    <row r="165" spans="1:46" ht="27" customHeight="1">
      <c r="A165" s="246"/>
      <c r="B165" s="247"/>
      <c r="C165" s="248"/>
      <c r="D165" s="249"/>
      <c r="E165" s="249"/>
      <c r="F165" s="249"/>
      <c r="G165" s="249"/>
      <c r="H165" s="249"/>
      <c r="I165" s="249"/>
      <c r="J165" s="249"/>
      <c r="K165" s="249"/>
      <c r="L165" s="249"/>
      <c r="M165" s="250"/>
      <c r="N165" s="251"/>
      <c r="O165" s="31"/>
      <c r="P165" s="31"/>
      <c r="Q165" s="31"/>
      <c r="R165" s="31"/>
      <c r="S165" s="31"/>
      <c r="T165" s="31"/>
      <c r="U165" s="31"/>
      <c r="V165" s="252"/>
      <c r="W165" s="252"/>
      <c r="X165" s="252"/>
      <c r="Y165" s="252"/>
      <c r="Z165" s="252"/>
      <c r="AA165" s="252"/>
      <c r="AB165" s="252"/>
      <c r="AC165" s="252"/>
      <c r="AD165" s="252"/>
      <c r="AE165" s="252"/>
      <c r="AF165" s="253"/>
      <c r="AG165" s="253"/>
      <c r="AH165" s="253"/>
      <c r="AI165" s="253"/>
      <c r="AJ165" s="253"/>
      <c r="AK165" s="253"/>
      <c r="AL165" s="253"/>
      <c r="AM165" s="253"/>
      <c r="AN165" s="253"/>
      <c r="AO165" s="253"/>
      <c r="AP165" s="253"/>
      <c r="AQ165" s="253"/>
      <c r="AR165" s="253"/>
      <c r="AS165" s="253"/>
      <c r="AT165" s="254"/>
    </row>
    <row r="166" spans="1:46" ht="27" customHeight="1">
      <c r="A166" s="246"/>
      <c r="B166" s="247"/>
      <c r="C166" s="248"/>
      <c r="D166" s="249"/>
      <c r="E166" s="249"/>
      <c r="F166" s="249"/>
      <c r="G166" s="249"/>
      <c r="H166" s="249"/>
      <c r="I166" s="249"/>
      <c r="J166" s="249"/>
      <c r="K166" s="249"/>
      <c r="L166" s="249"/>
      <c r="M166" s="250"/>
      <c r="N166" s="251"/>
      <c r="O166" s="31"/>
      <c r="P166" s="31"/>
      <c r="Q166" s="31"/>
      <c r="R166" s="31"/>
      <c r="S166" s="31"/>
      <c r="T166" s="31"/>
      <c r="U166" s="31"/>
      <c r="V166" s="252"/>
      <c r="W166" s="252"/>
      <c r="X166" s="252"/>
      <c r="Y166" s="252"/>
      <c r="Z166" s="252"/>
      <c r="AA166" s="252"/>
      <c r="AB166" s="252"/>
      <c r="AC166" s="252"/>
      <c r="AD166" s="252"/>
      <c r="AE166" s="252"/>
      <c r="AF166" s="253"/>
      <c r="AG166" s="253"/>
      <c r="AH166" s="253"/>
      <c r="AI166" s="253"/>
      <c r="AJ166" s="253"/>
      <c r="AK166" s="253"/>
      <c r="AL166" s="253"/>
      <c r="AM166" s="253"/>
      <c r="AN166" s="253"/>
      <c r="AO166" s="253"/>
      <c r="AP166" s="253"/>
      <c r="AQ166" s="253"/>
      <c r="AR166" s="253"/>
      <c r="AS166" s="253"/>
      <c r="AT166" s="254"/>
    </row>
    <row r="167" spans="1:46" ht="27" customHeight="1">
      <c r="A167" s="246"/>
      <c r="B167" s="247"/>
      <c r="C167" s="248"/>
      <c r="D167" s="249"/>
      <c r="E167" s="249"/>
      <c r="F167" s="249"/>
      <c r="G167" s="249"/>
      <c r="H167" s="249"/>
      <c r="I167" s="249"/>
      <c r="J167" s="249"/>
      <c r="K167" s="249"/>
      <c r="L167" s="249"/>
      <c r="M167" s="250"/>
      <c r="N167" s="251"/>
      <c r="O167" s="31"/>
      <c r="P167" s="31"/>
      <c r="Q167" s="31"/>
      <c r="R167" s="31"/>
      <c r="S167" s="31"/>
      <c r="T167" s="31"/>
      <c r="U167" s="31"/>
      <c r="V167" s="252"/>
      <c r="W167" s="252"/>
      <c r="X167" s="252"/>
      <c r="Y167" s="252"/>
      <c r="Z167" s="252"/>
      <c r="AA167" s="252"/>
      <c r="AB167" s="252"/>
      <c r="AC167" s="252"/>
      <c r="AD167" s="252"/>
      <c r="AE167" s="252"/>
      <c r="AF167" s="253"/>
      <c r="AG167" s="253"/>
      <c r="AH167" s="253"/>
      <c r="AI167" s="253"/>
      <c r="AJ167" s="253"/>
      <c r="AK167" s="253"/>
      <c r="AL167" s="253"/>
      <c r="AM167" s="253"/>
      <c r="AN167" s="253"/>
      <c r="AO167" s="253"/>
      <c r="AP167" s="253"/>
      <c r="AQ167" s="253"/>
      <c r="AR167" s="253"/>
      <c r="AS167" s="253"/>
      <c r="AT167" s="254"/>
    </row>
    <row r="168" spans="1:46" ht="27" customHeight="1">
      <c r="A168" s="246"/>
      <c r="B168" s="247"/>
      <c r="C168" s="248"/>
      <c r="D168" s="249"/>
      <c r="E168" s="249"/>
      <c r="F168" s="249"/>
      <c r="G168" s="249"/>
      <c r="H168" s="249"/>
      <c r="I168" s="249"/>
      <c r="J168" s="249"/>
      <c r="K168" s="249"/>
      <c r="L168" s="249"/>
      <c r="M168" s="250"/>
      <c r="N168" s="251"/>
      <c r="O168" s="31"/>
      <c r="P168" s="31"/>
      <c r="Q168" s="31"/>
      <c r="R168" s="31"/>
      <c r="S168" s="31"/>
      <c r="T168" s="31"/>
      <c r="U168" s="31"/>
      <c r="V168" s="252"/>
      <c r="W168" s="252"/>
      <c r="X168" s="252"/>
      <c r="Y168" s="252"/>
      <c r="Z168" s="252"/>
      <c r="AA168" s="252"/>
      <c r="AB168" s="252"/>
      <c r="AC168" s="252"/>
      <c r="AD168" s="252"/>
      <c r="AE168" s="252"/>
      <c r="AF168" s="253"/>
      <c r="AG168" s="253"/>
      <c r="AH168" s="253"/>
      <c r="AI168" s="253"/>
      <c r="AJ168" s="253"/>
      <c r="AK168" s="253"/>
      <c r="AL168" s="253"/>
      <c r="AM168" s="253"/>
      <c r="AN168" s="253"/>
      <c r="AO168" s="253"/>
      <c r="AP168" s="253"/>
      <c r="AQ168" s="253"/>
      <c r="AR168" s="253"/>
      <c r="AS168" s="253"/>
      <c r="AT168" s="254"/>
    </row>
    <row r="169" spans="1:46" ht="27" customHeight="1">
      <c r="A169" s="246"/>
      <c r="B169" s="247"/>
      <c r="C169" s="248"/>
      <c r="D169" s="249"/>
      <c r="E169" s="249"/>
      <c r="F169" s="249"/>
      <c r="G169" s="249"/>
      <c r="H169" s="249"/>
      <c r="I169" s="249"/>
      <c r="J169" s="249"/>
      <c r="K169" s="249"/>
      <c r="L169" s="249"/>
      <c r="M169" s="250"/>
      <c r="N169" s="251"/>
      <c r="O169" s="31"/>
      <c r="P169" s="31"/>
      <c r="Q169" s="31"/>
      <c r="R169" s="31"/>
      <c r="S169" s="31"/>
      <c r="T169" s="31"/>
      <c r="U169" s="31"/>
      <c r="V169" s="252"/>
      <c r="W169" s="252"/>
      <c r="X169" s="252"/>
      <c r="Y169" s="252"/>
      <c r="Z169" s="252"/>
      <c r="AA169" s="252"/>
      <c r="AB169" s="252"/>
      <c r="AC169" s="252"/>
      <c r="AD169" s="252"/>
      <c r="AE169" s="252"/>
      <c r="AF169" s="253"/>
      <c r="AG169" s="253"/>
      <c r="AH169" s="253"/>
      <c r="AI169" s="253"/>
      <c r="AJ169" s="253"/>
      <c r="AK169" s="253"/>
      <c r="AL169" s="253"/>
      <c r="AM169" s="253"/>
      <c r="AN169" s="253"/>
      <c r="AO169" s="253"/>
      <c r="AP169" s="253"/>
      <c r="AQ169" s="253"/>
      <c r="AR169" s="253"/>
      <c r="AS169" s="253"/>
      <c r="AT169" s="254"/>
    </row>
    <row r="170" spans="1:46" ht="27" customHeight="1">
      <c r="A170" s="246"/>
      <c r="B170" s="247"/>
      <c r="C170" s="248"/>
      <c r="D170" s="249"/>
      <c r="E170" s="249"/>
      <c r="F170" s="249"/>
      <c r="G170" s="249"/>
      <c r="H170" s="249"/>
      <c r="I170" s="249"/>
      <c r="J170" s="249"/>
      <c r="K170" s="249"/>
      <c r="L170" s="249"/>
      <c r="M170" s="250"/>
      <c r="N170" s="251"/>
      <c r="O170" s="31"/>
      <c r="P170" s="31"/>
      <c r="Q170" s="31"/>
      <c r="R170" s="31"/>
      <c r="S170" s="31"/>
      <c r="T170" s="31"/>
      <c r="U170" s="31"/>
      <c r="V170" s="252"/>
      <c r="W170" s="252"/>
      <c r="X170" s="252"/>
      <c r="Y170" s="252"/>
      <c r="Z170" s="252"/>
      <c r="AA170" s="252"/>
      <c r="AB170" s="252"/>
      <c r="AC170" s="252"/>
      <c r="AD170" s="252"/>
      <c r="AE170" s="252"/>
      <c r="AF170" s="253"/>
      <c r="AG170" s="253"/>
      <c r="AH170" s="253"/>
      <c r="AI170" s="253"/>
      <c r="AJ170" s="253"/>
      <c r="AK170" s="253"/>
      <c r="AL170" s="253"/>
      <c r="AM170" s="253"/>
      <c r="AN170" s="253"/>
      <c r="AO170" s="253"/>
      <c r="AP170" s="253"/>
      <c r="AQ170" s="253"/>
      <c r="AR170" s="253"/>
      <c r="AS170" s="253"/>
      <c r="AT170" s="254"/>
    </row>
    <row r="171" spans="1:46" ht="27" customHeight="1">
      <c r="A171" s="246"/>
      <c r="B171" s="247"/>
      <c r="C171" s="248"/>
      <c r="D171" s="249"/>
      <c r="E171" s="249"/>
      <c r="F171" s="249"/>
      <c r="G171" s="249"/>
      <c r="H171" s="249"/>
      <c r="I171" s="249"/>
      <c r="J171" s="249"/>
      <c r="K171" s="249"/>
      <c r="L171" s="249"/>
      <c r="M171" s="250"/>
      <c r="N171" s="251"/>
      <c r="O171" s="31"/>
      <c r="P171" s="31"/>
      <c r="Q171" s="31"/>
      <c r="R171" s="31"/>
      <c r="S171" s="31"/>
      <c r="T171" s="31"/>
      <c r="U171" s="31"/>
      <c r="V171" s="252"/>
      <c r="W171" s="252"/>
      <c r="X171" s="252"/>
      <c r="Y171" s="252"/>
      <c r="Z171" s="252"/>
      <c r="AA171" s="252"/>
      <c r="AB171" s="252"/>
      <c r="AC171" s="252"/>
      <c r="AD171" s="252"/>
      <c r="AE171" s="252"/>
      <c r="AF171" s="253"/>
      <c r="AG171" s="253"/>
      <c r="AH171" s="253"/>
      <c r="AI171" s="253"/>
      <c r="AJ171" s="253"/>
      <c r="AK171" s="253"/>
      <c r="AL171" s="253"/>
      <c r="AM171" s="253"/>
      <c r="AN171" s="253"/>
      <c r="AO171" s="253"/>
      <c r="AP171" s="253"/>
      <c r="AQ171" s="253"/>
      <c r="AR171" s="253"/>
      <c r="AS171" s="253"/>
      <c r="AT171" s="254"/>
    </row>
    <row r="172" spans="1:46" ht="27" customHeight="1">
      <c r="A172" s="246"/>
      <c r="B172" s="247"/>
      <c r="C172" s="248"/>
      <c r="D172" s="249"/>
      <c r="E172" s="249"/>
      <c r="F172" s="249"/>
      <c r="G172" s="249"/>
      <c r="H172" s="249"/>
      <c r="I172" s="249"/>
      <c r="J172" s="249"/>
      <c r="K172" s="249"/>
      <c r="L172" s="249"/>
      <c r="M172" s="250"/>
      <c r="N172" s="251"/>
      <c r="O172" s="31"/>
      <c r="P172" s="31"/>
      <c r="Q172" s="31"/>
      <c r="R172" s="31"/>
      <c r="S172" s="31"/>
      <c r="T172" s="31"/>
      <c r="U172" s="31"/>
      <c r="V172" s="252"/>
      <c r="W172" s="252"/>
      <c r="X172" s="252"/>
      <c r="Y172" s="252"/>
      <c r="Z172" s="252"/>
      <c r="AA172" s="252"/>
      <c r="AB172" s="252"/>
      <c r="AC172" s="252"/>
      <c r="AD172" s="252"/>
      <c r="AE172" s="252"/>
      <c r="AF172" s="253"/>
      <c r="AG172" s="253"/>
      <c r="AH172" s="253"/>
      <c r="AI172" s="253"/>
      <c r="AJ172" s="253"/>
      <c r="AK172" s="253"/>
      <c r="AL172" s="253"/>
      <c r="AM172" s="253"/>
      <c r="AN172" s="253"/>
      <c r="AO172" s="253"/>
      <c r="AP172" s="253"/>
      <c r="AQ172" s="253"/>
      <c r="AR172" s="253"/>
      <c r="AS172" s="253"/>
      <c r="AT172" s="254"/>
    </row>
    <row r="173" spans="1:46" ht="27" customHeight="1">
      <c r="A173" s="246"/>
      <c r="B173" s="247"/>
      <c r="C173" s="248"/>
      <c r="D173" s="249"/>
      <c r="E173" s="249"/>
      <c r="F173" s="249"/>
      <c r="G173" s="249"/>
      <c r="H173" s="249"/>
      <c r="I173" s="249"/>
      <c r="J173" s="249"/>
      <c r="K173" s="249"/>
      <c r="L173" s="249"/>
      <c r="M173" s="250"/>
      <c r="N173" s="251"/>
      <c r="O173" s="31"/>
      <c r="P173" s="31"/>
      <c r="Q173" s="31"/>
      <c r="R173" s="31"/>
      <c r="S173" s="31"/>
      <c r="T173" s="31"/>
      <c r="U173" s="31"/>
      <c r="V173" s="252"/>
      <c r="W173" s="252"/>
      <c r="X173" s="252"/>
      <c r="Y173" s="252"/>
      <c r="Z173" s="252"/>
      <c r="AA173" s="252"/>
      <c r="AB173" s="252"/>
      <c r="AC173" s="252"/>
      <c r="AD173" s="252"/>
      <c r="AE173" s="252"/>
      <c r="AF173" s="253"/>
      <c r="AG173" s="253"/>
      <c r="AH173" s="253"/>
      <c r="AI173" s="253"/>
      <c r="AJ173" s="253"/>
      <c r="AK173" s="253"/>
      <c r="AL173" s="253"/>
      <c r="AM173" s="253"/>
      <c r="AN173" s="253"/>
      <c r="AO173" s="253"/>
      <c r="AP173" s="253"/>
      <c r="AQ173" s="253"/>
      <c r="AR173" s="253"/>
      <c r="AS173" s="253"/>
      <c r="AT173" s="254"/>
    </row>
    <row r="174" spans="1:46" ht="27" customHeight="1">
      <c r="A174" s="246"/>
      <c r="B174" s="247"/>
      <c r="C174" s="248"/>
      <c r="D174" s="249"/>
      <c r="E174" s="249"/>
      <c r="F174" s="249"/>
      <c r="G174" s="249"/>
      <c r="H174" s="249"/>
      <c r="I174" s="249"/>
      <c r="J174" s="249"/>
      <c r="K174" s="249"/>
      <c r="L174" s="249"/>
      <c r="M174" s="250"/>
      <c r="N174" s="251"/>
      <c r="O174" s="31"/>
      <c r="P174" s="31"/>
      <c r="Q174" s="31"/>
      <c r="R174" s="31"/>
      <c r="S174" s="31"/>
      <c r="T174" s="31"/>
      <c r="U174" s="31"/>
      <c r="V174" s="252"/>
      <c r="W174" s="252"/>
      <c r="X174" s="252"/>
      <c r="Y174" s="252"/>
      <c r="Z174" s="252"/>
      <c r="AA174" s="252"/>
      <c r="AB174" s="252"/>
      <c r="AC174" s="252"/>
      <c r="AD174" s="252"/>
      <c r="AE174" s="252"/>
      <c r="AF174" s="253"/>
      <c r="AG174" s="253"/>
      <c r="AH174" s="253"/>
      <c r="AI174" s="253"/>
      <c r="AJ174" s="253"/>
      <c r="AK174" s="253"/>
      <c r="AL174" s="253"/>
      <c r="AM174" s="253"/>
      <c r="AN174" s="253"/>
      <c r="AO174" s="253"/>
      <c r="AP174" s="253"/>
      <c r="AQ174" s="253"/>
      <c r="AR174" s="253"/>
      <c r="AS174" s="253"/>
      <c r="AT174" s="254"/>
    </row>
    <row r="175" spans="1:46" ht="27" customHeight="1">
      <c r="A175" s="246"/>
      <c r="B175" s="247"/>
      <c r="C175" s="248"/>
      <c r="D175" s="249"/>
      <c r="E175" s="249"/>
      <c r="F175" s="249"/>
      <c r="G175" s="249"/>
      <c r="H175" s="249"/>
      <c r="I175" s="249"/>
      <c r="J175" s="249"/>
      <c r="K175" s="249"/>
      <c r="L175" s="249"/>
      <c r="M175" s="250"/>
      <c r="N175" s="251"/>
      <c r="O175" s="31"/>
      <c r="P175" s="31"/>
      <c r="Q175" s="31"/>
      <c r="R175" s="31"/>
      <c r="S175" s="31"/>
      <c r="T175" s="31"/>
      <c r="U175" s="31"/>
      <c r="V175" s="252"/>
      <c r="W175" s="252"/>
      <c r="X175" s="252"/>
      <c r="Y175" s="252"/>
      <c r="Z175" s="252"/>
      <c r="AA175" s="252"/>
      <c r="AB175" s="252"/>
      <c r="AC175" s="252"/>
      <c r="AD175" s="252"/>
      <c r="AE175" s="252"/>
      <c r="AF175" s="253"/>
      <c r="AG175" s="253"/>
      <c r="AH175" s="253"/>
      <c r="AI175" s="253"/>
      <c r="AJ175" s="253"/>
      <c r="AK175" s="253"/>
      <c r="AL175" s="253"/>
      <c r="AM175" s="253"/>
      <c r="AN175" s="253"/>
      <c r="AO175" s="253"/>
      <c r="AP175" s="253"/>
      <c r="AQ175" s="253"/>
      <c r="AR175" s="253"/>
      <c r="AS175" s="253"/>
      <c r="AT175" s="254"/>
    </row>
    <row r="176" spans="1:46" ht="27" customHeight="1">
      <c r="A176" s="246"/>
      <c r="B176" s="247"/>
      <c r="C176" s="248"/>
      <c r="D176" s="249"/>
      <c r="E176" s="249"/>
      <c r="F176" s="249"/>
      <c r="G176" s="249"/>
      <c r="H176" s="249"/>
      <c r="I176" s="249"/>
      <c r="J176" s="249"/>
      <c r="K176" s="249"/>
      <c r="L176" s="249"/>
      <c r="M176" s="250"/>
      <c r="N176" s="251"/>
      <c r="O176" s="31"/>
      <c r="P176" s="31"/>
      <c r="Q176" s="31"/>
      <c r="R176" s="31"/>
      <c r="S176" s="31"/>
      <c r="T176" s="31"/>
      <c r="U176" s="31"/>
      <c r="V176" s="252"/>
      <c r="W176" s="252"/>
      <c r="X176" s="252"/>
      <c r="Y176" s="252"/>
      <c r="Z176" s="252"/>
      <c r="AA176" s="252"/>
      <c r="AB176" s="252"/>
      <c r="AC176" s="252"/>
      <c r="AD176" s="252"/>
      <c r="AE176" s="252"/>
      <c r="AF176" s="253"/>
      <c r="AG176" s="253"/>
      <c r="AH176" s="253"/>
      <c r="AI176" s="253"/>
      <c r="AJ176" s="253"/>
      <c r="AK176" s="253"/>
      <c r="AL176" s="253"/>
      <c r="AM176" s="253"/>
      <c r="AN176" s="253"/>
      <c r="AO176" s="253"/>
      <c r="AP176" s="253"/>
      <c r="AQ176" s="253"/>
      <c r="AR176" s="253"/>
      <c r="AS176" s="253"/>
      <c r="AT176" s="254"/>
    </row>
    <row r="177" spans="1:46" ht="27" customHeight="1">
      <c r="A177" s="246"/>
      <c r="B177" s="247"/>
      <c r="C177" s="248"/>
      <c r="D177" s="249"/>
      <c r="E177" s="249"/>
      <c r="F177" s="249"/>
      <c r="G177" s="249"/>
      <c r="H177" s="249"/>
      <c r="I177" s="249"/>
      <c r="J177" s="249"/>
      <c r="K177" s="249"/>
      <c r="L177" s="249"/>
      <c r="M177" s="250"/>
      <c r="N177" s="251"/>
      <c r="O177" s="31"/>
      <c r="P177" s="31"/>
      <c r="Q177" s="31"/>
      <c r="R177" s="31"/>
      <c r="S177" s="31"/>
      <c r="T177" s="31"/>
      <c r="U177" s="31"/>
      <c r="V177" s="252"/>
      <c r="W177" s="252"/>
      <c r="X177" s="252"/>
      <c r="Y177" s="252"/>
      <c r="Z177" s="252"/>
      <c r="AA177" s="252"/>
      <c r="AB177" s="252"/>
      <c r="AC177" s="252"/>
      <c r="AD177" s="252"/>
      <c r="AE177" s="252"/>
      <c r="AF177" s="253"/>
      <c r="AG177" s="253"/>
      <c r="AH177" s="253"/>
      <c r="AI177" s="253"/>
      <c r="AJ177" s="253"/>
      <c r="AK177" s="253"/>
      <c r="AL177" s="253"/>
      <c r="AM177" s="253"/>
      <c r="AN177" s="253"/>
      <c r="AO177" s="253"/>
      <c r="AP177" s="253"/>
      <c r="AQ177" s="253"/>
      <c r="AR177" s="253"/>
      <c r="AS177" s="253"/>
      <c r="AT177" s="254"/>
    </row>
    <row r="178" spans="1:46" ht="27" customHeight="1">
      <c r="A178" s="246"/>
      <c r="B178" s="247"/>
      <c r="C178" s="248"/>
      <c r="D178" s="249"/>
      <c r="E178" s="249"/>
      <c r="F178" s="249"/>
      <c r="G178" s="249"/>
      <c r="H178" s="249"/>
      <c r="I178" s="249"/>
      <c r="J178" s="249"/>
      <c r="K178" s="249"/>
      <c r="L178" s="249"/>
      <c r="M178" s="250"/>
      <c r="N178" s="251"/>
      <c r="O178" s="31"/>
      <c r="P178" s="31"/>
      <c r="Q178" s="31"/>
      <c r="R178" s="31"/>
      <c r="S178" s="31"/>
      <c r="T178" s="31"/>
      <c r="U178" s="31"/>
      <c r="V178" s="252"/>
      <c r="W178" s="252"/>
      <c r="X178" s="252"/>
      <c r="Y178" s="252"/>
      <c r="Z178" s="252"/>
      <c r="AA178" s="252"/>
      <c r="AB178" s="252"/>
      <c r="AC178" s="252"/>
      <c r="AD178" s="252"/>
      <c r="AE178" s="252"/>
      <c r="AF178" s="253"/>
      <c r="AG178" s="253"/>
      <c r="AH178" s="253"/>
      <c r="AI178" s="253"/>
      <c r="AJ178" s="253"/>
      <c r="AK178" s="253"/>
      <c r="AL178" s="253"/>
      <c r="AM178" s="253"/>
      <c r="AN178" s="253"/>
      <c r="AO178" s="253"/>
      <c r="AP178" s="253"/>
      <c r="AQ178" s="253"/>
      <c r="AR178" s="253"/>
      <c r="AS178" s="253"/>
      <c r="AT178" s="254"/>
    </row>
    <row r="179" spans="1:46" ht="27" customHeight="1">
      <c r="A179" s="246"/>
      <c r="B179" s="247"/>
      <c r="C179" s="248"/>
      <c r="D179" s="249"/>
      <c r="E179" s="249"/>
      <c r="F179" s="249"/>
      <c r="G179" s="249"/>
      <c r="H179" s="249"/>
      <c r="I179" s="249"/>
      <c r="J179" s="249"/>
      <c r="K179" s="249"/>
      <c r="L179" s="249"/>
      <c r="M179" s="250"/>
      <c r="N179" s="251"/>
      <c r="O179" s="31"/>
      <c r="P179" s="31"/>
      <c r="Q179" s="31"/>
      <c r="R179" s="31"/>
      <c r="S179" s="31"/>
      <c r="T179" s="31"/>
      <c r="U179" s="31"/>
      <c r="V179" s="252"/>
      <c r="W179" s="252"/>
      <c r="X179" s="252"/>
      <c r="Y179" s="252"/>
      <c r="Z179" s="252"/>
      <c r="AA179" s="252"/>
      <c r="AB179" s="252"/>
      <c r="AC179" s="252"/>
      <c r="AD179" s="252"/>
      <c r="AE179" s="252"/>
      <c r="AF179" s="253"/>
      <c r="AG179" s="253"/>
      <c r="AH179" s="253"/>
      <c r="AI179" s="253"/>
      <c r="AJ179" s="253"/>
      <c r="AK179" s="253"/>
      <c r="AL179" s="253"/>
      <c r="AM179" s="253"/>
      <c r="AN179" s="253"/>
      <c r="AO179" s="253"/>
      <c r="AP179" s="253"/>
      <c r="AQ179" s="253"/>
      <c r="AR179" s="253"/>
      <c r="AS179" s="253"/>
      <c r="AT179" s="254"/>
    </row>
    <row r="180" spans="1:46" ht="27" customHeight="1">
      <c r="A180" s="246"/>
      <c r="B180" s="247"/>
      <c r="C180" s="248"/>
      <c r="D180" s="249"/>
      <c r="E180" s="249"/>
      <c r="F180" s="249"/>
      <c r="G180" s="249"/>
      <c r="H180" s="249"/>
      <c r="I180" s="249"/>
      <c r="J180" s="249"/>
      <c r="K180" s="249"/>
      <c r="L180" s="249"/>
      <c r="M180" s="250"/>
      <c r="N180" s="251"/>
      <c r="O180" s="31"/>
      <c r="P180" s="31"/>
      <c r="Q180" s="31"/>
      <c r="R180" s="31"/>
      <c r="S180" s="31"/>
      <c r="T180" s="31"/>
      <c r="U180" s="31"/>
      <c r="V180" s="252"/>
      <c r="W180" s="252"/>
      <c r="X180" s="252"/>
      <c r="Y180" s="252"/>
      <c r="Z180" s="252"/>
      <c r="AA180" s="252"/>
      <c r="AB180" s="252"/>
      <c r="AC180" s="252"/>
      <c r="AD180" s="252"/>
      <c r="AE180" s="252"/>
      <c r="AF180" s="253"/>
      <c r="AG180" s="253"/>
      <c r="AH180" s="253"/>
      <c r="AI180" s="253"/>
      <c r="AJ180" s="253"/>
      <c r="AK180" s="253"/>
      <c r="AL180" s="253"/>
      <c r="AM180" s="253"/>
      <c r="AN180" s="253"/>
      <c r="AO180" s="253"/>
      <c r="AP180" s="253"/>
      <c r="AQ180" s="253"/>
      <c r="AR180" s="253"/>
      <c r="AS180" s="253"/>
      <c r="AT180" s="254"/>
    </row>
    <row r="181" spans="1:46" ht="27" customHeight="1">
      <c r="A181" s="246"/>
      <c r="B181" s="247"/>
      <c r="C181" s="248"/>
      <c r="D181" s="249"/>
      <c r="E181" s="249"/>
      <c r="F181" s="249"/>
      <c r="G181" s="249"/>
      <c r="H181" s="249"/>
      <c r="I181" s="249"/>
      <c r="J181" s="249"/>
      <c r="K181" s="249"/>
      <c r="L181" s="249"/>
      <c r="M181" s="250"/>
      <c r="N181" s="251"/>
      <c r="O181" s="31"/>
      <c r="P181" s="31"/>
      <c r="Q181" s="31"/>
      <c r="R181" s="31"/>
      <c r="S181" s="31"/>
      <c r="T181" s="31"/>
      <c r="U181" s="31"/>
      <c r="V181" s="252"/>
      <c r="W181" s="252"/>
      <c r="X181" s="252"/>
      <c r="Y181" s="252"/>
      <c r="Z181" s="252"/>
      <c r="AA181" s="252"/>
      <c r="AB181" s="252"/>
      <c r="AC181" s="252"/>
      <c r="AD181" s="252"/>
      <c r="AE181" s="252"/>
      <c r="AF181" s="253"/>
      <c r="AG181" s="253"/>
      <c r="AH181" s="253"/>
      <c r="AI181" s="253"/>
      <c r="AJ181" s="253"/>
      <c r="AK181" s="253"/>
      <c r="AL181" s="253"/>
      <c r="AM181" s="253"/>
      <c r="AN181" s="253"/>
      <c r="AO181" s="253"/>
      <c r="AP181" s="253"/>
      <c r="AQ181" s="253"/>
      <c r="AR181" s="253"/>
      <c r="AS181" s="253"/>
      <c r="AT181" s="254"/>
    </row>
    <row r="182" spans="1:46" ht="27" customHeight="1">
      <c r="A182" s="246"/>
      <c r="B182" s="247"/>
      <c r="C182" s="248"/>
      <c r="D182" s="249"/>
      <c r="E182" s="249"/>
      <c r="F182" s="249"/>
      <c r="G182" s="249"/>
      <c r="H182" s="249"/>
      <c r="I182" s="249"/>
      <c r="J182" s="249"/>
      <c r="K182" s="249"/>
      <c r="L182" s="249"/>
      <c r="M182" s="250"/>
      <c r="N182" s="251"/>
      <c r="O182" s="31"/>
      <c r="P182" s="31"/>
      <c r="Q182" s="31"/>
      <c r="R182" s="31"/>
      <c r="S182" s="31"/>
      <c r="T182" s="31"/>
      <c r="U182" s="31"/>
      <c r="V182" s="252"/>
      <c r="W182" s="252"/>
      <c r="X182" s="252"/>
      <c r="Y182" s="252"/>
      <c r="Z182" s="252"/>
      <c r="AA182" s="252"/>
      <c r="AB182" s="252"/>
      <c r="AC182" s="252"/>
      <c r="AD182" s="252"/>
      <c r="AE182" s="252"/>
      <c r="AF182" s="253"/>
      <c r="AG182" s="253"/>
      <c r="AH182" s="253"/>
      <c r="AI182" s="253"/>
      <c r="AJ182" s="253"/>
      <c r="AK182" s="253"/>
      <c r="AL182" s="253"/>
      <c r="AM182" s="253"/>
      <c r="AN182" s="253"/>
      <c r="AO182" s="253"/>
      <c r="AP182" s="253"/>
      <c r="AQ182" s="253"/>
      <c r="AR182" s="253"/>
      <c r="AS182" s="253"/>
      <c r="AT182" s="254"/>
    </row>
    <row r="183" spans="1:46" ht="27" customHeight="1">
      <c r="A183" s="246"/>
      <c r="B183" s="247"/>
      <c r="C183" s="248"/>
      <c r="D183" s="249"/>
      <c r="E183" s="249"/>
      <c r="F183" s="249"/>
      <c r="G183" s="249"/>
      <c r="H183" s="249"/>
      <c r="I183" s="249"/>
      <c r="J183" s="249"/>
      <c r="K183" s="249"/>
      <c r="L183" s="249"/>
      <c r="M183" s="250"/>
      <c r="N183" s="251"/>
      <c r="O183" s="31"/>
      <c r="P183" s="31"/>
      <c r="Q183" s="31"/>
      <c r="R183" s="31"/>
      <c r="S183" s="31"/>
      <c r="T183" s="31"/>
      <c r="U183" s="31"/>
      <c r="V183" s="252"/>
      <c r="W183" s="252"/>
      <c r="X183" s="252"/>
      <c r="Y183" s="252"/>
      <c r="Z183" s="252"/>
      <c r="AA183" s="252"/>
      <c r="AB183" s="252"/>
      <c r="AC183" s="252"/>
      <c r="AD183" s="252"/>
      <c r="AE183" s="252"/>
      <c r="AF183" s="253"/>
      <c r="AG183" s="253"/>
      <c r="AH183" s="253"/>
      <c r="AI183" s="253"/>
      <c r="AJ183" s="253"/>
      <c r="AK183" s="253"/>
      <c r="AL183" s="253"/>
      <c r="AM183" s="253"/>
      <c r="AN183" s="253"/>
      <c r="AO183" s="253"/>
      <c r="AP183" s="253"/>
      <c r="AQ183" s="253"/>
      <c r="AR183" s="253"/>
      <c r="AS183" s="253"/>
      <c r="AT183" s="254"/>
    </row>
    <row r="184" spans="1:46" ht="27" customHeight="1">
      <c r="A184" s="246"/>
      <c r="B184" s="247"/>
      <c r="C184" s="248"/>
      <c r="D184" s="249"/>
      <c r="E184" s="249"/>
      <c r="F184" s="249"/>
      <c r="G184" s="249"/>
      <c r="H184" s="249"/>
      <c r="I184" s="249"/>
      <c r="J184" s="249"/>
      <c r="K184" s="249"/>
      <c r="L184" s="249"/>
      <c r="M184" s="250"/>
      <c r="N184" s="251"/>
      <c r="O184" s="31"/>
      <c r="P184" s="31"/>
      <c r="Q184" s="31"/>
      <c r="R184" s="31"/>
      <c r="S184" s="31"/>
      <c r="T184" s="31"/>
      <c r="U184" s="31"/>
      <c r="V184" s="252"/>
      <c r="W184" s="252"/>
      <c r="X184" s="252"/>
      <c r="Y184" s="252"/>
      <c r="Z184" s="252"/>
      <c r="AA184" s="252"/>
      <c r="AB184" s="252"/>
      <c r="AC184" s="252"/>
      <c r="AD184" s="252"/>
      <c r="AE184" s="252"/>
      <c r="AF184" s="253"/>
      <c r="AG184" s="253"/>
      <c r="AH184" s="253"/>
      <c r="AI184" s="253"/>
      <c r="AJ184" s="253"/>
      <c r="AK184" s="253"/>
      <c r="AL184" s="253"/>
      <c r="AM184" s="253"/>
      <c r="AN184" s="253"/>
      <c r="AO184" s="253"/>
      <c r="AP184" s="253"/>
      <c r="AQ184" s="253"/>
      <c r="AR184" s="253"/>
      <c r="AS184" s="253"/>
      <c r="AT184" s="254"/>
    </row>
    <row r="185" spans="1:46" ht="27" customHeight="1">
      <c r="A185" s="246"/>
      <c r="B185" s="247"/>
      <c r="C185" s="248"/>
      <c r="D185" s="249"/>
      <c r="E185" s="249"/>
      <c r="F185" s="249"/>
      <c r="G185" s="249"/>
      <c r="H185" s="249"/>
      <c r="I185" s="249"/>
      <c r="J185" s="249"/>
      <c r="K185" s="249"/>
      <c r="L185" s="249"/>
      <c r="M185" s="250"/>
      <c r="N185" s="251"/>
      <c r="O185" s="31"/>
      <c r="P185" s="31"/>
      <c r="Q185" s="31"/>
      <c r="R185" s="31"/>
      <c r="S185" s="31"/>
      <c r="T185" s="31"/>
      <c r="U185" s="31"/>
      <c r="V185" s="252"/>
      <c r="W185" s="252"/>
      <c r="X185" s="252"/>
      <c r="Y185" s="252"/>
      <c r="Z185" s="252"/>
      <c r="AA185" s="252"/>
      <c r="AB185" s="252"/>
      <c r="AC185" s="252"/>
      <c r="AD185" s="252"/>
      <c r="AE185" s="252"/>
      <c r="AF185" s="253"/>
      <c r="AG185" s="253"/>
      <c r="AH185" s="253"/>
      <c r="AI185" s="253"/>
      <c r="AJ185" s="253"/>
      <c r="AK185" s="253"/>
      <c r="AL185" s="253"/>
      <c r="AM185" s="253"/>
      <c r="AN185" s="253"/>
      <c r="AO185" s="253"/>
      <c r="AP185" s="253"/>
      <c r="AQ185" s="253"/>
      <c r="AR185" s="253"/>
      <c r="AS185" s="253"/>
      <c r="AT185" s="254"/>
    </row>
    <row r="186" spans="1:46" ht="27" customHeight="1">
      <c r="A186" s="246"/>
      <c r="B186" s="247"/>
      <c r="C186" s="248"/>
      <c r="D186" s="249"/>
      <c r="E186" s="249"/>
      <c r="F186" s="249"/>
      <c r="G186" s="249"/>
      <c r="H186" s="249"/>
      <c r="I186" s="249"/>
      <c r="J186" s="249"/>
      <c r="K186" s="249"/>
      <c r="L186" s="249"/>
      <c r="M186" s="250"/>
      <c r="N186" s="251"/>
      <c r="O186" s="31"/>
      <c r="P186" s="31"/>
      <c r="Q186" s="31"/>
      <c r="R186" s="31"/>
      <c r="S186" s="31"/>
      <c r="T186" s="31"/>
      <c r="U186" s="31"/>
      <c r="V186" s="252"/>
      <c r="W186" s="252"/>
      <c r="X186" s="252"/>
      <c r="Y186" s="252"/>
      <c r="Z186" s="252"/>
      <c r="AA186" s="252"/>
      <c r="AB186" s="252"/>
      <c r="AC186" s="252"/>
      <c r="AD186" s="252"/>
      <c r="AE186" s="252"/>
      <c r="AF186" s="253"/>
      <c r="AG186" s="253"/>
      <c r="AH186" s="253"/>
      <c r="AI186" s="253"/>
      <c r="AJ186" s="253"/>
      <c r="AK186" s="253"/>
      <c r="AL186" s="253"/>
      <c r="AM186" s="253"/>
      <c r="AN186" s="253"/>
      <c r="AO186" s="253"/>
      <c r="AP186" s="253"/>
      <c r="AQ186" s="253"/>
      <c r="AR186" s="253"/>
      <c r="AS186" s="253"/>
      <c r="AT186" s="254"/>
    </row>
    <row r="187" spans="1:46" ht="27" customHeight="1">
      <c r="A187" s="246"/>
      <c r="B187" s="247"/>
      <c r="C187" s="248"/>
      <c r="D187" s="249"/>
      <c r="E187" s="249"/>
      <c r="F187" s="249"/>
      <c r="G187" s="249"/>
      <c r="H187" s="249"/>
      <c r="I187" s="249"/>
      <c r="J187" s="249"/>
      <c r="K187" s="249"/>
      <c r="L187" s="249"/>
      <c r="M187" s="250"/>
      <c r="N187" s="251"/>
      <c r="O187" s="31"/>
      <c r="P187" s="31"/>
      <c r="Q187" s="31"/>
      <c r="R187" s="31"/>
      <c r="S187" s="31"/>
      <c r="T187" s="31"/>
      <c r="U187" s="31"/>
      <c r="V187" s="252"/>
      <c r="W187" s="252"/>
      <c r="X187" s="252"/>
      <c r="Y187" s="252"/>
      <c r="Z187" s="252"/>
      <c r="AA187" s="252"/>
      <c r="AB187" s="252"/>
      <c r="AC187" s="252"/>
      <c r="AD187" s="252"/>
      <c r="AE187" s="252"/>
      <c r="AF187" s="253"/>
      <c r="AG187" s="253"/>
      <c r="AH187" s="253"/>
      <c r="AI187" s="253"/>
      <c r="AJ187" s="253"/>
      <c r="AK187" s="253"/>
      <c r="AL187" s="253"/>
      <c r="AM187" s="253"/>
      <c r="AN187" s="253"/>
      <c r="AO187" s="253"/>
      <c r="AP187" s="253"/>
      <c r="AQ187" s="253"/>
      <c r="AR187" s="253"/>
      <c r="AS187" s="253"/>
      <c r="AT187" s="254"/>
    </row>
    <row r="188" spans="1:46" ht="27" customHeight="1">
      <c r="A188" s="246"/>
      <c r="B188" s="247"/>
      <c r="C188" s="248"/>
      <c r="D188" s="249"/>
      <c r="E188" s="249"/>
      <c r="F188" s="249"/>
      <c r="G188" s="249"/>
      <c r="H188" s="249"/>
      <c r="I188" s="249"/>
      <c r="J188" s="249"/>
      <c r="K188" s="249"/>
      <c r="L188" s="249"/>
      <c r="M188" s="250"/>
      <c r="N188" s="251"/>
      <c r="O188" s="31"/>
      <c r="P188" s="31"/>
      <c r="Q188" s="31"/>
      <c r="R188" s="31"/>
      <c r="S188" s="31"/>
      <c r="T188" s="31"/>
      <c r="U188" s="31"/>
      <c r="V188" s="252"/>
      <c r="W188" s="252"/>
      <c r="X188" s="252"/>
      <c r="Y188" s="252"/>
      <c r="Z188" s="252"/>
      <c r="AA188" s="252"/>
      <c r="AB188" s="252"/>
      <c r="AC188" s="252"/>
      <c r="AD188" s="252"/>
      <c r="AE188" s="252"/>
      <c r="AF188" s="253"/>
      <c r="AG188" s="253"/>
      <c r="AH188" s="253"/>
      <c r="AI188" s="253"/>
      <c r="AJ188" s="253"/>
      <c r="AK188" s="253"/>
      <c r="AL188" s="253"/>
      <c r="AM188" s="253"/>
      <c r="AN188" s="253"/>
      <c r="AO188" s="253"/>
      <c r="AP188" s="253"/>
      <c r="AQ188" s="253"/>
      <c r="AR188" s="253"/>
      <c r="AS188" s="253"/>
      <c r="AT188" s="254"/>
    </row>
    <row r="189" spans="1:46" ht="27" customHeight="1">
      <c r="A189" s="246"/>
      <c r="B189" s="247"/>
      <c r="C189" s="248"/>
      <c r="D189" s="249"/>
      <c r="E189" s="249"/>
      <c r="F189" s="249"/>
      <c r="G189" s="249"/>
      <c r="H189" s="249"/>
      <c r="I189" s="249"/>
      <c r="J189" s="249"/>
      <c r="K189" s="249"/>
      <c r="L189" s="249"/>
      <c r="M189" s="250"/>
      <c r="N189" s="251"/>
      <c r="O189" s="31"/>
      <c r="P189" s="31"/>
      <c r="Q189" s="31"/>
      <c r="R189" s="31"/>
      <c r="S189" s="31"/>
      <c r="T189" s="31"/>
      <c r="U189" s="31"/>
      <c r="V189" s="252"/>
      <c r="W189" s="252"/>
      <c r="X189" s="252"/>
      <c r="Y189" s="252"/>
      <c r="Z189" s="252"/>
      <c r="AA189" s="252"/>
      <c r="AB189" s="252"/>
      <c r="AC189" s="252"/>
      <c r="AD189" s="252"/>
      <c r="AE189" s="252"/>
      <c r="AF189" s="253"/>
      <c r="AG189" s="253"/>
      <c r="AH189" s="253"/>
      <c r="AI189" s="253"/>
      <c r="AJ189" s="253"/>
      <c r="AK189" s="253"/>
      <c r="AL189" s="253"/>
      <c r="AM189" s="253"/>
      <c r="AN189" s="253"/>
      <c r="AO189" s="253"/>
      <c r="AP189" s="253"/>
      <c r="AQ189" s="253"/>
      <c r="AR189" s="253"/>
      <c r="AS189" s="253"/>
      <c r="AT189" s="254"/>
    </row>
    <row r="190" spans="1:46" ht="27" customHeight="1">
      <c r="A190" s="246"/>
      <c r="B190" s="247"/>
      <c r="C190" s="248"/>
      <c r="D190" s="249"/>
      <c r="E190" s="249"/>
      <c r="F190" s="249"/>
      <c r="G190" s="249"/>
      <c r="H190" s="249"/>
      <c r="I190" s="249"/>
      <c r="J190" s="249"/>
      <c r="K190" s="249"/>
      <c r="L190" s="249"/>
      <c r="M190" s="250"/>
      <c r="N190" s="251"/>
      <c r="O190" s="31"/>
      <c r="P190" s="31"/>
      <c r="Q190" s="31"/>
      <c r="R190" s="31"/>
      <c r="S190" s="31"/>
      <c r="T190" s="31"/>
      <c r="U190" s="31"/>
      <c r="V190" s="252"/>
      <c r="W190" s="252"/>
      <c r="X190" s="252"/>
      <c r="Y190" s="252"/>
      <c r="Z190" s="252"/>
      <c r="AA190" s="252"/>
      <c r="AB190" s="252"/>
      <c r="AC190" s="252"/>
      <c r="AD190" s="252"/>
      <c r="AE190" s="252"/>
      <c r="AF190" s="253"/>
      <c r="AG190" s="253"/>
      <c r="AH190" s="253"/>
      <c r="AI190" s="253"/>
      <c r="AJ190" s="253"/>
      <c r="AK190" s="253"/>
      <c r="AL190" s="253"/>
      <c r="AM190" s="253"/>
      <c r="AN190" s="253"/>
      <c r="AO190" s="253"/>
      <c r="AP190" s="253"/>
      <c r="AQ190" s="253"/>
      <c r="AR190" s="253"/>
      <c r="AS190" s="253"/>
      <c r="AT190" s="254"/>
    </row>
    <row r="191" spans="1:46" ht="27" customHeight="1">
      <c r="A191" s="246"/>
      <c r="B191" s="247"/>
      <c r="C191" s="248"/>
      <c r="D191" s="249"/>
      <c r="E191" s="249"/>
      <c r="F191" s="249"/>
      <c r="G191" s="249"/>
      <c r="H191" s="249"/>
      <c r="I191" s="249"/>
      <c r="J191" s="249"/>
      <c r="K191" s="249"/>
      <c r="L191" s="249"/>
      <c r="M191" s="250"/>
      <c r="N191" s="251"/>
      <c r="O191" s="31"/>
      <c r="P191" s="31"/>
      <c r="Q191" s="31"/>
      <c r="R191" s="31"/>
      <c r="S191" s="31"/>
      <c r="T191" s="31"/>
      <c r="U191" s="31"/>
      <c r="V191" s="252"/>
      <c r="W191" s="252"/>
      <c r="X191" s="252"/>
      <c r="Y191" s="252"/>
      <c r="Z191" s="252"/>
      <c r="AA191" s="252"/>
      <c r="AB191" s="252"/>
      <c r="AC191" s="252"/>
      <c r="AD191" s="252"/>
      <c r="AE191" s="252"/>
      <c r="AF191" s="253"/>
      <c r="AG191" s="253"/>
      <c r="AH191" s="253"/>
      <c r="AI191" s="253"/>
      <c r="AJ191" s="253"/>
      <c r="AK191" s="253"/>
      <c r="AL191" s="253"/>
      <c r="AM191" s="253"/>
      <c r="AN191" s="253"/>
      <c r="AO191" s="253"/>
      <c r="AP191" s="253"/>
      <c r="AQ191" s="253"/>
      <c r="AR191" s="253"/>
      <c r="AS191" s="253"/>
      <c r="AT191" s="254"/>
    </row>
    <row r="192" spans="1:46" ht="27" customHeight="1">
      <c r="A192" s="246"/>
      <c r="B192" s="247"/>
      <c r="C192" s="248"/>
      <c r="D192" s="249"/>
      <c r="E192" s="249"/>
      <c r="F192" s="249"/>
      <c r="G192" s="249"/>
      <c r="H192" s="249"/>
      <c r="I192" s="249"/>
      <c r="J192" s="249"/>
      <c r="K192" s="249"/>
      <c r="L192" s="249"/>
      <c r="M192" s="250"/>
      <c r="N192" s="251"/>
      <c r="O192" s="31"/>
      <c r="P192" s="31"/>
      <c r="Q192" s="31"/>
      <c r="R192" s="31"/>
      <c r="S192" s="31"/>
      <c r="T192" s="31"/>
      <c r="U192" s="31"/>
      <c r="V192" s="252"/>
      <c r="W192" s="252"/>
      <c r="X192" s="252"/>
      <c r="Y192" s="252"/>
      <c r="Z192" s="252"/>
      <c r="AA192" s="252"/>
      <c r="AB192" s="252"/>
      <c r="AC192" s="252"/>
      <c r="AD192" s="252"/>
      <c r="AE192" s="252"/>
      <c r="AF192" s="253"/>
      <c r="AG192" s="253"/>
      <c r="AH192" s="253"/>
      <c r="AI192" s="253"/>
      <c r="AJ192" s="253"/>
      <c r="AK192" s="253"/>
      <c r="AL192" s="253"/>
      <c r="AM192" s="253"/>
      <c r="AN192" s="253"/>
      <c r="AO192" s="253"/>
      <c r="AP192" s="253"/>
      <c r="AQ192" s="253"/>
      <c r="AR192" s="253"/>
      <c r="AS192" s="253"/>
      <c r="AT192" s="254"/>
    </row>
    <row r="193" spans="1:46" ht="27" customHeight="1">
      <c r="A193" s="246"/>
      <c r="B193" s="247"/>
      <c r="C193" s="248"/>
      <c r="D193" s="249"/>
      <c r="E193" s="249"/>
      <c r="F193" s="249"/>
      <c r="G193" s="249"/>
      <c r="H193" s="249"/>
      <c r="I193" s="249"/>
      <c r="J193" s="249"/>
      <c r="K193" s="249"/>
      <c r="L193" s="249"/>
      <c r="M193" s="250"/>
      <c r="N193" s="251"/>
      <c r="O193" s="31"/>
      <c r="P193" s="31"/>
      <c r="Q193" s="31"/>
      <c r="R193" s="31"/>
      <c r="S193" s="31"/>
      <c r="T193" s="31"/>
      <c r="U193" s="31"/>
      <c r="V193" s="252"/>
      <c r="W193" s="252"/>
      <c r="X193" s="252"/>
      <c r="Y193" s="252"/>
      <c r="Z193" s="252"/>
      <c r="AA193" s="252"/>
      <c r="AB193" s="252"/>
      <c r="AC193" s="252"/>
      <c r="AD193" s="252"/>
      <c r="AE193" s="252"/>
      <c r="AF193" s="253"/>
      <c r="AG193" s="253"/>
      <c r="AH193" s="253"/>
      <c r="AI193" s="253"/>
      <c r="AJ193" s="253"/>
      <c r="AK193" s="253"/>
      <c r="AL193" s="253"/>
      <c r="AM193" s="253"/>
      <c r="AN193" s="253"/>
      <c r="AO193" s="253"/>
      <c r="AP193" s="253"/>
      <c r="AQ193" s="253"/>
      <c r="AR193" s="253"/>
      <c r="AS193" s="253"/>
      <c r="AT193" s="254"/>
    </row>
    <row r="194" spans="1:46" ht="27" customHeight="1">
      <c r="A194" s="246"/>
      <c r="B194" s="247"/>
      <c r="C194" s="248"/>
      <c r="D194" s="249"/>
      <c r="E194" s="249"/>
      <c r="F194" s="249"/>
      <c r="G194" s="249"/>
      <c r="H194" s="249"/>
      <c r="I194" s="249"/>
      <c r="J194" s="249"/>
      <c r="K194" s="249"/>
      <c r="L194" s="249"/>
      <c r="M194" s="250"/>
      <c r="N194" s="251"/>
      <c r="O194" s="31"/>
      <c r="P194" s="31"/>
      <c r="Q194" s="31"/>
      <c r="R194" s="31"/>
      <c r="S194" s="31"/>
      <c r="T194" s="31"/>
      <c r="U194" s="31"/>
      <c r="V194" s="252"/>
      <c r="W194" s="252"/>
      <c r="X194" s="252"/>
      <c r="Y194" s="252"/>
      <c r="Z194" s="252"/>
      <c r="AA194" s="252"/>
      <c r="AB194" s="252"/>
      <c r="AC194" s="252"/>
      <c r="AD194" s="252"/>
      <c r="AE194" s="252"/>
      <c r="AF194" s="253"/>
      <c r="AG194" s="253"/>
      <c r="AH194" s="253"/>
      <c r="AI194" s="253"/>
      <c r="AJ194" s="253"/>
      <c r="AK194" s="253"/>
      <c r="AL194" s="253"/>
      <c r="AM194" s="253"/>
      <c r="AN194" s="253"/>
      <c r="AO194" s="253"/>
      <c r="AP194" s="253"/>
      <c r="AQ194" s="253"/>
      <c r="AR194" s="253"/>
      <c r="AS194" s="253"/>
      <c r="AT194" s="254"/>
    </row>
    <row r="195" spans="1:46" ht="27" customHeight="1">
      <c r="A195" s="246"/>
      <c r="B195" s="247"/>
      <c r="C195" s="248"/>
      <c r="D195" s="249"/>
      <c r="E195" s="249"/>
      <c r="F195" s="249"/>
      <c r="G195" s="249"/>
      <c r="H195" s="249"/>
      <c r="I195" s="249"/>
      <c r="J195" s="249"/>
      <c r="K195" s="249"/>
      <c r="L195" s="249"/>
      <c r="M195" s="250"/>
      <c r="N195" s="251"/>
      <c r="O195" s="31"/>
      <c r="P195" s="31"/>
      <c r="Q195" s="31"/>
      <c r="R195" s="31"/>
      <c r="S195" s="31"/>
      <c r="T195" s="31"/>
      <c r="U195" s="31"/>
      <c r="V195" s="252"/>
      <c r="W195" s="252"/>
      <c r="X195" s="252"/>
      <c r="Y195" s="252"/>
      <c r="Z195" s="252"/>
      <c r="AA195" s="252"/>
      <c r="AB195" s="252"/>
      <c r="AC195" s="252"/>
      <c r="AD195" s="252"/>
      <c r="AE195" s="252"/>
      <c r="AF195" s="253"/>
      <c r="AG195" s="253"/>
      <c r="AH195" s="253"/>
      <c r="AI195" s="253"/>
      <c r="AJ195" s="253"/>
      <c r="AK195" s="253"/>
      <c r="AL195" s="253"/>
      <c r="AM195" s="253"/>
      <c r="AN195" s="253"/>
      <c r="AO195" s="253"/>
      <c r="AP195" s="253"/>
      <c r="AQ195" s="253"/>
      <c r="AR195" s="253"/>
      <c r="AS195" s="253"/>
      <c r="AT195" s="254"/>
    </row>
    <row r="196" spans="1:46" ht="27" customHeight="1">
      <c r="A196" s="246"/>
      <c r="B196" s="247"/>
      <c r="C196" s="248"/>
      <c r="D196" s="249"/>
      <c r="E196" s="249"/>
      <c r="F196" s="249"/>
      <c r="G196" s="249"/>
      <c r="H196" s="249"/>
      <c r="I196" s="249"/>
      <c r="J196" s="249"/>
      <c r="K196" s="249"/>
      <c r="L196" s="249"/>
      <c r="M196" s="250"/>
      <c r="N196" s="251"/>
      <c r="O196" s="31"/>
      <c r="P196" s="31"/>
      <c r="Q196" s="31"/>
      <c r="R196" s="31"/>
      <c r="S196" s="31"/>
      <c r="T196" s="31"/>
      <c r="U196" s="31"/>
      <c r="V196" s="252"/>
      <c r="W196" s="252"/>
      <c r="X196" s="252"/>
      <c r="Y196" s="252"/>
      <c r="Z196" s="252"/>
      <c r="AA196" s="252"/>
      <c r="AB196" s="252"/>
      <c r="AC196" s="252"/>
      <c r="AD196" s="252"/>
      <c r="AE196" s="252"/>
      <c r="AF196" s="253"/>
      <c r="AG196" s="253"/>
      <c r="AH196" s="253"/>
      <c r="AI196" s="253"/>
      <c r="AJ196" s="253"/>
      <c r="AK196" s="253"/>
      <c r="AL196" s="253"/>
      <c r="AM196" s="253"/>
      <c r="AN196" s="253"/>
      <c r="AO196" s="253"/>
      <c r="AP196" s="253"/>
      <c r="AQ196" s="253"/>
      <c r="AR196" s="253"/>
      <c r="AS196" s="253"/>
      <c r="AT196" s="254"/>
    </row>
    <row r="197" spans="1:46" ht="27" customHeight="1">
      <c r="A197" s="246"/>
      <c r="B197" s="247"/>
      <c r="C197" s="248"/>
      <c r="D197" s="249"/>
      <c r="E197" s="249"/>
      <c r="F197" s="249"/>
      <c r="G197" s="249"/>
      <c r="H197" s="249"/>
      <c r="I197" s="249"/>
      <c r="J197" s="249"/>
      <c r="K197" s="249"/>
      <c r="L197" s="249"/>
      <c r="M197" s="250"/>
      <c r="N197" s="251"/>
      <c r="O197" s="31"/>
      <c r="P197" s="31"/>
      <c r="Q197" s="31"/>
      <c r="R197" s="31"/>
      <c r="S197" s="31"/>
      <c r="T197" s="31"/>
      <c r="U197" s="31"/>
      <c r="V197" s="252"/>
      <c r="W197" s="252"/>
      <c r="X197" s="252"/>
      <c r="Y197" s="252"/>
      <c r="Z197" s="252"/>
      <c r="AA197" s="252"/>
      <c r="AB197" s="252"/>
      <c r="AC197" s="252"/>
      <c r="AD197" s="252"/>
      <c r="AE197" s="252"/>
      <c r="AF197" s="253"/>
      <c r="AG197" s="253"/>
      <c r="AH197" s="253"/>
      <c r="AI197" s="253"/>
      <c r="AJ197" s="253"/>
      <c r="AK197" s="253"/>
      <c r="AL197" s="253"/>
      <c r="AM197" s="253"/>
      <c r="AN197" s="253"/>
      <c r="AO197" s="253"/>
      <c r="AP197" s="253"/>
      <c r="AQ197" s="253"/>
      <c r="AR197" s="253"/>
      <c r="AS197" s="253"/>
      <c r="AT197" s="254"/>
    </row>
    <row r="198" spans="1:46" ht="27" customHeight="1">
      <c r="A198" s="246"/>
      <c r="B198" s="247"/>
      <c r="C198" s="248"/>
      <c r="D198" s="249"/>
      <c r="E198" s="249"/>
      <c r="F198" s="249"/>
      <c r="G198" s="249"/>
      <c r="H198" s="249"/>
      <c r="I198" s="249"/>
      <c r="J198" s="249"/>
      <c r="K198" s="249"/>
      <c r="L198" s="249"/>
      <c r="M198" s="250"/>
      <c r="N198" s="251"/>
      <c r="O198" s="31"/>
      <c r="P198" s="31"/>
      <c r="Q198" s="31"/>
      <c r="R198" s="31"/>
      <c r="S198" s="31"/>
      <c r="T198" s="31"/>
      <c r="U198" s="31"/>
      <c r="V198" s="252"/>
      <c r="W198" s="252"/>
      <c r="X198" s="252"/>
      <c r="Y198" s="252"/>
      <c r="Z198" s="252"/>
      <c r="AA198" s="252"/>
      <c r="AB198" s="252"/>
      <c r="AC198" s="252"/>
      <c r="AD198" s="252"/>
      <c r="AE198" s="252"/>
      <c r="AF198" s="253"/>
      <c r="AG198" s="253"/>
      <c r="AH198" s="253"/>
      <c r="AI198" s="253"/>
      <c r="AJ198" s="253"/>
      <c r="AK198" s="253"/>
      <c r="AL198" s="253"/>
      <c r="AM198" s="253"/>
      <c r="AN198" s="253"/>
      <c r="AO198" s="253"/>
      <c r="AP198" s="253"/>
      <c r="AQ198" s="253"/>
      <c r="AR198" s="253"/>
      <c r="AS198" s="253"/>
      <c r="AT198" s="254"/>
    </row>
    <row r="199" spans="1:46" ht="27" customHeight="1">
      <c r="A199" s="246"/>
      <c r="B199" s="247"/>
      <c r="C199" s="248"/>
      <c r="D199" s="249"/>
      <c r="E199" s="249"/>
      <c r="F199" s="249"/>
      <c r="G199" s="249"/>
      <c r="H199" s="249"/>
      <c r="I199" s="249"/>
      <c r="J199" s="249"/>
      <c r="K199" s="249"/>
      <c r="L199" s="249"/>
      <c r="M199" s="250"/>
      <c r="N199" s="251"/>
      <c r="O199" s="31"/>
      <c r="P199" s="31"/>
      <c r="Q199" s="31"/>
      <c r="R199" s="31"/>
      <c r="S199" s="31"/>
      <c r="T199" s="31"/>
      <c r="U199" s="31"/>
      <c r="V199" s="252"/>
      <c r="W199" s="252"/>
      <c r="X199" s="252"/>
      <c r="Y199" s="252"/>
      <c r="Z199" s="252"/>
      <c r="AA199" s="252"/>
      <c r="AB199" s="252"/>
      <c r="AC199" s="252"/>
      <c r="AD199" s="252"/>
      <c r="AE199" s="252"/>
      <c r="AF199" s="253"/>
      <c r="AG199" s="253"/>
      <c r="AH199" s="253"/>
      <c r="AI199" s="253"/>
      <c r="AJ199" s="253"/>
      <c r="AK199" s="253"/>
      <c r="AL199" s="253"/>
      <c r="AM199" s="253"/>
      <c r="AN199" s="253"/>
      <c r="AO199" s="253"/>
      <c r="AP199" s="253"/>
      <c r="AQ199" s="253"/>
      <c r="AR199" s="253"/>
      <c r="AS199" s="253"/>
      <c r="AT199" s="254"/>
    </row>
    <row r="200" spans="1:46" ht="27" customHeight="1">
      <c r="A200" s="246"/>
      <c r="B200" s="247"/>
      <c r="C200" s="248"/>
      <c r="D200" s="249"/>
      <c r="E200" s="249"/>
      <c r="F200" s="249"/>
      <c r="G200" s="249"/>
      <c r="H200" s="249"/>
      <c r="I200" s="249"/>
      <c r="J200" s="249"/>
      <c r="K200" s="249"/>
      <c r="L200" s="249"/>
      <c r="M200" s="250"/>
      <c r="N200" s="251"/>
      <c r="O200" s="31"/>
      <c r="P200" s="31"/>
      <c r="Q200" s="31"/>
      <c r="R200" s="31"/>
      <c r="S200" s="31"/>
      <c r="T200" s="31"/>
      <c r="U200" s="31"/>
      <c r="V200" s="252"/>
      <c r="W200" s="252"/>
      <c r="X200" s="252"/>
      <c r="Y200" s="252"/>
      <c r="Z200" s="252"/>
      <c r="AA200" s="252"/>
      <c r="AB200" s="252"/>
      <c r="AC200" s="252"/>
      <c r="AD200" s="252"/>
      <c r="AE200" s="252"/>
      <c r="AF200" s="253"/>
      <c r="AG200" s="253"/>
      <c r="AH200" s="253"/>
      <c r="AI200" s="253"/>
      <c r="AJ200" s="253"/>
      <c r="AK200" s="253"/>
      <c r="AL200" s="253"/>
      <c r="AM200" s="253"/>
      <c r="AN200" s="253"/>
      <c r="AO200" s="253"/>
      <c r="AP200" s="253"/>
      <c r="AQ200" s="253"/>
      <c r="AR200" s="253"/>
      <c r="AS200" s="253"/>
      <c r="AT200" s="254"/>
    </row>
    <row r="201" spans="1:46" ht="27" customHeight="1">
      <c r="A201" s="246"/>
      <c r="B201" s="247"/>
      <c r="C201" s="248"/>
      <c r="D201" s="249"/>
      <c r="E201" s="249"/>
      <c r="F201" s="249"/>
      <c r="G201" s="249"/>
      <c r="H201" s="249"/>
      <c r="I201" s="249"/>
      <c r="J201" s="249"/>
      <c r="K201" s="249"/>
      <c r="L201" s="249"/>
      <c r="M201" s="250"/>
      <c r="N201" s="251"/>
      <c r="O201" s="31"/>
      <c r="P201" s="31"/>
      <c r="Q201" s="31"/>
      <c r="R201" s="31"/>
      <c r="S201" s="31"/>
      <c r="T201" s="31"/>
      <c r="U201" s="31"/>
      <c r="V201" s="252"/>
      <c r="W201" s="252"/>
      <c r="X201" s="252"/>
      <c r="Y201" s="252"/>
      <c r="Z201" s="252"/>
      <c r="AA201" s="252"/>
      <c r="AB201" s="252"/>
      <c r="AC201" s="252"/>
      <c r="AD201" s="252"/>
      <c r="AE201" s="252"/>
      <c r="AF201" s="253"/>
      <c r="AG201" s="253"/>
      <c r="AH201" s="253"/>
      <c r="AI201" s="253"/>
      <c r="AJ201" s="253"/>
      <c r="AK201" s="253"/>
      <c r="AL201" s="253"/>
      <c r="AM201" s="253"/>
      <c r="AN201" s="253"/>
      <c r="AO201" s="253"/>
      <c r="AP201" s="253"/>
      <c r="AQ201" s="253"/>
      <c r="AR201" s="253"/>
      <c r="AS201" s="253"/>
      <c r="AT201" s="254"/>
    </row>
    <row r="202" spans="1:46" ht="27" customHeight="1">
      <c r="A202" s="246"/>
      <c r="B202" s="247"/>
      <c r="C202" s="248"/>
      <c r="D202" s="249"/>
      <c r="E202" s="249"/>
      <c r="F202" s="249"/>
      <c r="G202" s="249"/>
      <c r="H202" s="249"/>
      <c r="I202" s="249"/>
      <c r="J202" s="249"/>
      <c r="K202" s="249"/>
      <c r="L202" s="249"/>
      <c r="M202" s="250"/>
      <c r="N202" s="251"/>
      <c r="O202" s="31"/>
      <c r="P202" s="31"/>
      <c r="Q202" s="31"/>
      <c r="R202" s="31"/>
      <c r="S202" s="31"/>
      <c r="T202" s="31"/>
      <c r="U202" s="31"/>
      <c r="V202" s="252"/>
      <c r="W202" s="252"/>
      <c r="X202" s="252"/>
      <c r="Y202" s="252"/>
      <c r="Z202" s="252"/>
      <c r="AA202" s="252"/>
      <c r="AB202" s="252"/>
      <c r="AC202" s="252"/>
      <c r="AD202" s="252"/>
      <c r="AE202" s="252"/>
      <c r="AF202" s="253"/>
      <c r="AG202" s="253"/>
      <c r="AH202" s="253"/>
      <c r="AI202" s="253"/>
      <c r="AJ202" s="253"/>
      <c r="AK202" s="253"/>
      <c r="AL202" s="253"/>
      <c r="AM202" s="253"/>
      <c r="AN202" s="253"/>
      <c r="AO202" s="253"/>
      <c r="AP202" s="253"/>
      <c r="AQ202" s="253"/>
      <c r="AR202" s="253"/>
      <c r="AS202" s="253"/>
      <c r="AT202" s="254"/>
    </row>
    <row r="203" spans="1:46" ht="27" customHeight="1">
      <c r="A203" s="246"/>
      <c r="B203" s="247"/>
      <c r="C203" s="248"/>
      <c r="D203" s="249"/>
      <c r="E203" s="249"/>
      <c r="F203" s="249"/>
      <c r="G203" s="249"/>
      <c r="H203" s="249"/>
      <c r="I203" s="249"/>
      <c r="J203" s="249"/>
      <c r="K203" s="249"/>
      <c r="L203" s="249"/>
      <c r="M203" s="250"/>
      <c r="N203" s="251"/>
      <c r="O203" s="31"/>
      <c r="P203" s="31"/>
      <c r="Q203" s="31"/>
      <c r="R203" s="31"/>
      <c r="S203" s="31"/>
      <c r="T203" s="31"/>
      <c r="U203" s="31"/>
      <c r="V203" s="252"/>
      <c r="W203" s="252"/>
      <c r="X203" s="252"/>
      <c r="Y203" s="252"/>
      <c r="Z203" s="252"/>
      <c r="AA203" s="252"/>
      <c r="AB203" s="252"/>
      <c r="AC203" s="252"/>
      <c r="AD203" s="252"/>
      <c r="AE203" s="252"/>
      <c r="AF203" s="253"/>
      <c r="AG203" s="253"/>
      <c r="AH203" s="253"/>
      <c r="AI203" s="253"/>
      <c r="AJ203" s="253"/>
      <c r="AK203" s="253"/>
      <c r="AL203" s="253"/>
      <c r="AM203" s="253"/>
      <c r="AN203" s="253"/>
      <c r="AO203" s="253"/>
      <c r="AP203" s="253"/>
      <c r="AQ203" s="253"/>
      <c r="AR203" s="253"/>
      <c r="AS203" s="253"/>
      <c r="AT203" s="254"/>
    </row>
    <row r="204" spans="1:46" ht="27" customHeight="1">
      <c r="A204" s="246"/>
      <c r="B204" s="247"/>
      <c r="C204" s="248"/>
      <c r="D204" s="249"/>
      <c r="E204" s="249"/>
      <c r="F204" s="249"/>
      <c r="G204" s="249"/>
      <c r="H204" s="249"/>
      <c r="I204" s="249"/>
      <c r="J204" s="249"/>
      <c r="K204" s="249"/>
      <c r="L204" s="249"/>
      <c r="M204" s="250"/>
      <c r="N204" s="251"/>
      <c r="O204" s="31"/>
      <c r="P204" s="31"/>
      <c r="Q204" s="31"/>
      <c r="R204" s="31"/>
      <c r="S204" s="31"/>
      <c r="T204" s="31"/>
      <c r="U204" s="31"/>
      <c r="V204" s="252"/>
      <c r="W204" s="252"/>
      <c r="X204" s="252"/>
      <c r="Y204" s="252"/>
      <c r="Z204" s="252"/>
      <c r="AA204" s="252"/>
      <c r="AB204" s="252"/>
      <c r="AC204" s="252"/>
      <c r="AD204" s="252"/>
      <c r="AE204" s="252"/>
      <c r="AF204" s="253"/>
      <c r="AG204" s="253"/>
      <c r="AH204" s="253"/>
      <c r="AI204" s="253"/>
      <c r="AJ204" s="253"/>
      <c r="AK204" s="253"/>
      <c r="AL204" s="253"/>
      <c r="AM204" s="253"/>
      <c r="AN204" s="253"/>
      <c r="AO204" s="253"/>
      <c r="AP204" s="253"/>
      <c r="AQ204" s="253"/>
      <c r="AR204" s="253"/>
      <c r="AS204" s="253"/>
      <c r="AT204" s="254"/>
    </row>
    <row r="205" spans="1:46" ht="27" customHeight="1">
      <c r="A205" s="246"/>
      <c r="B205" s="247"/>
      <c r="C205" s="248"/>
      <c r="D205" s="249"/>
      <c r="E205" s="249"/>
      <c r="F205" s="249"/>
      <c r="G205" s="249"/>
      <c r="H205" s="249"/>
      <c r="I205" s="249"/>
      <c r="J205" s="249"/>
      <c r="K205" s="249"/>
      <c r="L205" s="249"/>
      <c r="M205" s="250"/>
      <c r="N205" s="251"/>
      <c r="O205" s="31"/>
      <c r="P205" s="31"/>
      <c r="Q205" s="31"/>
      <c r="R205" s="31"/>
      <c r="S205" s="31"/>
      <c r="T205" s="31"/>
      <c r="U205" s="31"/>
      <c r="V205" s="252"/>
      <c r="W205" s="252"/>
      <c r="X205" s="252"/>
      <c r="Y205" s="252"/>
      <c r="Z205" s="252"/>
      <c r="AA205" s="252"/>
      <c r="AB205" s="252"/>
      <c r="AC205" s="252"/>
      <c r="AD205" s="252"/>
      <c r="AE205" s="252"/>
      <c r="AF205" s="253"/>
      <c r="AG205" s="253"/>
      <c r="AH205" s="253"/>
      <c r="AI205" s="253"/>
      <c r="AJ205" s="253"/>
      <c r="AK205" s="253"/>
      <c r="AL205" s="253"/>
      <c r="AM205" s="253"/>
      <c r="AN205" s="253"/>
      <c r="AO205" s="253"/>
      <c r="AP205" s="253"/>
      <c r="AQ205" s="253"/>
      <c r="AR205" s="253"/>
      <c r="AS205" s="253"/>
      <c r="AT205" s="254"/>
    </row>
    <row r="206" spans="1:46" ht="27" customHeight="1">
      <c r="A206" s="246"/>
      <c r="B206" s="247"/>
      <c r="C206" s="248"/>
      <c r="D206" s="249"/>
      <c r="E206" s="249"/>
      <c r="F206" s="249"/>
      <c r="G206" s="249"/>
      <c r="H206" s="249"/>
      <c r="I206" s="249"/>
      <c r="J206" s="249"/>
      <c r="K206" s="249"/>
      <c r="L206" s="249"/>
      <c r="M206" s="250"/>
      <c r="N206" s="251"/>
      <c r="O206" s="31"/>
      <c r="P206" s="31"/>
      <c r="Q206" s="31"/>
      <c r="R206" s="31"/>
      <c r="S206" s="31"/>
      <c r="T206" s="31"/>
      <c r="U206" s="31"/>
      <c r="V206" s="252"/>
      <c r="W206" s="252"/>
      <c r="X206" s="252"/>
      <c r="Y206" s="252"/>
      <c r="Z206" s="252"/>
      <c r="AA206" s="252"/>
      <c r="AB206" s="252"/>
      <c r="AC206" s="252"/>
      <c r="AD206" s="252"/>
      <c r="AE206" s="252"/>
      <c r="AF206" s="253"/>
      <c r="AG206" s="253"/>
      <c r="AH206" s="253"/>
      <c r="AI206" s="253"/>
      <c r="AJ206" s="253"/>
      <c r="AK206" s="253"/>
      <c r="AL206" s="253"/>
      <c r="AM206" s="253"/>
      <c r="AN206" s="253"/>
      <c r="AO206" s="253"/>
      <c r="AP206" s="253"/>
      <c r="AQ206" s="253"/>
      <c r="AR206" s="253"/>
      <c r="AS206" s="253"/>
      <c r="AT206" s="254"/>
    </row>
    <row r="207" spans="1:46" ht="27" customHeight="1">
      <c r="A207" s="246"/>
      <c r="B207" s="247"/>
      <c r="C207" s="248"/>
      <c r="D207" s="249"/>
      <c r="E207" s="249"/>
      <c r="F207" s="249"/>
      <c r="G207" s="249"/>
      <c r="H207" s="249"/>
      <c r="I207" s="249"/>
      <c r="J207" s="249"/>
      <c r="K207" s="249"/>
      <c r="L207" s="249"/>
      <c r="M207" s="250"/>
      <c r="N207" s="251"/>
      <c r="O207" s="31"/>
      <c r="P207" s="31"/>
      <c r="Q207" s="31"/>
      <c r="R207" s="31"/>
      <c r="S207" s="31"/>
      <c r="T207" s="31"/>
      <c r="U207" s="31"/>
      <c r="V207" s="252"/>
      <c r="W207" s="252"/>
      <c r="X207" s="252"/>
      <c r="Y207" s="252"/>
      <c r="Z207" s="252"/>
      <c r="AA207" s="252"/>
      <c r="AB207" s="252"/>
      <c r="AC207" s="252"/>
      <c r="AD207" s="252"/>
      <c r="AE207" s="252"/>
      <c r="AF207" s="253"/>
      <c r="AG207" s="253"/>
      <c r="AH207" s="253"/>
      <c r="AI207" s="253"/>
      <c r="AJ207" s="253"/>
      <c r="AK207" s="253"/>
      <c r="AL207" s="253"/>
      <c r="AM207" s="253"/>
      <c r="AN207" s="253"/>
      <c r="AO207" s="253"/>
      <c r="AP207" s="253"/>
      <c r="AQ207" s="253"/>
      <c r="AR207" s="253"/>
      <c r="AS207" s="253"/>
      <c r="AT207" s="254"/>
    </row>
    <row r="208" spans="1:46" ht="27" customHeight="1">
      <c r="A208" s="246"/>
      <c r="B208" s="247"/>
      <c r="C208" s="248"/>
      <c r="D208" s="249"/>
      <c r="E208" s="249"/>
      <c r="F208" s="249"/>
      <c r="G208" s="249"/>
      <c r="H208" s="249"/>
      <c r="I208" s="249"/>
      <c r="J208" s="249"/>
      <c r="K208" s="249"/>
      <c r="L208" s="249"/>
      <c r="M208" s="250"/>
      <c r="N208" s="251"/>
      <c r="O208" s="31"/>
      <c r="P208" s="31"/>
      <c r="Q208" s="31"/>
      <c r="R208" s="31"/>
      <c r="S208" s="31"/>
      <c r="T208" s="31"/>
      <c r="U208" s="31"/>
      <c r="V208" s="252"/>
      <c r="W208" s="252"/>
      <c r="X208" s="252"/>
      <c r="Y208" s="252"/>
      <c r="Z208" s="252"/>
      <c r="AA208" s="252"/>
      <c r="AB208" s="252"/>
      <c r="AC208" s="252"/>
      <c r="AD208" s="252"/>
      <c r="AE208" s="252"/>
      <c r="AF208" s="253"/>
      <c r="AG208" s="253"/>
      <c r="AH208" s="253"/>
      <c r="AI208" s="253"/>
      <c r="AJ208" s="253"/>
      <c r="AK208" s="253"/>
      <c r="AL208" s="253"/>
      <c r="AM208" s="253"/>
      <c r="AN208" s="253"/>
      <c r="AO208" s="253"/>
      <c r="AP208" s="253"/>
      <c r="AQ208" s="253"/>
      <c r="AR208" s="253"/>
      <c r="AS208" s="253"/>
      <c r="AT208" s="254"/>
    </row>
    <row r="209" spans="1:46" ht="27" customHeight="1">
      <c r="A209" s="246"/>
      <c r="B209" s="247"/>
      <c r="C209" s="248"/>
      <c r="D209" s="249"/>
      <c r="E209" s="249"/>
      <c r="F209" s="249"/>
      <c r="G209" s="249"/>
      <c r="H209" s="249"/>
      <c r="I209" s="249"/>
      <c r="J209" s="249"/>
      <c r="K209" s="249"/>
      <c r="L209" s="249"/>
      <c r="M209" s="250"/>
      <c r="N209" s="251"/>
      <c r="O209" s="31"/>
      <c r="P209" s="31"/>
      <c r="Q209" s="31"/>
      <c r="R209" s="31"/>
      <c r="S209" s="31"/>
      <c r="T209" s="31"/>
      <c r="U209" s="31"/>
      <c r="V209" s="252"/>
      <c r="W209" s="252"/>
      <c r="X209" s="252"/>
      <c r="Y209" s="252"/>
      <c r="Z209" s="252"/>
      <c r="AA209" s="252"/>
      <c r="AB209" s="252"/>
      <c r="AC209" s="252"/>
      <c r="AD209" s="252"/>
      <c r="AE209" s="252"/>
      <c r="AF209" s="253"/>
      <c r="AG209" s="253"/>
      <c r="AH209" s="253"/>
      <c r="AI209" s="253"/>
      <c r="AJ209" s="253"/>
      <c r="AK209" s="253"/>
      <c r="AL209" s="253"/>
      <c r="AM209" s="253"/>
      <c r="AN209" s="253"/>
      <c r="AO209" s="253"/>
      <c r="AP209" s="253"/>
      <c r="AQ209" s="253"/>
      <c r="AR209" s="253"/>
      <c r="AS209" s="253"/>
      <c r="AT209" s="254"/>
    </row>
    <row r="210" spans="1:46" ht="27" customHeight="1">
      <c r="A210" s="246"/>
      <c r="B210" s="247"/>
      <c r="C210" s="248"/>
      <c r="D210" s="249"/>
      <c r="E210" s="249"/>
      <c r="F210" s="249"/>
      <c r="G210" s="249"/>
      <c r="H210" s="249"/>
      <c r="I210" s="249"/>
      <c r="J210" s="249"/>
      <c r="K210" s="249"/>
      <c r="L210" s="249"/>
      <c r="M210" s="250"/>
      <c r="N210" s="251"/>
      <c r="O210" s="31"/>
      <c r="P210" s="31"/>
      <c r="Q210" s="31"/>
      <c r="R210" s="31"/>
      <c r="S210" s="31"/>
      <c r="T210" s="31"/>
      <c r="U210" s="31"/>
      <c r="V210" s="252"/>
      <c r="W210" s="252"/>
      <c r="X210" s="252"/>
      <c r="Y210" s="252"/>
      <c r="Z210" s="252"/>
      <c r="AA210" s="252"/>
      <c r="AB210" s="252"/>
      <c r="AC210" s="252"/>
      <c r="AD210" s="252"/>
      <c r="AE210" s="252"/>
      <c r="AF210" s="253"/>
      <c r="AG210" s="253"/>
      <c r="AH210" s="253"/>
      <c r="AI210" s="253"/>
      <c r="AJ210" s="253"/>
      <c r="AK210" s="253"/>
      <c r="AL210" s="253"/>
      <c r="AM210" s="253"/>
      <c r="AN210" s="253"/>
      <c r="AO210" s="253"/>
      <c r="AP210" s="253"/>
      <c r="AQ210" s="253"/>
      <c r="AR210" s="253"/>
      <c r="AS210" s="253"/>
      <c r="AT210" s="254"/>
    </row>
    <row r="211" spans="1:46" ht="27" customHeight="1">
      <c r="A211" s="246"/>
      <c r="B211" s="247"/>
      <c r="C211" s="248"/>
      <c r="D211" s="249"/>
      <c r="E211" s="249"/>
      <c r="F211" s="249"/>
      <c r="G211" s="249"/>
      <c r="H211" s="249"/>
      <c r="I211" s="249"/>
      <c r="J211" s="249"/>
      <c r="K211" s="249"/>
      <c r="L211" s="249"/>
      <c r="M211" s="250"/>
      <c r="N211" s="251"/>
      <c r="O211" s="31"/>
      <c r="P211" s="31"/>
      <c r="Q211" s="31"/>
      <c r="R211" s="31"/>
      <c r="S211" s="31"/>
      <c r="T211" s="31"/>
      <c r="U211" s="31"/>
      <c r="V211" s="252"/>
      <c r="W211" s="252"/>
      <c r="X211" s="252"/>
      <c r="Y211" s="252"/>
      <c r="Z211" s="252"/>
      <c r="AA211" s="252"/>
      <c r="AB211" s="252"/>
      <c r="AC211" s="252"/>
      <c r="AD211" s="252"/>
      <c r="AE211" s="252"/>
      <c r="AF211" s="253"/>
      <c r="AG211" s="253"/>
      <c r="AH211" s="253"/>
      <c r="AI211" s="253"/>
      <c r="AJ211" s="253"/>
      <c r="AK211" s="253"/>
      <c r="AL211" s="253"/>
      <c r="AM211" s="253"/>
      <c r="AN211" s="253"/>
      <c r="AO211" s="253"/>
      <c r="AP211" s="253"/>
      <c r="AQ211" s="253"/>
      <c r="AR211" s="253"/>
      <c r="AS211" s="253"/>
      <c r="AT211" s="254"/>
    </row>
    <row r="212" spans="1:46" ht="27" customHeight="1">
      <c r="A212" s="246"/>
      <c r="B212" s="247"/>
      <c r="C212" s="248"/>
      <c r="D212" s="249"/>
      <c r="E212" s="249"/>
      <c r="F212" s="249"/>
      <c r="G212" s="249"/>
      <c r="H212" s="249"/>
      <c r="I212" s="249"/>
      <c r="J212" s="249"/>
      <c r="K212" s="249"/>
      <c r="L212" s="249"/>
      <c r="M212" s="250"/>
      <c r="N212" s="251"/>
      <c r="O212" s="31"/>
      <c r="P212" s="31"/>
      <c r="Q212" s="31"/>
      <c r="R212" s="31"/>
      <c r="S212" s="31"/>
      <c r="T212" s="31"/>
      <c r="U212" s="31"/>
      <c r="V212" s="252"/>
      <c r="W212" s="252"/>
      <c r="X212" s="252"/>
      <c r="Y212" s="252"/>
      <c r="Z212" s="252"/>
      <c r="AA212" s="252"/>
      <c r="AB212" s="252"/>
      <c r="AC212" s="252"/>
      <c r="AD212" s="252"/>
      <c r="AE212" s="252"/>
      <c r="AF212" s="253"/>
      <c r="AG212" s="253"/>
      <c r="AH212" s="253"/>
      <c r="AI212" s="253"/>
      <c r="AJ212" s="253"/>
      <c r="AK212" s="253"/>
      <c r="AL212" s="253"/>
      <c r="AM212" s="253"/>
      <c r="AN212" s="253"/>
      <c r="AO212" s="253"/>
      <c r="AP212" s="253"/>
      <c r="AQ212" s="253"/>
      <c r="AR212" s="253"/>
      <c r="AS212" s="253"/>
      <c r="AT212" s="254"/>
    </row>
    <row r="213" spans="1:46" ht="27" customHeight="1">
      <c r="A213" s="246"/>
      <c r="B213" s="247"/>
      <c r="C213" s="248"/>
      <c r="D213" s="249"/>
      <c r="E213" s="249"/>
      <c r="F213" s="249"/>
      <c r="G213" s="249"/>
      <c r="H213" s="249"/>
      <c r="I213" s="249"/>
      <c r="J213" s="249"/>
      <c r="K213" s="249"/>
      <c r="L213" s="249"/>
      <c r="M213" s="250"/>
      <c r="N213" s="251"/>
      <c r="O213" s="31"/>
      <c r="P213" s="31"/>
      <c r="Q213" s="31"/>
      <c r="R213" s="31"/>
      <c r="S213" s="31"/>
      <c r="T213" s="31"/>
      <c r="U213" s="31"/>
      <c r="V213" s="252"/>
      <c r="W213" s="252"/>
      <c r="X213" s="252"/>
      <c r="Y213" s="252"/>
      <c r="Z213" s="252"/>
      <c r="AA213" s="252"/>
      <c r="AB213" s="252"/>
      <c r="AC213" s="252"/>
      <c r="AD213" s="252"/>
      <c r="AE213" s="252"/>
      <c r="AF213" s="253"/>
      <c r="AG213" s="253"/>
      <c r="AH213" s="253"/>
      <c r="AI213" s="253"/>
      <c r="AJ213" s="253"/>
      <c r="AK213" s="253"/>
      <c r="AL213" s="253"/>
      <c r="AM213" s="253"/>
      <c r="AN213" s="253"/>
      <c r="AO213" s="253"/>
      <c r="AP213" s="253"/>
      <c r="AQ213" s="253"/>
      <c r="AR213" s="253"/>
      <c r="AS213" s="253"/>
      <c r="AT213" s="254"/>
    </row>
    <row r="214" spans="1:46" ht="27" customHeight="1">
      <c r="A214" s="246"/>
      <c r="B214" s="247"/>
      <c r="C214" s="248"/>
      <c r="D214" s="249"/>
      <c r="E214" s="249"/>
      <c r="F214" s="249"/>
      <c r="G214" s="249"/>
      <c r="H214" s="249"/>
      <c r="I214" s="249"/>
      <c r="J214" s="249"/>
      <c r="K214" s="249"/>
      <c r="L214" s="249"/>
      <c r="M214" s="250"/>
      <c r="N214" s="251"/>
      <c r="O214" s="31"/>
      <c r="P214" s="31"/>
      <c r="Q214" s="31"/>
      <c r="R214" s="31"/>
      <c r="S214" s="31"/>
      <c r="T214" s="31"/>
      <c r="U214" s="31"/>
      <c r="V214" s="252"/>
      <c r="W214" s="252"/>
      <c r="X214" s="252"/>
      <c r="Y214" s="252"/>
      <c r="Z214" s="252"/>
      <c r="AA214" s="252"/>
      <c r="AB214" s="252"/>
      <c r="AC214" s="252"/>
      <c r="AD214" s="252"/>
      <c r="AE214" s="252"/>
      <c r="AF214" s="253"/>
      <c r="AG214" s="253"/>
      <c r="AH214" s="253"/>
      <c r="AI214" s="253"/>
      <c r="AJ214" s="253"/>
      <c r="AK214" s="253"/>
      <c r="AL214" s="253"/>
      <c r="AM214" s="253"/>
      <c r="AN214" s="253"/>
      <c r="AO214" s="253"/>
      <c r="AP214" s="253"/>
      <c r="AQ214" s="253"/>
      <c r="AR214" s="253"/>
      <c r="AS214" s="253"/>
      <c r="AT214" s="254"/>
    </row>
    <row r="215" spans="1:46" ht="27" customHeight="1">
      <c r="A215" s="246"/>
      <c r="B215" s="247"/>
      <c r="C215" s="248"/>
      <c r="D215" s="249"/>
      <c r="E215" s="249"/>
      <c r="F215" s="249"/>
      <c r="G215" s="249"/>
      <c r="H215" s="249"/>
      <c r="I215" s="249"/>
      <c r="J215" s="249"/>
      <c r="K215" s="249"/>
      <c r="L215" s="249"/>
      <c r="M215" s="250"/>
      <c r="N215" s="251"/>
      <c r="O215" s="31"/>
      <c r="P215" s="31"/>
      <c r="Q215" s="31"/>
      <c r="R215" s="31"/>
      <c r="S215" s="31"/>
      <c r="T215" s="31"/>
      <c r="U215" s="31"/>
      <c r="V215" s="252"/>
      <c r="W215" s="252"/>
      <c r="X215" s="252"/>
      <c r="Y215" s="252"/>
      <c r="Z215" s="252"/>
      <c r="AA215" s="252"/>
      <c r="AB215" s="252"/>
      <c r="AC215" s="252"/>
      <c r="AD215" s="252"/>
      <c r="AE215" s="252"/>
      <c r="AF215" s="253"/>
      <c r="AG215" s="253"/>
      <c r="AH215" s="253"/>
      <c r="AI215" s="253"/>
      <c r="AJ215" s="253"/>
      <c r="AK215" s="253"/>
      <c r="AL215" s="253"/>
      <c r="AM215" s="253"/>
      <c r="AN215" s="253"/>
      <c r="AO215" s="253"/>
      <c r="AP215" s="253"/>
      <c r="AQ215" s="253"/>
      <c r="AR215" s="253"/>
      <c r="AS215" s="253"/>
      <c r="AT215" s="254"/>
    </row>
    <row r="216" spans="1:46" ht="27" customHeight="1">
      <c r="A216" s="246"/>
      <c r="B216" s="247"/>
      <c r="C216" s="248"/>
      <c r="D216" s="249"/>
      <c r="E216" s="249"/>
      <c r="F216" s="249"/>
      <c r="G216" s="249"/>
      <c r="H216" s="249"/>
      <c r="I216" s="249"/>
      <c r="J216" s="249"/>
      <c r="K216" s="249"/>
      <c r="L216" s="249"/>
      <c r="M216" s="250"/>
      <c r="N216" s="251"/>
      <c r="O216" s="31"/>
      <c r="P216" s="31"/>
      <c r="Q216" s="31"/>
      <c r="R216" s="31"/>
      <c r="S216" s="31"/>
      <c r="T216" s="31"/>
      <c r="U216" s="31"/>
      <c r="V216" s="252"/>
      <c r="W216" s="252"/>
      <c r="X216" s="252"/>
      <c r="Y216" s="252"/>
      <c r="Z216" s="252"/>
      <c r="AA216" s="252"/>
      <c r="AB216" s="252"/>
      <c r="AC216" s="252"/>
      <c r="AD216" s="252"/>
      <c r="AE216" s="252"/>
      <c r="AF216" s="253"/>
      <c r="AG216" s="253"/>
      <c r="AH216" s="253"/>
      <c r="AI216" s="253"/>
      <c r="AJ216" s="253"/>
      <c r="AK216" s="253"/>
      <c r="AL216" s="253"/>
      <c r="AM216" s="253"/>
      <c r="AN216" s="253"/>
      <c r="AO216" s="253"/>
      <c r="AP216" s="253"/>
      <c r="AQ216" s="253"/>
      <c r="AR216" s="253"/>
      <c r="AS216" s="253"/>
      <c r="AT216" s="254"/>
    </row>
    <row r="217" spans="1:46" ht="27" customHeight="1">
      <c r="A217" s="246"/>
      <c r="B217" s="247"/>
      <c r="C217" s="248"/>
      <c r="D217" s="249"/>
      <c r="E217" s="249"/>
      <c r="F217" s="249"/>
      <c r="G217" s="249"/>
      <c r="H217" s="249"/>
      <c r="I217" s="249"/>
      <c r="J217" s="249"/>
      <c r="K217" s="249"/>
      <c r="L217" s="249"/>
      <c r="M217" s="250"/>
      <c r="N217" s="251"/>
      <c r="O217" s="31"/>
      <c r="P217" s="31"/>
      <c r="Q217" s="31"/>
      <c r="R217" s="31"/>
      <c r="S217" s="31"/>
      <c r="T217" s="31"/>
      <c r="U217" s="31"/>
      <c r="V217" s="252"/>
      <c r="W217" s="252"/>
      <c r="X217" s="252"/>
      <c r="Y217" s="252"/>
      <c r="Z217" s="252"/>
      <c r="AA217" s="252"/>
      <c r="AB217" s="252"/>
      <c r="AC217" s="252"/>
      <c r="AD217" s="252"/>
      <c r="AE217" s="252"/>
      <c r="AF217" s="253"/>
      <c r="AG217" s="253"/>
      <c r="AH217" s="253"/>
      <c r="AI217" s="253"/>
      <c r="AJ217" s="253"/>
      <c r="AK217" s="253"/>
      <c r="AL217" s="253"/>
      <c r="AM217" s="253"/>
      <c r="AN217" s="253"/>
      <c r="AO217" s="253"/>
      <c r="AP217" s="253"/>
      <c r="AQ217" s="253"/>
      <c r="AR217" s="253"/>
      <c r="AS217" s="253"/>
      <c r="AT217" s="254"/>
    </row>
    <row r="218" spans="1:46" ht="27" customHeight="1">
      <c r="A218" s="246"/>
      <c r="B218" s="247"/>
      <c r="C218" s="248"/>
      <c r="D218" s="249"/>
      <c r="E218" s="249"/>
      <c r="F218" s="249"/>
      <c r="G218" s="249"/>
      <c r="H218" s="249"/>
      <c r="I218" s="249"/>
      <c r="J218" s="249"/>
      <c r="K218" s="249"/>
      <c r="L218" s="249"/>
      <c r="M218" s="250"/>
      <c r="N218" s="251"/>
      <c r="O218" s="31"/>
      <c r="P218" s="31"/>
      <c r="Q218" s="31"/>
      <c r="R218" s="31"/>
      <c r="S218" s="31"/>
      <c r="T218" s="31"/>
      <c r="U218" s="31"/>
      <c r="V218" s="252"/>
      <c r="W218" s="252"/>
      <c r="X218" s="252"/>
      <c r="Y218" s="252"/>
      <c r="Z218" s="252"/>
      <c r="AA218" s="252"/>
      <c r="AB218" s="252"/>
      <c r="AC218" s="252"/>
      <c r="AD218" s="252"/>
      <c r="AE218" s="252"/>
      <c r="AF218" s="253"/>
      <c r="AG218" s="253"/>
      <c r="AH218" s="253"/>
      <c r="AI218" s="253"/>
      <c r="AJ218" s="253"/>
      <c r="AK218" s="253"/>
      <c r="AL218" s="253"/>
      <c r="AM218" s="253"/>
      <c r="AN218" s="253"/>
      <c r="AO218" s="253"/>
      <c r="AP218" s="253"/>
      <c r="AQ218" s="253"/>
      <c r="AR218" s="253"/>
      <c r="AS218" s="253"/>
      <c r="AT218" s="254"/>
    </row>
    <row r="219" spans="1:46" ht="27" customHeight="1">
      <c r="A219" s="246"/>
      <c r="B219" s="247"/>
      <c r="C219" s="248"/>
      <c r="D219" s="249"/>
      <c r="E219" s="249"/>
      <c r="F219" s="249"/>
      <c r="G219" s="249"/>
      <c r="H219" s="249"/>
      <c r="I219" s="249"/>
      <c r="J219" s="249"/>
      <c r="K219" s="249"/>
      <c r="L219" s="249"/>
      <c r="M219" s="250"/>
      <c r="N219" s="251"/>
      <c r="O219" s="31"/>
      <c r="P219" s="31"/>
      <c r="Q219" s="31"/>
      <c r="R219" s="31"/>
      <c r="S219" s="31"/>
      <c r="T219" s="31"/>
      <c r="U219" s="31"/>
      <c r="V219" s="252"/>
      <c r="W219" s="252"/>
      <c r="X219" s="252"/>
      <c r="Y219" s="252"/>
      <c r="Z219" s="252"/>
      <c r="AA219" s="252"/>
      <c r="AB219" s="252"/>
      <c r="AC219" s="252"/>
      <c r="AD219" s="252"/>
      <c r="AE219" s="252"/>
      <c r="AF219" s="253"/>
      <c r="AG219" s="253"/>
      <c r="AH219" s="253"/>
      <c r="AI219" s="253"/>
      <c r="AJ219" s="253"/>
      <c r="AK219" s="253"/>
      <c r="AL219" s="253"/>
      <c r="AM219" s="253"/>
      <c r="AN219" s="253"/>
      <c r="AO219" s="253"/>
      <c r="AP219" s="253"/>
      <c r="AQ219" s="253"/>
      <c r="AR219" s="253"/>
      <c r="AS219" s="253"/>
      <c r="AT219" s="254"/>
    </row>
    <row r="220" spans="1:46" ht="27" customHeight="1">
      <c r="A220" s="246"/>
      <c r="B220" s="247"/>
      <c r="C220" s="248"/>
      <c r="D220" s="249"/>
      <c r="E220" s="249"/>
      <c r="F220" s="249"/>
      <c r="G220" s="249"/>
      <c r="H220" s="249"/>
      <c r="I220" s="249"/>
      <c r="J220" s="249"/>
      <c r="K220" s="249"/>
      <c r="L220" s="249"/>
      <c r="M220" s="250"/>
      <c r="N220" s="251"/>
      <c r="O220" s="31"/>
      <c r="P220" s="31"/>
      <c r="Q220" s="31"/>
      <c r="R220" s="31"/>
      <c r="S220" s="31"/>
      <c r="T220" s="31"/>
      <c r="U220" s="31"/>
      <c r="V220" s="252"/>
      <c r="W220" s="252"/>
      <c r="X220" s="252"/>
      <c r="Y220" s="252"/>
      <c r="Z220" s="252"/>
      <c r="AA220" s="252"/>
      <c r="AB220" s="252"/>
      <c r="AC220" s="252"/>
      <c r="AD220" s="252"/>
      <c r="AE220" s="252"/>
      <c r="AF220" s="253"/>
      <c r="AG220" s="253"/>
      <c r="AH220" s="253"/>
      <c r="AI220" s="253"/>
      <c r="AJ220" s="253"/>
      <c r="AK220" s="253"/>
      <c r="AL220" s="253"/>
      <c r="AM220" s="253"/>
      <c r="AN220" s="253"/>
      <c r="AO220" s="253"/>
      <c r="AP220" s="253"/>
      <c r="AQ220" s="253"/>
      <c r="AR220" s="253"/>
      <c r="AS220" s="253"/>
      <c r="AT220" s="254"/>
    </row>
    <row r="221" spans="1:46" ht="27" customHeight="1">
      <c r="A221" s="246"/>
      <c r="B221" s="247"/>
      <c r="C221" s="248"/>
      <c r="D221" s="249"/>
      <c r="E221" s="249"/>
      <c r="F221" s="249"/>
      <c r="G221" s="249"/>
      <c r="H221" s="249"/>
      <c r="I221" s="249"/>
      <c r="J221" s="249"/>
      <c r="K221" s="249"/>
      <c r="L221" s="249"/>
      <c r="M221" s="250"/>
      <c r="N221" s="251"/>
      <c r="O221" s="31"/>
      <c r="P221" s="31"/>
      <c r="Q221" s="31"/>
      <c r="R221" s="31"/>
      <c r="S221" s="31"/>
      <c r="T221" s="31"/>
      <c r="U221" s="31"/>
      <c r="V221" s="252"/>
      <c r="W221" s="252"/>
      <c r="X221" s="252"/>
      <c r="Y221" s="252"/>
      <c r="Z221" s="252"/>
      <c r="AA221" s="252"/>
      <c r="AB221" s="252"/>
      <c r="AC221" s="252"/>
      <c r="AD221" s="252"/>
      <c r="AE221" s="252"/>
      <c r="AF221" s="253"/>
      <c r="AG221" s="253"/>
      <c r="AH221" s="253"/>
      <c r="AI221" s="253"/>
      <c r="AJ221" s="253"/>
      <c r="AK221" s="253"/>
      <c r="AL221" s="253"/>
      <c r="AM221" s="253"/>
      <c r="AN221" s="253"/>
      <c r="AO221" s="253"/>
      <c r="AP221" s="253"/>
      <c r="AQ221" s="253"/>
      <c r="AR221" s="253"/>
      <c r="AS221" s="253"/>
      <c r="AT221" s="254"/>
    </row>
    <row r="222" spans="1:46" ht="27" customHeight="1">
      <c r="A222" s="246"/>
      <c r="B222" s="247"/>
      <c r="C222" s="248"/>
      <c r="D222" s="249"/>
      <c r="E222" s="249"/>
      <c r="F222" s="249"/>
      <c r="G222" s="249"/>
      <c r="H222" s="249"/>
      <c r="I222" s="249"/>
      <c r="J222" s="249"/>
      <c r="K222" s="249"/>
      <c r="L222" s="249"/>
      <c r="M222" s="250"/>
      <c r="N222" s="251"/>
      <c r="O222" s="31"/>
      <c r="P222" s="31"/>
      <c r="Q222" s="31"/>
      <c r="R222" s="31"/>
      <c r="S222" s="31"/>
      <c r="T222" s="31"/>
      <c r="U222" s="31"/>
      <c r="V222" s="252"/>
      <c r="W222" s="252"/>
      <c r="X222" s="252"/>
      <c r="Y222" s="252"/>
      <c r="Z222" s="252"/>
      <c r="AA222" s="252"/>
      <c r="AB222" s="252"/>
      <c r="AC222" s="252"/>
      <c r="AD222" s="252"/>
      <c r="AE222" s="252"/>
      <c r="AF222" s="253"/>
      <c r="AG222" s="253"/>
      <c r="AH222" s="253"/>
      <c r="AI222" s="253"/>
      <c r="AJ222" s="253"/>
      <c r="AK222" s="253"/>
      <c r="AL222" s="253"/>
      <c r="AM222" s="253"/>
      <c r="AN222" s="253"/>
      <c r="AO222" s="253"/>
      <c r="AP222" s="253"/>
      <c r="AQ222" s="253"/>
      <c r="AR222" s="253"/>
      <c r="AS222" s="253"/>
      <c r="AT222" s="254"/>
    </row>
    <row r="223" spans="1:46" ht="27" customHeight="1">
      <c r="A223" s="246"/>
      <c r="B223" s="247"/>
      <c r="C223" s="248"/>
      <c r="D223" s="249"/>
      <c r="E223" s="249"/>
      <c r="F223" s="249"/>
      <c r="G223" s="249"/>
      <c r="H223" s="249"/>
      <c r="I223" s="249"/>
      <c r="J223" s="249"/>
      <c r="K223" s="249"/>
      <c r="L223" s="249"/>
      <c r="M223" s="250"/>
      <c r="N223" s="251"/>
      <c r="O223" s="31"/>
      <c r="P223" s="31"/>
      <c r="Q223" s="31"/>
      <c r="R223" s="31"/>
      <c r="S223" s="31"/>
      <c r="T223" s="31"/>
      <c r="U223" s="31"/>
      <c r="V223" s="252"/>
      <c r="W223" s="252"/>
      <c r="X223" s="252"/>
      <c r="Y223" s="252"/>
      <c r="Z223" s="252"/>
      <c r="AA223" s="252"/>
      <c r="AB223" s="252"/>
      <c r="AC223" s="252"/>
      <c r="AD223" s="252"/>
      <c r="AE223" s="252"/>
      <c r="AF223" s="253"/>
      <c r="AG223" s="253"/>
      <c r="AH223" s="253"/>
      <c r="AI223" s="253"/>
      <c r="AJ223" s="253"/>
      <c r="AK223" s="253"/>
      <c r="AL223" s="253"/>
      <c r="AM223" s="253"/>
      <c r="AN223" s="253"/>
      <c r="AO223" s="253"/>
      <c r="AP223" s="253"/>
      <c r="AQ223" s="253"/>
      <c r="AR223" s="253"/>
      <c r="AS223" s="253"/>
      <c r="AT223" s="254"/>
    </row>
    <row r="224" spans="1:46" ht="27" customHeight="1">
      <c r="A224" s="246"/>
      <c r="B224" s="247"/>
      <c r="C224" s="248"/>
      <c r="D224" s="249"/>
      <c r="E224" s="249"/>
      <c r="F224" s="249"/>
      <c r="G224" s="249"/>
      <c r="H224" s="249"/>
      <c r="I224" s="249"/>
      <c r="J224" s="249"/>
      <c r="K224" s="249"/>
      <c r="L224" s="249"/>
      <c r="M224" s="250"/>
      <c r="N224" s="251"/>
      <c r="O224" s="31"/>
      <c r="P224" s="31"/>
      <c r="Q224" s="31"/>
      <c r="R224" s="31"/>
      <c r="S224" s="31"/>
      <c r="T224" s="31"/>
      <c r="U224" s="31"/>
      <c r="V224" s="252"/>
      <c r="W224" s="252"/>
      <c r="X224" s="252"/>
      <c r="Y224" s="252"/>
      <c r="Z224" s="252"/>
      <c r="AA224" s="252"/>
      <c r="AB224" s="252"/>
      <c r="AC224" s="252"/>
      <c r="AD224" s="252"/>
      <c r="AE224" s="252"/>
      <c r="AF224" s="253"/>
      <c r="AG224" s="253"/>
      <c r="AH224" s="253"/>
      <c r="AI224" s="253"/>
      <c r="AJ224" s="253"/>
      <c r="AK224" s="253"/>
      <c r="AL224" s="253"/>
      <c r="AM224" s="253"/>
      <c r="AN224" s="253"/>
      <c r="AO224" s="253"/>
      <c r="AP224" s="253"/>
      <c r="AQ224" s="253"/>
      <c r="AR224" s="253"/>
      <c r="AS224" s="253"/>
      <c r="AT224" s="254"/>
    </row>
    <row r="225" spans="1:46" ht="27" customHeight="1">
      <c r="A225" s="246"/>
      <c r="B225" s="247"/>
      <c r="C225" s="248"/>
      <c r="D225" s="249"/>
      <c r="E225" s="249"/>
      <c r="F225" s="249"/>
      <c r="G225" s="249"/>
      <c r="H225" s="249"/>
      <c r="I225" s="249"/>
      <c r="J225" s="249"/>
      <c r="K225" s="249"/>
      <c r="L225" s="249"/>
      <c r="M225" s="250"/>
      <c r="N225" s="251"/>
      <c r="O225" s="31"/>
      <c r="P225" s="31"/>
      <c r="Q225" s="31"/>
      <c r="R225" s="31"/>
      <c r="S225" s="31"/>
      <c r="T225" s="31"/>
      <c r="U225" s="31"/>
      <c r="V225" s="252"/>
      <c r="W225" s="252"/>
      <c r="X225" s="252"/>
      <c r="Y225" s="252"/>
      <c r="Z225" s="252"/>
      <c r="AA225" s="252"/>
      <c r="AB225" s="252"/>
      <c r="AC225" s="252"/>
      <c r="AD225" s="252"/>
      <c r="AE225" s="252"/>
      <c r="AF225" s="253"/>
      <c r="AG225" s="253"/>
      <c r="AH225" s="253"/>
      <c r="AI225" s="253"/>
      <c r="AJ225" s="253"/>
      <c r="AK225" s="253"/>
      <c r="AL225" s="253"/>
      <c r="AM225" s="253"/>
      <c r="AN225" s="253"/>
      <c r="AO225" s="253"/>
      <c r="AP225" s="253"/>
      <c r="AQ225" s="253"/>
      <c r="AR225" s="253"/>
      <c r="AS225" s="253"/>
      <c r="AT225" s="254"/>
    </row>
    <row r="226" spans="1:46" ht="27" customHeight="1">
      <c r="A226" s="246"/>
      <c r="B226" s="247"/>
      <c r="C226" s="248"/>
      <c r="D226" s="249"/>
      <c r="E226" s="249"/>
      <c r="F226" s="249"/>
      <c r="G226" s="249"/>
      <c r="H226" s="249"/>
      <c r="I226" s="249"/>
      <c r="J226" s="249"/>
      <c r="K226" s="249"/>
      <c r="L226" s="249"/>
      <c r="M226" s="250"/>
      <c r="N226" s="251"/>
      <c r="O226" s="31"/>
      <c r="P226" s="31"/>
      <c r="Q226" s="31"/>
      <c r="R226" s="31"/>
      <c r="S226" s="31"/>
      <c r="T226" s="31"/>
      <c r="U226" s="31"/>
      <c r="V226" s="252"/>
      <c r="W226" s="252"/>
      <c r="X226" s="252"/>
      <c r="Y226" s="252"/>
      <c r="Z226" s="252"/>
      <c r="AA226" s="252"/>
      <c r="AB226" s="252"/>
      <c r="AC226" s="252"/>
      <c r="AD226" s="252"/>
      <c r="AE226" s="252"/>
      <c r="AF226" s="253"/>
      <c r="AG226" s="253"/>
      <c r="AH226" s="253"/>
      <c r="AI226" s="253"/>
      <c r="AJ226" s="253"/>
      <c r="AK226" s="253"/>
      <c r="AL226" s="253"/>
      <c r="AM226" s="253"/>
      <c r="AN226" s="253"/>
      <c r="AO226" s="253"/>
      <c r="AP226" s="253"/>
      <c r="AQ226" s="253"/>
      <c r="AR226" s="253"/>
      <c r="AS226" s="253"/>
      <c r="AT226" s="254"/>
    </row>
    <row r="227" spans="1:46" ht="27" customHeight="1">
      <c r="A227" s="246"/>
      <c r="B227" s="247"/>
      <c r="C227" s="248"/>
      <c r="D227" s="249"/>
      <c r="E227" s="249"/>
      <c r="F227" s="249"/>
      <c r="G227" s="249"/>
      <c r="H227" s="249"/>
      <c r="I227" s="249"/>
      <c r="J227" s="249"/>
      <c r="K227" s="249"/>
      <c r="L227" s="249"/>
      <c r="M227" s="250"/>
      <c r="N227" s="251"/>
      <c r="O227" s="31"/>
      <c r="P227" s="31"/>
      <c r="Q227" s="31"/>
      <c r="R227" s="31"/>
      <c r="S227" s="31"/>
      <c r="T227" s="31"/>
      <c r="U227" s="31"/>
      <c r="V227" s="252"/>
      <c r="W227" s="252"/>
      <c r="X227" s="252"/>
      <c r="Y227" s="252"/>
      <c r="Z227" s="252"/>
      <c r="AA227" s="252"/>
      <c r="AB227" s="252"/>
      <c r="AC227" s="252"/>
      <c r="AD227" s="252"/>
      <c r="AE227" s="252"/>
      <c r="AF227" s="253"/>
      <c r="AG227" s="253"/>
      <c r="AH227" s="253"/>
      <c r="AI227" s="253"/>
      <c r="AJ227" s="253"/>
      <c r="AK227" s="253"/>
      <c r="AL227" s="253"/>
      <c r="AM227" s="253"/>
      <c r="AN227" s="253"/>
      <c r="AO227" s="253"/>
      <c r="AP227" s="253"/>
      <c r="AQ227" s="253"/>
      <c r="AR227" s="253"/>
      <c r="AS227" s="253"/>
      <c r="AT227" s="254"/>
    </row>
    <row r="228" spans="1:46" ht="27" customHeight="1">
      <c r="A228" s="246"/>
      <c r="B228" s="247"/>
      <c r="C228" s="248"/>
      <c r="D228" s="249"/>
      <c r="E228" s="249"/>
      <c r="F228" s="249"/>
      <c r="G228" s="249"/>
      <c r="H228" s="249"/>
      <c r="I228" s="249"/>
      <c r="J228" s="249"/>
      <c r="K228" s="249"/>
      <c r="L228" s="249"/>
      <c r="M228" s="250"/>
      <c r="N228" s="251"/>
      <c r="O228" s="31"/>
      <c r="P228" s="31"/>
      <c r="Q228" s="31"/>
      <c r="R228" s="31"/>
      <c r="S228" s="31"/>
      <c r="T228" s="31"/>
      <c r="U228" s="31"/>
      <c r="V228" s="252"/>
      <c r="W228" s="252"/>
      <c r="X228" s="252"/>
      <c r="Y228" s="252"/>
      <c r="Z228" s="252"/>
      <c r="AA228" s="252"/>
      <c r="AB228" s="252"/>
      <c r="AC228" s="252"/>
      <c r="AD228" s="252"/>
      <c r="AE228" s="252"/>
      <c r="AF228" s="253"/>
      <c r="AG228" s="253"/>
      <c r="AH228" s="253"/>
      <c r="AI228" s="253"/>
      <c r="AJ228" s="253"/>
      <c r="AK228" s="253"/>
      <c r="AL228" s="253"/>
      <c r="AM228" s="253"/>
      <c r="AN228" s="253"/>
      <c r="AO228" s="253"/>
      <c r="AP228" s="253"/>
      <c r="AQ228" s="253"/>
      <c r="AR228" s="253"/>
      <c r="AS228" s="253"/>
      <c r="AT228" s="254"/>
    </row>
    <row r="229" spans="1:46" ht="27" customHeight="1">
      <c r="A229" s="246"/>
      <c r="B229" s="247"/>
      <c r="C229" s="248"/>
      <c r="D229" s="249"/>
      <c r="E229" s="249"/>
      <c r="F229" s="249"/>
      <c r="G229" s="249"/>
      <c r="H229" s="249"/>
      <c r="I229" s="249"/>
      <c r="J229" s="249"/>
      <c r="K229" s="249"/>
      <c r="L229" s="249"/>
      <c r="M229" s="250"/>
      <c r="N229" s="251"/>
      <c r="O229" s="31"/>
      <c r="P229" s="31"/>
      <c r="Q229" s="31"/>
      <c r="R229" s="31"/>
      <c r="S229" s="31"/>
      <c r="T229" s="31"/>
      <c r="U229" s="31"/>
      <c r="V229" s="252"/>
      <c r="W229" s="252"/>
      <c r="X229" s="252"/>
      <c r="Y229" s="252"/>
      <c r="Z229" s="252"/>
      <c r="AA229" s="252"/>
      <c r="AB229" s="252"/>
      <c r="AC229" s="252"/>
      <c r="AD229" s="252"/>
      <c r="AE229" s="252"/>
      <c r="AF229" s="253"/>
      <c r="AG229" s="253"/>
      <c r="AH229" s="253"/>
      <c r="AI229" s="253"/>
      <c r="AJ229" s="253"/>
      <c r="AK229" s="253"/>
      <c r="AL229" s="253"/>
      <c r="AM229" s="253"/>
      <c r="AN229" s="253"/>
      <c r="AO229" s="253"/>
      <c r="AP229" s="253"/>
      <c r="AQ229" s="253"/>
      <c r="AR229" s="253"/>
      <c r="AS229" s="253"/>
      <c r="AT229" s="254"/>
    </row>
    <row r="230" spans="1:46" ht="27" customHeight="1">
      <c r="A230" s="246"/>
      <c r="B230" s="247"/>
      <c r="C230" s="248"/>
      <c r="D230" s="249"/>
      <c r="E230" s="249"/>
      <c r="F230" s="249"/>
      <c r="G230" s="249"/>
      <c r="H230" s="249"/>
      <c r="I230" s="249"/>
      <c r="J230" s="249"/>
      <c r="K230" s="249"/>
      <c r="L230" s="249"/>
      <c r="M230" s="250"/>
      <c r="N230" s="251"/>
      <c r="O230" s="31"/>
      <c r="P230" s="31"/>
      <c r="Q230" s="31"/>
      <c r="R230" s="31"/>
      <c r="S230" s="31"/>
      <c r="T230" s="31"/>
      <c r="U230" s="31"/>
      <c r="V230" s="252"/>
      <c r="W230" s="252"/>
      <c r="X230" s="252"/>
      <c r="Y230" s="252"/>
      <c r="Z230" s="252"/>
      <c r="AA230" s="252"/>
      <c r="AB230" s="252"/>
      <c r="AC230" s="252"/>
      <c r="AD230" s="252"/>
      <c r="AE230" s="252"/>
      <c r="AF230" s="253"/>
      <c r="AG230" s="253"/>
      <c r="AH230" s="253"/>
      <c r="AI230" s="253"/>
      <c r="AJ230" s="253"/>
      <c r="AK230" s="253"/>
      <c r="AL230" s="253"/>
      <c r="AM230" s="253"/>
      <c r="AN230" s="253"/>
      <c r="AO230" s="253"/>
      <c r="AP230" s="253"/>
      <c r="AQ230" s="253"/>
      <c r="AR230" s="253"/>
      <c r="AS230" s="253"/>
      <c r="AT230" s="254"/>
    </row>
    <row r="231" spans="1:46" ht="27" customHeight="1">
      <c r="A231" s="246"/>
      <c r="B231" s="247"/>
      <c r="C231" s="248"/>
      <c r="D231" s="249"/>
      <c r="E231" s="249"/>
      <c r="F231" s="249"/>
      <c r="G231" s="249"/>
      <c r="H231" s="249"/>
      <c r="I231" s="249"/>
      <c r="J231" s="249"/>
      <c r="K231" s="249"/>
      <c r="L231" s="249"/>
      <c r="M231" s="250"/>
      <c r="N231" s="251"/>
      <c r="O231" s="31"/>
      <c r="P231" s="31"/>
      <c r="Q231" s="31"/>
      <c r="R231" s="31"/>
      <c r="S231" s="31"/>
      <c r="T231" s="31"/>
      <c r="U231" s="31"/>
      <c r="V231" s="252"/>
      <c r="W231" s="252"/>
      <c r="X231" s="252"/>
      <c r="Y231" s="252"/>
      <c r="Z231" s="252"/>
      <c r="AA231" s="252"/>
      <c r="AB231" s="252"/>
      <c r="AC231" s="252"/>
      <c r="AD231" s="252"/>
      <c r="AE231" s="252"/>
      <c r="AF231" s="253"/>
      <c r="AG231" s="253"/>
      <c r="AH231" s="253"/>
      <c r="AI231" s="253"/>
      <c r="AJ231" s="253"/>
      <c r="AK231" s="253"/>
      <c r="AL231" s="253"/>
      <c r="AM231" s="253"/>
      <c r="AN231" s="253"/>
      <c r="AO231" s="253"/>
      <c r="AP231" s="253"/>
      <c r="AQ231" s="253"/>
      <c r="AR231" s="253"/>
      <c r="AS231" s="253"/>
      <c r="AT231" s="254"/>
    </row>
    <row r="232" spans="1:46" ht="27" customHeight="1">
      <c r="A232" s="246"/>
      <c r="B232" s="247"/>
      <c r="C232" s="248"/>
      <c r="D232" s="249"/>
      <c r="E232" s="249"/>
      <c r="F232" s="249"/>
      <c r="G232" s="249"/>
      <c r="H232" s="249"/>
      <c r="I232" s="249"/>
      <c r="J232" s="249"/>
      <c r="K232" s="249"/>
      <c r="L232" s="249"/>
      <c r="M232" s="250"/>
      <c r="N232" s="251"/>
      <c r="O232" s="31"/>
      <c r="P232" s="31"/>
      <c r="Q232" s="31"/>
      <c r="R232" s="31"/>
      <c r="S232" s="31"/>
      <c r="T232" s="31"/>
      <c r="U232" s="31"/>
      <c r="V232" s="252"/>
      <c r="W232" s="252"/>
      <c r="X232" s="252"/>
      <c r="Y232" s="252"/>
      <c r="Z232" s="252"/>
      <c r="AA232" s="252"/>
      <c r="AB232" s="252"/>
      <c r="AC232" s="252"/>
      <c r="AD232" s="252"/>
      <c r="AE232" s="252"/>
      <c r="AF232" s="253"/>
      <c r="AG232" s="253"/>
      <c r="AH232" s="253"/>
      <c r="AI232" s="253"/>
      <c r="AJ232" s="253"/>
      <c r="AK232" s="253"/>
      <c r="AL232" s="253"/>
      <c r="AM232" s="253"/>
      <c r="AN232" s="253"/>
      <c r="AO232" s="253"/>
      <c r="AP232" s="253"/>
      <c r="AQ232" s="253"/>
      <c r="AR232" s="253"/>
      <c r="AS232" s="253"/>
      <c r="AT232" s="254"/>
    </row>
    <row r="233" spans="1:46" ht="27" customHeight="1">
      <c r="A233" s="246"/>
      <c r="B233" s="247"/>
      <c r="C233" s="248"/>
      <c r="D233" s="249"/>
      <c r="E233" s="249"/>
      <c r="F233" s="249"/>
      <c r="G233" s="249"/>
      <c r="H233" s="249"/>
      <c r="I233" s="249"/>
      <c r="J233" s="249"/>
      <c r="K233" s="249"/>
      <c r="L233" s="249"/>
      <c r="M233" s="250"/>
      <c r="N233" s="251"/>
      <c r="O233" s="31"/>
      <c r="P233" s="31"/>
      <c r="Q233" s="31"/>
      <c r="R233" s="31"/>
      <c r="S233" s="31"/>
      <c r="T233" s="31"/>
      <c r="U233" s="31"/>
      <c r="V233" s="252"/>
      <c r="W233" s="252"/>
      <c r="X233" s="252"/>
      <c r="Y233" s="252"/>
      <c r="Z233" s="252"/>
      <c r="AA233" s="252"/>
      <c r="AB233" s="252"/>
      <c r="AC233" s="252"/>
      <c r="AD233" s="252"/>
      <c r="AE233" s="252"/>
      <c r="AF233" s="253"/>
      <c r="AG233" s="253"/>
      <c r="AH233" s="253"/>
      <c r="AI233" s="253"/>
      <c r="AJ233" s="253"/>
      <c r="AK233" s="253"/>
      <c r="AL233" s="253"/>
      <c r="AM233" s="253"/>
      <c r="AN233" s="253"/>
      <c r="AO233" s="253"/>
      <c r="AP233" s="253"/>
      <c r="AQ233" s="253"/>
      <c r="AR233" s="253"/>
      <c r="AS233" s="253"/>
      <c r="AT233" s="254"/>
    </row>
    <row r="234" spans="1:46" ht="27" customHeight="1">
      <c r="A234" s="246"/>
      <c r="B234" s="247"/>
      <c r="C234" s="248"/>
      <c r="D234" s="249"/>
      <c r="E234" s="249"/>
      <c r="F234" s="249"/>
      <c r="G234" s="249"/>
      <c r="H234" s="249"/>
      <c r="I234" s="249"/>
      <c r="J234" s="249"/>
      <c r="K234" s="249"/>
      <c r="L234" s="249"/>
      <c r="M234" s="250"/>
      <c r="N234" s="251"/>
      <c r="O234" s="31"/>
      <c r="P234" s="31"/>
      <c r="Q234" s="31"/>
      <c r="R234" s="31"/>
      <c r="S234" s="31"/>
      <c r="T234" s="31"/>
      <c r="U234" s="31"/>
      <c r="V234" s="252"/>
      <c r="W234" s="252"/>
      <c r="X234" s="252"/>
      <c r="Y234" s="252"/>
      <c r="Z234" s="252"/>
      <c r="AA234" s="252"/>
      <c r="AB234" s="252"/>
      <c r="AC234" s="252"/>
      <c r="AD234" s="252"/>
      <c r="AE234" s="252"/>
      <c r="AF234" s="253"/>
      <c r="AG234" s="253"/>
      <c r="AH234" s="253"/>
      <c r="AI234" s="253"/>
      <c r="AJ234" s="253"/>
      <c r="AK234" s="253"/>
      <c r="AL234" s="253"/>
      <c r="AM234" s="253"/>
      <c r="AN234" s="253"/>
      <c r="AO234" s="253"/>
      <c r="AP234" s="253"/>
      <c r="AQ234" s="253"/>
      <c r="AR234" s="253"/>
      <c r="AS234" s="253"/>
      <c r="AT234" s="254"/>
    </row>
    <row r="235" spans="1:46" ht="27" customHeight="1">
      <c r="A235" s="246"/>
      <c r="B235" s="247"/>
      <c r="C235" s="248"/>
      <c r="D235" s="249"/>
      <c r="E235" s="249"/>
      <c r="F235" s="249"/>
      <c r="G235" s="249"/>
      <c r="H235" s="249"/>
      <c r="I235" s="249"/>
      <c r="J235" s="249"/>
      <c r="K235" s="249"/>
      <c r="L235" s="249"/>
      <c r="M235" s="250"/>
      <c r="N235" s="251"/>
      <c r="O235" s="31"/>
      <c r="P235" s="31"/>
      <c r="Q235" s="31"/>
      <c r="R235" s="31"/>
      <c r="S235" s="31"/>
      <c r="T235" s="31"/>
      <c r="U235" s="31"/>
      <c r="V235" s="252"/>
      <c r="W235" s="252"/>
      <c r="X235" s="252"/>
      <c r="Y235" s="252"/>
      <c r="Z235" s="252"/>
      <c r="AA235" s="252"/>
      <c r="AB235" s="252"/>
      <c r="AC235" s="252"/>
      <c r="AD235" s="252"/>
      <c r="AE235" s="252"/>
      <c r="AF235" s="253"/>
      <c r="AG235" s="253"/>
      <c r="AH235" s="253"/>
      <c r="AI235" s="253"/>
      <c r="AJ235" s="253"/>
      <c r="AK235" s="253"/>
      <c r="AL235" s="253"/>
      <c r="AM235" s="253"/>
      <c r="AN235" s="253"/>
      <c r="AO235" s="253"/>
      <c r="AP235" s="253"/>
      <c r="AQ235" s="253"/>
      <c r="AR235" s="253"/>
      <c r="AS235" s="253"/>
      <c r="AT235" s="254"/>
    </row>
    <row r="236" spans="1:46" ht="27" customHeight="1">
      <c r="A236" s="246"/>
      <c r="B236" s="247"/>
      <c r="C236" s="248"/>
      <c r="D236" s="249"/>
      <c r="E236" s="249"/>
      <c r="F236" s="249"/>
      <c r="G236" s="249"/>
      <c r="H236" s="249"/>
      <c r="I236" s="249"/>
      <c r="J236" s="249"/>
      <c r="K236" s="249"/>
      <c r="L236" s="249"/>
      <c r="M236" s="250"/>
      <c r="N236" s="251"/>
      <c r="O236" s="31"/>
      <c r="P236" s="31"/>
      <c r="Q236" s="31"/>
      <c r="R236" s="31"/>
      <c r="S236" s="31"/>
      <c r="T236" s="31"/>
      <c r="U236" s="31"/>
      <c r="V236" s="252"/>
      <c r="W236" s="252"/>
      <c r="X236" s="252"/>
      <c r="Y236" s="252"/>
      <c r="Z236" s="252"/>
      <c r="AA236" s="252"/>
      <c r="AB236" s="252"/>
      <c r="AC236" s="252"/>
      <c r="AD236" s="252"/>
      <c r="AE236" s="252"/>
      <c r="AF236" s="253"/>
      <c r="AG236" s="253"/>
      <c r="AH236" s="253"/>
      <c r="AI236" s="253"/>
      <c r="AJ236" s="253"/>
      <c r="AK236" s="253"/>
      <c r="AL236" s="253"/>
      <c r="AM236" s="253"/>
      <c r="AN236" s="253"/>
      <c r="AO236" s="253"/>
      <c r="AP236" s="253"/>
      <c r="AQ236" s="253"/>
      <c r="AR236" s="253"/>
      <c r="AS236" s="253"/>
      <c r="AT236" s="254"/>
    </row>
    <row r="237" spans="1:46" ht="27" customHeight="1">
      <c r="A237" s="246"/>
      <c r="B237" s="247"/>
      <c r="C237" s="248"/>
      <c r="D237" s="249"/>
      <c r="E237" s="249"/>
      <c r="F237" s="249"/>
      <c r="G237" s="249"/>
      <c r="H237" s="249"/>
      <c r="I237" s="249"/>
      <c r="J237" s="249"/>
      <c r="K237" s="249"/>
      <c r="L237" s="249"/>
      <c r="M237" s="250"/>
      <c r="N237" s="251"/>
      <c r="O237" s="31"/>
      <c r="P237" s="31"/>
      <c r="Q237" s="31"/>
      <c r="R237" s="31"/>
      <c r="S237" s="31"/>
      <c r="T237" s="31"/>
      <c r="U237" s="31"/>
      <c r="V237" s="252"/>
      <c r="W237" s="252"/>
      <c r="X237" s="252"/>
      <c r="Y237" s="252"/>
      <c r="Z237" s="252"/>
      <c r="AA237" s="252"/>
      <c r="AB237" s="252"/>
      <c r="AC237" s="252"/>
      <c r="AD237" s="252"/>
      <c r="AE237" s="252"/>
      <c r="AF237" s="253"/>
      <c r="AG237" s="253"/>
      <c r="AH237" s="253"/>
      <c r="AI237" s="253"/>
      <c r="AJ237" s="253"/>
      <c r="AK237" s="253"/>
      <c r="AL237" s="253"/>
      <c r="AM237" s="253"/>
      <c r="AN237" s="253"/>
      <c r="AO237" s="253"/>
      <c r="AP237" s="253"/>
      <c r="AQ237" s="253"/>
      <c r="AR237" s="253"/>
      <c r="AS237" s="253"/>
      <c r="AT237" s="254"/>
    </row>
    <row r="238" spans="1:46" ht="27" customHeight="1">
      <c r="A238" s="246"/>
      <c r="B238" s="247"/>
      <c r="C238" s="248"/>
      <c r="D238" s="249"/>
      <c r="E238" s="249"/>
      <c r="F238" s="249"/>
      <c r="G238" s="249"/>
      <c r="H238" s="249"/>
      <c r="I238" s="249"/>
      <c r="J238" s="249"/>
      <c r="K238" s="249"/>
      <c r="L238" s="249"/>
      <c r="M238" s="250"/>
      <c r="N238" s="251"/>
      <c r="O238" s="31"/>
      <c r="P238" s="31"/>
      <c r="Q238" s="31"/>
      <c r="R238" s="31"/>
      <c r="S238" s="31"/>
      <c r="T238" s="31"/>
      <c r="U238" s="31"/>
      <c r="V238" s="252"/>
      <c r="W238" s="252"/>
      <c r="X238" s="252"/>
      <c r="Y238" s="252"/>
      <c r="Z238" s="252"/>
      <c r="AA238" s="252"/>
      <c r="AB238" s="252"/>
      <c r="AC238" s="252"/>
      <c r="AD238" s="252"/>
      <c r="AE238" s="252"/>
      <c r="AF238" s="253"/>
      <c r="AG238" s="253"/>
      <c r="AH238" s="253"/>
      <c r="AI238" s="253"/>
      <c r="AJ238" s="253"/>
      <c r="AK238" s="253"/>
      <c r="AL238" s="253"/>
      <c r="AM238" s="253"/>
      <c r="AN238" s="253"/>
      <c r="AO238" s="253"/>
      <c r="AP238" s="253"/>
      <c r="AQ238" s="253"/>
      <c r="AR238" s="253"/>
      <c r="AS238" s="253"/>
      <c r="AT238" s="254"/>
    </row>
    <row r="239" spans="1:46" ht="27" customHeight="1">
      <c r="A239" s="246"/>
      <c r="B239" s="247"/>
      <c r="C239" s="248"/>
      <c r="D239" s="249"/>
      <c r="E239" s="249"/>
      <c r="F239" s="249"/>
      <c r="G239" s="249"/>
      <c r="H239" s="249"/>
      <c r="I239" s="249"/>
      <c r="J239" s="249"/>
      <c r="K239" s="249"/>
      <c r="L239" s="249"/>
      <c r="M239" s="250"/>
      <c r="N239" s="251"/>
      <c r="O239" s="31"/>
      <c r="P239" s="31"/>
      <c r="Q239" s="31"/>
      <c r="R239" s="31"/>
      <c r="S239" s="31"/>
      <c r="T239" s="31"/>
      <c r="U239" s="31"/>
      <c r="V239" s="252"/>
      <c r="W239" s="252"/>
      <c r="X239" s="252"/>
      <c r="Y239" s="252"/>
      <c r="Z239" s="252"/>
      <c r="AA239" s="252"/>
      <c r="AB239" s="252"/>
      <c r="AC239" s="252"/>
      <c r="AD239" s="252"/>
      <c r="AE239" s="252"/>
      <c r="AF239" s="253"/>
      <c r="AG239" s="253"/>
      <c r="AH239" s="253"/>
      <c r="AI239" s="253"/>
      <c r="AJ239" s="253"/>
      <c r="AK239" s="253"/>
      <c r="AL239" s="253"/>
      <c r="AM239" s="253"/>
      <c r="AN239" s="253"/>
      <c r="AO239" s="253"/>
      <c r="AP239" s="253"/>
      <c r="AQ239" s="253"/>
      <c r="AR239" s="253"/>
      <c r="AS239" s="253"/>
      <c r="AT239" s="254"/>
    </row>
    <row r="240" spans="1:46" ht="27" customHeight="1">
      <c r="A240" s="246"/>
      <c r="B240" s="247"/>
      <c r="C240" s="248"/>
      <c r="D240" s="249"/>
      <c r="E240" s="249"/>
      <c r="F240" s="249"/>
      <c r="G240" s="249"/>
      <c r="H240" s="249"/>
      <c r="I240" s="249"/>
      <c r="J240" s="249"/>
      <c r="K240" s="249"/>
      <c r="L240" s="249"/>
      <c r="M240" s="250"/>
      <c r="N240" s="251"/>
      <c r="O240" s="31"/>
      <c r="P240" s="31"/>
      <c r="Q240" s="31"/>
      <c r="R240" s="31"/>
      <c r="S240" s="31"/>
      <c r="T240" s="31"/>
      <c r="U240" s="31"/>
      <c r="V240" s="252"/>
      <c r="W240" s="252"/>
      <c r="X240" s="252"/>
      <c r="Y240" s="252"/>
      <c r="Z240" s="252"/>
      <c r="AA240" s="252"/>
      <c r="AB240" s="252"/>
      <c r="AC240" s="252"/>
      <c r="AD240" s="252"/>
      <c r="AE240" s="252"/>
      <c r="AF240" s="253"/>
      <c r="AG240" s="253"/>
      <c r="AH240" s="253"/>
      <c r="AI240" s="253"/>
      <c r="AJ240" s="253"/>
      <c r="AK240" s="253"/>
      <c r="AL240" s="253"/>
      <c r="AM240" s="253"/>
      <c r="AN240" s="253"/>
      <c r="AO240" s="253"/>
      <c r="AP240" s="253"/>
      <c r="AQ240" s="253"/>
      <c r="AR240" s="253"/>
      <c r="AS240" s="253"/>
      <c r="AT240" s="254"/>
    </row>
    <row r="241" spans="1:46" ht="27" customHeight="1">
      <c r="A241" s="246"/>
      <c r="B241" s="247"/>
      <c r="C241" s="248"/>
      <c r="D241" s="249"/>
      <c r="E241" s="249"/>
      <c r="F241" s="249"/>
      <c r="G241" s="249"/>
      <c r="H241" s="249"/>
      <c r="I241" s="249"/>
      <c r="J241" s="249"/>
      <c r="K241" s="249"/>
      <c r="L241" s="249"/>
      <c r="M241" s="250"/>
      <c r="N241" s="251"/>
      <c r="O241" s="31"/>
      <c r="P241" s="31"/>
      <c r="Q241" s="31"/>
      <c r="R241" s="31"/>
      <c r="S241" s="31"/>
      <c r="T241" s="31"/>
      <c r="U241" s="31"/>
      <c r="V241" s="252"/>
      <c r="W241" s="252"/>
      <c r="X241" s="252"/>
      <c r="Y241" s="252"/>
      <c r="Z241" s="252"/>
      <c r="AA241" s="252"/>
      <c r="AB241" s="252"/>
      <c r="AC241" s="252"/>
      <c r="AD241" s="252"/>
      <c r="AE241" s="252"/>
      <c r="AF241" s="253"/>
      <c r="AG241" s="253"/>
      <c r="AH241" s="253"/>
      <c r="AI241" s="253"/>
      <c r="AJ241" s="253"/>
      <c r="AK241" s="253"/>
      <c r="AL241" s="253"/>
      <c r="AM241" s="253"/>
      <c r="AN241" s="253"/>
      <c r="AO241" s="253"/>
      <c r="AP241" s="253"/>
      <c r="AQ241" s="253"/>
      <c r="AR241" s="253"/>
      <c r="AS241" s="253"/>
      <c r="AT241" s="254"/>
    </row>
    <row r="242" spans="1:46" ht="27" customHeight="1">
      <c r="A242" s="246"/>
      <c r="B242" s="247"/>
      <c r="C242" s="248"/>
      <c r="D242" s="249"/>
      <c r="E242" s="249"/>
      <c r="F242" s="249"/>
      <c r="G242" s="249"/>
      <c r="H242" s="249"/>
      <c r="I242" s="249"/>
      <c r="J242" s="249"/>
      <c r="K242" s="249"/>
      <c r="L242" s="249"/>
      <c r="M242" s="250"/>
      <c r="N242" s="251"/>
      <c r="O242" s="31"/>
      <c r="P242" s="31"/>
      <c r="Q242" s="31"/>
      <c r="R242" s="31"/>
      <c r="S242" s="31"/>
      <c r="T242" s="31"/>
      <c r="U242" s="31"/>
      <c r="V242" s="252"/>
      <c r="W242" s="252"/>
      <c r="X242" s="252"/>
      <c r="Y242" s="252"/>
      <c r="Z242" s="252"/>
      <c r="AA242" s="252"/>
      <c r="AB242" s="252"/>
      <c r="AC242" s="252"/>
      <c r="AD242" s="252"/>
      <c r="AE242" s="252"/>
      <c r="AF242" s="253"/>
      <c r="AG242" s="253"/>
      <c r="AH242" s="253"/>
      <c r="AI242" s="253"/>
      <c r="AJ242" s="253"/>
      <c r="AK242" s="253"/>
      <c r="AL242" s="253"/>
      <c r="AM242" s="253"/>
      <c r="AN242" s="253"/>
      <c r="AO242" s="253"/>
      <c r="AP242" s="253"/>
      <c r="AQ242" s="253"/>
      <c r="AR242" s="253"/>
      <c r="AS242" s="253"/>
      <c r="AT242" s="254"/>
    </row>
    <row r="243" spans="1:46" ht="27" customHeight="1">
      <c r="A243" s="246"/>
      <c r="B243" s="247"/>
      <c r="C243" s="248"/>
      <c r="D243" s="249"/>
      <c r="E243" s="249"/>
      <c r="F243" s="249"/>
      <c r="G243" s="249"/>
      <c r="H243" s="249"/>
      <c r="I243" s="249"/>
      <c r="J243" s="249"/>
      <c r="K243" s="249"/>
      <c r="L243" s="249"/>
      <c r="M243" s="250"/>
      <c r="N243" s="251"/>
      <c r="O243" s="31"/>
      <c r="P243" s="31"/>
      <c r="Q243" s="31"/>
      <c r="R243" s="31"/>
      <c r="S243" s="31"/>
      <c r="T243" s="31"/>
      <c r="U243" s="31"/>
      <c r="V243" s="252"/>
      <c r="W243" s="252"/>
      <c r="X243" s="252"/>
      <c r="Y243" s="252"/>
      <c r="Z243" s="252"/>
      <c r="AA243" s="252"/>
      <c r="AB243" s="252"/>
      <c r="AC243" s="252"/>
      <c r="AD243" s="252"/>
      <c r="AE243" s="252"/>
      <c r="AF243" s="253"/>
      <c r="AG243" s="253"/>
      <c r="AH243" s="253"/>
      <c r="AI243" s="253"/>
      <c r="AJ243" s="253"/>
      <c r="AK243" s="253"/>
      <c r="AL243" s="253"/>
      <c r="AM243" s="253"/>
      <c r="AN243" s="253"/>
      <c r="AO243" s="253"/>
      <c r="AP243" s="253"/>
      <c r="AQ243" s="253"/>
      <c r="AR243" s="253"/>
      <c r="AS243" s="253"/>
      <c r="AT243" s="254"/>
    </row>
    <row r="244" spans="1:46" ht="27" customHeight="1">
      <c r="A244" s="246"/>
      <c r="B244" s="247"/>
      <c r="C244" s="248"/>
      <c r="D244" s="249"/>
      <c r="E244" s="249"/>
      <c r="F244" s="249"/>
      <c r="G244" s="249"/>
      <c r="H244" s="249"/>
      <c r="I244" s="249"/>
      <c r="J244" s="249"/>
      <c r="K244" s="249"/>
      <c r="L244" s="249"/>
      <c r="M244" s="250"/>
      <c r="N244" s="251"/>
      <c r="O244" s="31"/>
      <c r="P244" s="31"/>
      <c r="Q244" s="31"/>
      <c r="R244" s="31"/>
      <c r="S244" s="31"/>
      <c r="T244" s="31"/>
      <c r="U244" s="31"/>
      <c r="V244" s="252"/>
      <c r="W244" s="252"/>
      <c r="X244" s="252"/>
      <c r="Y244" s="252"/>
      <c r="Z244" s="252"/>
      <c r="AA244" s="252"/>
      <c r="AB244" s="252"/>
      <c r="AC244" s="252"/>
      <c r="AD244" s="252"/>
      <c r="AE244" s="252"/>
      <c r="AF244" s="253"/>
      <c r="AG244" s="253"/>
      <c r="AH244" s="253"/>
      <c r="AI244" s="253"/>
      <c r="AJ244" s="253"/>
      <c r="AK244" s="253"/>
      <c r="AL244" s="253"/>
      <c r="AM244" s="253"/>
      <c r="AN244" s="253"/>
      <c r="AO244" s="253"/>
      <c r="AP244" s="253"/>
      <c r="AQ244" s="253"/>
      <c r="AR244" s="253"/>
      <c r="AS244" s="253"/>
      <c r="AT244" s="254"/>
    </row>
    <row r="245" spans="1:46" ht="27" customHeight="1">
      <c r="A245" s="246"/>
      <c r="B245" s="247"/>
      <c r="C245" s="248"/>
      <c r="D245" s="249"/>
      <c r="E245" s="249"/>
      <c r="F245" s="249"/>
      <c r="G245" s="249"/>
      <c r="H245" s="249"/>
      <c r="I245" s="249"/>
      <c r="J245" s="249"/>
      <c r="K245" s="249"/>
      <c r="L245" s="249"/>
      <c r="M245" s="250"/>
      <c r="N245" s="251"/>
      <c r="O245" s="31"/>
      <c r="P245" s="31"/>
      <c r="Q245" s="31"/>
      <c r="R245" s="31"/>
      <c r="S245" s="31"/>
      <c r="T245" s="31"/>
      <c r="U245" s="31"/>
      <c r="V245" s="252"/>
      <c r="W245" s="252"/>
      <c r="X245" s="252"/>
      <c r="Y245" s="252"/>
      <c r="Z245" s="252"/>
      <c r="AA245" s="252"/>
      <c r="AB245" s="252"/>
      <c r="AC245" s="252"/>
      <c r="AD245" s="252"/>
      <c r="AE245" s="252"/>
      <c r="AF245" s="253"/>
      <c r="AG245" s="253"/>
      <c r="AH245" s="253"/>
      <c r="AI245" s="253"/>
      <c r="AJ245" s="253"/>
      <c r="AK245" s="253"/>
      <c r="AL245" s="253"/>
      <c r="AM245" s="253"/>
      <c r="AN245" s="253"/>
      <c r="AO245" s="253"/>
      <c r="AP245" s="253"/>
      <c r="AQ245" s="253"/>
      <c r="AR245" s="253"/>
      <c r="AS245" s="253"/>
      <c r="AT245" s="254"/>
    </row>
    <row r="246" spans="1:46" ht="27" customHeight="1">
      <c r="A246" s="246"/>
      <c r="B246" s="247"/>
      <c r="C246" s="248"/>
      <c r="D246" s="249"/>
      <c r="E246" s="249"/>
      <c r="F246" s="249"/>
      <c r="G246" s="249"/>
      <c r="H246" s="249"/>
      <c r="I246" s="249"/>
      <c r="J246" s="249"/>
      <c r="K246" s="249"/>
      <c r="L246" s="249"/>
      <c r="M246" s="250"/>
      <c r="N246" s="251"/>
      <c r="O246" s="31"/>
      <c r="P246" s="31"/>
      <c r="Q246" s="31"/>
      <c r="R246" s="31"/>
      <c r="S246" s="31"/>
      <c r="T246" s="31"/>
      <c r="U246" s="31"/>
      <c r="V246" s="252"/>
      <c r="W246" s="252"/>
      <c r="X246" s="252"/>
      <c r="Y246" s="252"/>
      <c r="Z246" s="252"/>
      <c r="AA246" s="252"/>
      <c r="AB246" s="252"/>
      <c r="AC246" s="252"/>
      <c r="AD246" s="252"/>
      <c r="AE246" s="252"/>
      <c r="AF246" s="253"/>
      <c r="AG246" s="253"/>
      <c r="AH246" s="253"/>
      <c r="AI246" s="253"/>
      <c r="AJ246" s="253"/>
      <c r="AK246" s="253"/>
      <c r="AL246" s="253"/>
      <c r="AM246" s="253"/>
      <c r="AN246" s="253"/>
      <c r="AO246" s="253"/>
      <c r="AP246" s="253"/>
      <c r="AQ246" s="253"/>
      <c r="AR246" s="253"/>
      <c r="AS246" s="253"/>
      <c r="AT246" s="254"/>
    </row>
    <row r="247" spans="1:46" ht="27" customHeight="1">
      <c r="A247" s="246"/>
      <c r="B247" s="247"/>
      <c r="C247" s="248"/>
      <c r="D247" s="249"/>
      <c r="E247" s="249"/>
      <c r="F247" s="249"/>
      <c r="G247" s="249"/>
      <c r="H247" s="249"/>
      <c r="I247" s="249"/>
      <c r="J247" s="249"/>
      <c r="K247" s="249"/>
      <c r="L247" s="249"/>
      <c r="M247" s="250"/>
      <c r="N247" s="251"/>
      <c r="O247" s="31"/>
      <c r="P247" s="31"/>
      <c r="Q247" s="31"/>
      <c r="R247" s="31"/>
      <c r="S247" s="31"/>
      <c r="T247" s="31"/>
      <c r="U247" s="31"/>
      <c r="V247" s="252"/>
      <c r="W247" s="252"/>
      <c r="X247" s="252"/>
      <c r="Y247" s="252"/>
      <c r="Z247" s="252"/>
      <c r="AA247" s="252"/>
      <c r="AB247" s="252"/>
      <c r="AC247" s="252"/>
      <c r="AD247" s="252"/>
      <c r="AE247" s="252"/>
      <c r="AF247" s="253"/>
      <c r="AG247" s="253"/>
      <c r="AH247" s="253"/>
      <c r="AI247" s="253"/>
      <c r="AJ247" s="253"/>
      <c r="AK247" s="253"/>
      <c r="AL247" s="253"/>
      <c r="AM247" s="253"/>
      <c r="AN247" s="253"/>
      <c r="AO247" s="253"/>
      <c r="AP247" s="253"/>
      <c r="AQ247" s="253"/>
      <c r="AR247" s="253"/>
      <c r="AS247" s="253"/>
      <c r="AT247" s="254"/>
    </row>
    <row r="248" spans="1:46" ht="27" customHeight="1">
      <c r="A248" s="246"/>
      <c r="B248" s="247"/>
      <c r="C248" s="248"/>
      <c r="D248" s="249"/>
      <c r="E248" s="249"/>
      <c r="F248" s="249"/>
      <c r="G248" s="249"/>
      <c r="H248" s="249"/>
      <c r="I248" s="249"/>
      <c r="J248" s="249"/>
      <c r="K248" s="249"/>
      <c r="L248" s="249"/>
      <c r="M248" s="250"/>
      <c r="N248" s="251"/>
      <c r="O248" s="31"/>
      <c r="P248" s="31"/>
      <c r="Q248" s="31"/>
      <c r="R248" s="31"/>
      <c r="S248" s="31"/>
      <c r="T248" s="31"/>
      <c r="U248" s="31"/>
      <c r="V248" s="252"/>
      <c r="W248" s="252"/>
      <c r="X248" s="252"/>
      <c r="Y248" s="252"/>
      <c r="Z248" s="252"/>
      <c r="AA248" s="252"/>
      <c r="AB248" s="252"/>
      <c r="AC248" s="252"/>
      <c r="AD248" s="252"/>
      <c r="AE248" s="252"/>
      <c r="AF248" s="253"/>
      <c r="AG248" s="253"/>
      <c r="AH248" s="253"/>
      <c r="AI248" s="253"/>
      <c r="AJ248" s="253"/>
      <c r="AK248" s="253"/>
      <c r="AL248" s="253"/>
      <c r="AM248" s="253"/>
      <c r="AN248" s="253"/>
      <c r="AO248" s="253"/>
      <c r="AP248" s="253"/>
      <c r="AQ248" s="253"/>
      <c r="AR248" s="253"/>
      <c r="AS248" s="253"/>
      <c r="AT248" s="254"/>
    </row>
    <row r="249" spans="1:46" ht="27" customHeight="1">
      <c r="A249" s="246"/>
      <c r="B249" s="247"/>
      <c r="C249" s="248"/>
      <c r="D249" s="249"/>
      <c r="E249" s="249"/>
      <c r="F249" s="249"/>
      <c r="G249" s="249"/>
      <c r="H249" s="249"/>
      <c r="I249" s="249"/>
      <c r="J249" s="249"/>
      <c r="K249" s="249"/>
      <c r="L249" s="249"/>
      <c r="M249" s="250"/>
      <c r="N249" s="251"/>
      <c r="O249" s="31"/>
      <c r="P249" s="31"/>
      <c r="Q249" s="31"/>
      <c r="R249" s="31"/>
      <c r="S249" s="31"/>
      <c r="T249" s="31"/>
      <c r="U249" s="31"/>
      <c r="V249" s="252"/>
      <c r="W249" s="252"/>
      <c r="X249" s="252"/>
      <c r="Y249" s="252"/>
      <c r="Z249" s="252"/>
      <c r="AA249" s="252"/>
      <c r="AB249" s="252"/>
      <c r="AC249" s="252"/>
      <c r="AD249" s="252"/>
      <c r="AE249" s="252"/>
      <c r="AF249" s="253"/>
      <c r="AG249" s="253"/>
      <c r="AH249" s="253"/>
      <c r="AI249" s="253"/>
      <c r="AJ249" s="253"/>
      <c r="AK249" s="253"/>
      <c r="AL249" s="253"/>
      <c r="AM249" s="253"/>
      <c r="AN249" s="253"/>
      <c r="AO249" s="253"/>
      <c r="AP249" s="253"/>
      <c r="AQ249" s="253"/>
      <c r="AR249" s="253"/>
      <c r="AS249" s="253"/>
      <c r="AT249" s="254"/>
    </row>
    <row r="250" spans="1:46" ht="27" customHeight="1">
      <c r="A250" s="246"/>
      <c r="B250" s="247"/>
      <c r="C250" s="248"/>
      <c r="D250" s="249"/>
      <c r="E250" s="249"/>
      <c r="F250" s="249"/>
      <c r="G250" s="249"/>
      <c r="H250" s="249"/>
      <c r="I250" s="249"/>
      <c r="J250" s="249"/>
      <c r="K250" s="249"/>
      <c r="L250" s="249"/>
      <c r="M250" s="250"/>
      <c r="N250" s="251"/>
      <c r="O250" s="31"/>
      <c r="P250" s="31"/>
      <c r="Q250" s="31"/>
      <c r="R250" s="31"/>
      <c r="S250" s="31"/>
      <c r="T250" s="31"/>
      <c r="U250" s="31"/>
      <c r="V250" s="252"/>
      <c r="W250" s="252"/>
      <c r="X250" s="252"/>
      <c r="Y250" s="252"/>
      <c r="Z250" s="252"/>
      <c r="AA250" s="252"/>
      <c r="AB250" s="252"/>
      <c r="AC250" s="252"/>
      <c r="AD250" s="252"/>
      <c r="AE250" s="252"/>
      <c r="AF250" s="253"/>
      <c r="AG250" s="253"/>
      <c r="AH250" s="253"/>
      <c r="AI250" s="253"/>
      <c r="AJ250" s="253"/>
      <c r="AK250" s="253"/>
      <c r="AL250" s="253"/>
      <c r="AM250" s="253"/>
      <c r="AN250" s="253"/>
      <c r="AO250" s="253"/>
      <c r="AP250" s="253"/>
      <c r="AQ250" s="253"/>
      <c r="AR250" s="253"/>
      <c r="AS250" s="253"/>
      <c r="AT250" s="254"/>
    </row>
    <row r="251" spans="1:46" ht="27" customHeight="1">
      <c r="A251" s="246"/>
      <c r="B251" s="247"/>
      <c r="C251" s="248"/>
      <c r="D251" s="249"/>
      <c r="E251" s="249"/>
      <c r="F251" s="249"/>
      <c r="G251" s="249"/>
      <c r="H251" s="249"/>
      <c r="I251" s="249"/>
      <c r="J251" s="249"/>
      <c r="K251" s="249"/>
      <c r="L251" s="249"/>
      <c r="M251" s="250"/>
      <c r="N251" s="251"/>
      <c r="O251" s="31"/>
      <c r="P251" s="31"/>
      <c r="Q251" s="31"/>
      <c r="R251" s="31"/>
      <c r="S251" s="31"/>
      <c r="T251" s="31"/>
      <c r="U251" s="31"/>
      <c r="V251" s="252"/>
      <c r="W251" s="252"/>
      <c r="X251" s="252"/>
      <c r="Y251" s="252"/>
      <c r="Z251" s="252"/>
      <c r="AA251" s="252"/>
      <c r="AB251" s="252"/>
      <c r="AC251" s="252"/>
      <c r="AD251" s="252"/>
      <c r="AE251" s="252"/>
      <c r="AF251" s="253"/>
      <c r="AG251" s="253"/>
      <c r="AH251" s="253"/>
      <c r="AI251" s="253"/>
      <c r="AJ251" s="253"/>
      <c r="AK251" s="253"/>
      <c r="AL251" s="253"/>
      <c r="AM251" s="253"/>
      <c r="AN251" s="253"/>
      <c r="AO251" s="253"/>
      <c r="AP251" s="253"/>
      <c r="AQ251" s="253"/>
      <c r="AR251" s="253"/>
      <c r="AS251" s="253"/>
      <c r="AT251" s="254"/>
    </row>
    <row r="252" spans="1:46" ht="27" customHeight="1">
      <c r="A252" s="246"/>
      <c r="B252" s="247"/>
      <c r="C252" s="248"/>
      <c r="D252" s="249"/>
      <c r="E252" s="249"/>
      <c r="F252" s="249"/>
      <c r="G252" s="249"/>
      <c r="H252" s="249"/>
      <c r="I252" s="249"/>
      <c r="J252" s="249"/>
      <c r="K252" s="249"/>
      <c r="L252" s="249"/>
      <c r="M252" s="250"/>
      <c r="N252" s="251"/>
      <c r="O252" s="31"/>
      <c r="P252" s="31"/>
      <c r="Q252" s="31"/>
      <c r="R252" s="31"/>
      <c r="S252" s="31"/>
      <c r="T252" s="31"/>
      <c r="U252" s="31"/>
      <c r="V252" s="252"/>
      <c r="W252" s="252"/>
      <c r="X252" s="252"/>
      <c r="Y252" s="252"/>
      <c r="Z252" s="252"/>
      <c r="AA252" s="252"/>
      <c r="AB252" s="252"/>
      <c r="AC252" s="252"/>
      <c r="AD252" s="252"/>
      <c r="AE252" s="252"/>
      <c r="AF252" s="253"/>
      <c r="AG252" s="253"/>
      <c r="AH252" s="253"/>
      <c r="AI252" s="253"/>
      <c r="AJ252" s="253"/>
      <c r="AK252" s="253"/>
      <c r="AL252" s="253"/>
      <c r="AM252" s="253"/>
      <c r="AN252" s="253"/>
      <c r="AO252" s="253"/>
      <c r="AP252" s="253"/>
      <c r="AQ252" s="253"/>
      <c r="AR252" s="253"/>
      <c r="AS252" s="253"/>
      <c r="AT252" s="254"/>
    </row>
    <row r="253" spans="1:46" ht="27" customHeight="1">
      <c r="A253" s="246"/>
      <c r="B253" s="247"/>
      <c r="C253" s="248"/>
      <c r="D253" s="249"/>
      <c r="E253" s="249"/>
      <c r="F253" s="249"/>
      <c r="G253" s="249"/>
      <c r="H253" s="249"/>
      <c r="I253" s="249"/>
      <c r="J253" s="249"/>
      <c r="K253" s="249"/>
      <c r="L253" s="249"/>
      <c r="M253" s="250"/>
      <c r="N253" s="251"/>
      <c r="O253" s="31"/>
      <c r="P253" s="31"/>
      <c r="Q253" s="31"/>
      <c r="R253" s="31"/>
      <c r="S253" s="31"/>
      <c r="T253" s="31"/>
      <c r="U253" s="31"/>
      <c r="V253" s="252"/>
      <c r="W253" s="252"/>
      <c r="X253" s="252"/>
      <c r="Y253" s="252"/>
      <c r="Z253" s="252"/>
      <c r="AA253" s="252"/>
      <c r="AB253" s="252"/>
      <c r="AC253" s="252"/>
      <c r="AD253" s="252"/>
      <c r="AE253" s="252"/>
      <c r="AF253" s="253"/>
      <c r="AG253" s="253"/>
      <c r="AH253" s="253"/>
      <c r="AI253" s="253"/>
      <c r="AJ253" s="253"/>
      <c r="AK253" s="253"/>
      <c r="AL253" s="253"/>
      <c r="AM253" s="253"/>
      <c r="AN253" s="253"/>
      <c r="AO253" s="253"/>
      <c r="AP253" s="253"/>
      <c r="AQ253" s="253"/>
      <c r="AR253" s="253"/>
      <c r="AS253" s="253"/>
      <c r="AT253" s="254"/>
    </row>
    <row r="254" spans="1:46" ht="27" customHeight="1">
      <c r="A254" s="246"/>
      <c r="B254" s="247"/>
      <c r="C254" s="248"/>
      <c r="D254" s="249"/>
      <c r="E254" s="249"/>
      <c r="F254" s="249"/>
      <c r="G254" s="249"/>
      <c r="H254" s="249"/>
      <c r="I254" s="249"/>
      <c r="J254" s="249"/>
      <c r="K254" s="249"/>
      <c r="L254" s="249"/>
      <c r="M254" s="250"/>
      <c r="N254" s="251"/>
      <c r="O254" s="31"/>
      <c r="P254" s="31"/>
      <c r="Q254" s="31"/>
      <c r="R254" s="31"/>
      <c r="S254" s="31"/>
      <c r="T254" s="31"/>
      <c r="U254" s="31"/>
      <c r="V254" s="252"/>
      <c r="W254" s="252"/>
      <c r="X254" s="252"/>
      <c r="Y254" s="252"/>
      <c r="Z254" s="252"/>
      <c r="AA254" s="252"/>
      <c r="AB254" s="252"/>
      <c r="AC254" s="252"/>
      <c r="AD254" s="252"/>
      <c r="AE254" s="252"/>
      <c r="AF254" s="253"/>
      <c r="AG254" s="253"/>
      <c r="AH254" s="253"/>
      <c r="AI254" s="253"/>
      <c r="AJ254" s="253"/>
      <c r="AK254" s="253"/>
      <c r="AL254" s="253"/>
      <c r="AM254" s="253"/>
      <c r="AN254" s="253"/>
      <c r="AO254" s="253"/>
      <c r="AP254" s="253"/>
      <c r="AQ254" s="253"/>
      <c r="AR254" s="253"/>
      <c r="AS254" s="253"/>
      <c r="AT254" s="254"/>
    </row>
    <row r="255" spans="1:46" ht="27" customHeight="1">
      <c r="A255" s="246"/>
      <c r="B255" s="247"/>
      <c r="C255" s="248"/>
      <c r="D255" s="249"/>
      <c r="E255" s="249"/>
      <c r="F255" s="249"/>
      <c r="G255" s="249"/>
      <c r="H255" s="249"/>
      <c r="I255" s="249"/>
      <c r="J255" s="249"/>
      <c r="K255" s="249"/>
      <c r="L255" s="249"/>
      <c r="M255" s="250"/>
      <c r="N255" s="251"/>
      <c r="O255" s="31"/>
      <c r="P255" s="31"/>
      <c r="Q255" s="31"/>
      <c r="R255" s="31"/>
      <c r="S255" s="31"/>
      <c r="T255" s="31"/>
      <c r="U255" s="31"/>
      <c r="V255" s="252"/>
      <c r="W255" s="252"/>
      <c r="X255" s="252"/>
      <c r="Y255" s="252"/>
      <c r="Z255" s="252"/>
      <c r="AA255" s="252"/>
      <c r="AB255" s="252"/>
      <c r="AC255" s="252"/>
      <c r="AD255" s="252"/>
      <c r="AE255" s="252"/>
      <c r="AF255" s="253"/>
      <c r="AG255" s="253"/>
      <c r="AH255" s="253"/>
      <c r="AI255" s="253"/>
      <c r="AJ255" s="253"/>
      <c r="AK255" s="253"/>
      <c r="AL255" s="253"/>
      <c r="AM255" s="253"/>
      <c r="AN255" s="253"/>
      <c r="AO255" s="253"/>
      <c r="AP255" s="253"/>
      <c r="AQ255" s="253"/>
      <c r="AR255" s="253"/>
      <c r="AS255" s="253"/>
      <c r="AT255" s="254"/>
    </row>
    <row r="256" spans="1:46" ht="27" customHeight="1">
      <c r="A256" s="246"/>
      <c r="B256" s="247"/>
      <c r="C256" s="248"/>
      <c r="D256" s="249"/>
      <c r="E256" s="249"/>
      <c r="F256" s="249"/>
      <c r="G256" s="249"/>
      <c r="H256" s="249"/>
      <c r="I256" s="249"/>
      <c r="J256" s="249"/>
      <c r="K256" s="249"/>
      <c r="L256" s="249"/>
      <c r="M256" s="250"/>
      <c r="N256" s="251"/>
      <c r="O256" s="31"/>
      <c r="P256" s="31"/>
      <c r="Q256" s="31"/>
      <c r="R256" s="31"/>
      <c r="S256" s="31"/>
      <c r="T256" s="31"/>
      <c r="U256" s="31"/>
      <c r="V256" s="252"/>
      <c r="W256" s="252"/>
      <c r="X256" s="252"/>
      <c r="Y256" s="252"/>
      <c r="Z256" s="252"/>
      <c r="AA256" s="252"/>
      <c r="AB256" s="252"/>
      <c r="AC256" s="252"/>
      <c r="AD256" s="252"/>
      <c r="AE256" s="252"/>
      <c r="AF256" s="253"/>
      <c r="AG256" s="253"/>
      <c r="AH256" s="253"/>
      <c r="AI256" s="253"/>
      <c r="AJ256" s="253"/>
      <c r="AK256" s="253"/>
      <c r="AL256" s="253"/>
      <c r="AM256" s="253"/>
      <c r="AN256" s="253"/>
      <c r="AO256" s="253"/>
      <c r="AP256" s="253"/>
      <c r="AQ256" s="253"/>
      <c r="AR256" s="253"/>
      <c r="AS256" s="253"/>
      <c r="AT256" s="254"/>
    </row>
    <row r="257" spans="1:46" ht="27" customHeight="1">
      <c r="A257" s="246"/>
      <c r="B257" s="247"/>
      <c r="C257" s="248"/>
      <c r="D257" s="249"/>
      <c r="E257" s="249"/>
      <c r="F257" s="249"/>
      <c r="G257" s="249"/>
      <c r="H257" s="249"/>
      <c r="I257" s="249"/>
      <c r="J257" s="249"/>
      <c r="K257" s="249"/>
      <c r="L257" s="249"/>
      <c r="M257" s="250"/>
      <c r="N257" s="251"/>
      <c r="O257" s="31"/>
      <c r="P257" s="31"/>
      <c r="Q257" s="31"/>
      <c r="R257" s="31"/>
      <c r="S257" s="31"/>
      <c r="T257" s="31"/>
      <c r="U257" s="31"/>
      <c r="V257" s="252"/>
      <c r="W257" s="252"/>
      <c r="X257" s="252"/>
      <c r="Y257" s="252"/>
      <c r="Z257" s="252"/>
      <c r="AA257" s="252"/>
      <c r="AB257" s="252"/>
      <c r="AC257" s="252"/>
      <c r="AD257" s="252"/>
      <c r="AE257" s="252"/>
      <c r="AF257" s="253"/>
      <c r="AG257" s="253"/>
      <c r="AH257" s="253"/>
      <c r="AI257" s="253"/>
      <c r="AJ257" s="253"/>
      <c r="AK257" s="253"/>
      <c r="AL257" s="253"/>
      <c r="AM257" s="253"/>
      <c r="AN257" s="253"/>
      <c r="AO257" s="253"/>
      <c r="AP257" s="253"/>
      <c r="AQ257" s="253"/>
      <c r="AR257" s="253"/>
      <c r="AS257" s="253"/>
      <c r="AT257" s="254"/>
    </row>
    <row r="258" spans="1:46" ht="27" customHeight="1">
      <c r="A258" s="246"/>
      <c r="B258" s="247"/>
      <c r="C258" s="248"/>
      <c r="D258" s="249"/>
      <c r="E258" s="249"/>
      <c r="F258" s="249"/>
      <c r="G258" s="249"/>
      <c r="H258" s="249"/>
      <c r="I258" s="249"/>
      <c r="J258" s="249"/>
      <c r="K258" s="249"/>
      <c r="L258" s="249"/>
      <c r="M258" s="250"/>
      <c r="N258" s="251"/>
      <c r="O258" s="31"/>
      <c r="P258" s="31"/>
      <c r="Q258" s="31"/>
      <c r="R258" s="31"/>
      <c r="S258" s="31"/>
      <c r="T258" s="31"/>
      <c r="U258" s="31"/>
      <c r="V258" s="252"/>
      <c r="W258" s="252"/>
      <c r="X258" s="252"/>
      <c r="Y258" s="252"/>
      <c r="Z258" s="252"/>
      <c r="AA258" s="252"/>
      <c r="AB258" s="252"/>
      <c r="AC258" s="252"/>
      <c r="AD258" s="252"/>
      <c r="AE258" s="252"/>
      <c r="AF258" s="253"/>
      <c r="AG258" s="253"/>
      <c r="AH258" s="253"/>
      <c r="AI258" s="253"/>
      <c r="AJ258" s="253"/>
      <c r="AK258" s="253"/>
      <c r="AL258" s="253"/>
      <c r="AM258" s="253"/>
      <c r="AN258" s="253"/>
      <c r="AO258" s="253"/>
      <c r="AP258" s="253"/>
      <c r="AQ258" s="253"/>
      <c r="AR258" s="253"/>
      <c r="AS258" s="253"/>
      <c r="AT258" s="254"/>
    </row>
    <row r="259" spans="1:46" ht="27" customHeight="1">
      <c r="A259" s="246"/>
      <c r="B259" s="247"/>
      <c r="C259" s="248"/>
      <c r="D259" s="249"/>
      <c r="E259" s="249"/>
      <c r="F259" s="249"/>
      <c r="G259" s="249"/>
      <c r="H259" s="249"/>
      <c r="I259" s="249"/>
      <c r="J259" s="249"/>
      <c r="K259" s="249"/>
      <c r="L259" s="249"/>
      <c r="M259" s="250"/>
      <c r="N259" s="251"/>
      <c r="O259" s="31"/>
      <c r="P259" s="31"/>
      <c r="Q259" s="31"/>
      <c r="R259" s="31"/>
      <c r="S259" s="31"/>
      <c r="T259" s="31"/>
      <c r="U259" s="31"/>
      <c r="V259" s="252"/>
      <c r="W259" s="252"/>
      <c r="X259" s="252"/>
      <c r="Y259" s="252"/>
      <c r="Z259" s="252"/>
      <c r="AA259" s="252"/>
      <c r="AB259" s="252"/>
      <c r="AC259" s="252"/>
      <c r="AD259" s="252"/>
      <c r="AE259" s="252"/>
      <c r="AF259" s="253"/>
      <c r="AG259" s="253"/>
      <c r="AH259" s="253"/>
      <c r="AI259" s="253"/>
      <c r="AJ259" s="253"/>
      <c r="AK259" s="253"/>
      <c r="AL259" s="253"/>
      <c r="AM259" s="253"/>
      <c r="AN259" s="253"/>
      <c r="AO259" s="253"/>
      <c r="AP259" s="253"/>
      <c r="AQ259" s="253"/>
      <c r="AR259" s="253"/>
      <c r="AS259" s="253"/>
      <c r="AT259" s="254"/>
    </row>
    <row r="260" spans="1:46" ht="27" customHeight="1">
      <c r="A260" s="246"/>
      <c r="B260" s="247"/>
      <c r="C260" s="248"/>
      <c r="D260" s="249"/>
      <c r="E260" s="249"/>
      <c r="F260" s="249"/>
      <c r="G260" s="249"/>
      <c r="H260" s="249"/>
      <c r="I260" s="249"/>
      <c r="J260" s="249"/>
      <c r="K260" s="249"/>
      <c r="L260" s="249"/>
      <c r="M260" s="250"/>
      <c r="N260" s="251"/>
      <c r="O260" s="31"/>
      <c r="P260" s="31"/>
      <c r="Q260" s="31"/>
      <c r="R260" s="31"/>
      <c r="S260" s="31"/>
      <c r="T260" s="31"/>
      <c r="U260" s="31"/>
      <c r="V260" s="252"/>
      <c r="W260" s="252"/>
      <c r="X260" s="252"/>
      <c r="Y260" s="252"/>
      <c r="Z260" s="252"/>
      <c r="AA260" s="252"/>
      <c r="AB260" s="252"/>
      <c r="AC260" s="252"/>
      <c r="AD260" s="252"/>
      <c r="AE260" s="252"/>
      <c r="AF260" s="253"/>
      <c r="AG260" s="253"/>
      <c r="AH260" s="253"/>
      <c r="AI260" s="253"/>
      <c r="AJ260" s="253"/>
      <c r="AK260" s="253"/>
      <c r="AL260" s="253"/>
      <c r="AM260" s="253"/>
      <c r="AN260" s="253"/>
      <c r="AO260" s="253"/>
      <c r="AP260" s="253"/>
      <c r="AQ260" s="253"/>
      <c r="AR260" s="253"/>
      <c r="AS260" s="253"/>
      <c r="AT260" s="254"/>
    </row>
    <row r="261" spans="1:46" ht="27" customHeight="1">
      <c r="A261" s="246"/>
      <c r="B261" s="247"/>
      <c r="C261" s="248"/>
      <c r="D261" s="249"/>
      <c r="E261" s="249"/>
      <c r="F261" s="249"/>
      <c r="G261" s="249"/>
      <c r="H261" s="249"/>
      <c r="I261" s="249"/>
      <c r="J261" s="249"/>
      <c r="K261" s="249"/>
      <c r="L261" s="249"/>
      <c r="M261" s="250"/>
      <c r="N261" s="251"/>
      <c r="O261" s="31"/>
      <c r="P261" s="31"/>
      <c r="Q261" s="31"/>
      <c r="R261" s="31"/>
      <c r="S261" s="31"/>
      <c r="T261" s="31"/>
      <c r="U261" s="31"/>
      <c r="V261" s="252"/>
      <c r="W261" s="252"/>
      <c r="X261" s="252"/>
      <c r="Y261" s="252"/>
      <c r="Z261" s="252"/>
      <c r="AA261" s="252"/>
      <c r="AB261" s="252"/>
      <c r="AC261" s="252"/>
      <c r="AD261" s="252"/>
      <c r="AE261" s="252"/>
      <c r="AF261" s="253"/>
      <c r="AG261" s="253"/>
      <c r="AH261" s="253"/>
      <c r="AI261" s="253"/>
      <c r="AJ261" s="253"/>
      <c r="AK261" s="253"/>
      <c r="AL261" s="253"/>
      <c r="AM261" s="253"/>
      <c r="AN261" s="253"/>
      <c r="AO261" s="253"/>
      <c r="AP261" s="253"/>
      <c r="AQ261" s="253"/>
      <c r="AR261" s="253"/>
      <c r="AS261" s="253"/>
      <c r="AT261" s="254"/>
    </row>
    <row r="262" spans="1:46" ht="27" customHeight="1">
      <c r="A262" s="246"/>
      <c r="B262" s="247"/>
      <c r="C262" s="248"/>
      <c r="D262" s="249"/>
      <c r="E262" s="249"/>
      <c r="F262" s="249"/>
      <c r="G262" s="249"/>
      <c r="H262" s="249"/>
      <c r="I262" s="249"/>
      <c r="J262" s="249"/>
      <c r="K262" s="249"/>
      <c r="L262" s="249"/>
      <c r="M262" s="250"/>
      <c r="N262" s="251"/>
      <c r="O262" s="31"/>
      <c r="P262" s="31"/>
      <c r="Q262" s="31"/>
      <c r="R262" s="31"/>
      <c r="S262" s="31"/>
      <c r="T262" s="31"/>
      <c r="U262" s="31"/>
      <c r="V262" s="252"/>
      <c r="W262" s="252"/>
      <c r="X262" s="252"/>
      <c r="Y262" s="252"/>
      <c r="Z262" s="252"/>
      <c r="AA262" s="252"/>
      <c r="AB262" s="252"/>
      <c r="AC262" s="252"/>
      <c r="AD262" s="252"/>
      <c r="AE262" s="252"/>
      <c r="AF262" s="253"/>
      <c r="AG262" s="253"/>
      <c r="AH262" s="253"/>
      <c r="AI262" s="253"/>
      <c r="AJ262" s="253"/>
      <c r="AK262" s="253"/>
      <c r="AL262" s="253"/>
      <c r="AM262" s="253"/>
      <c r="AN262" s="253"/>
      <c r="AO262" s="253"/>
      <c r="AP262" s="253"/>
      <c r="AQ262" s="253"/>
      <c r="AR262" s="253"/>
      <c r="AS262" s="253"/>
      <c r="AT262" s="254"/>
    </row>
    <row r="263" spans="1:46" ht="27" customHeight="1">
      <c r="A263" s="246"/>
      <c r="B263" s="247"/>
      <c r="C263" s="248"/>
      <c r="D263" s="249"/>
      <c r="E263" s="249"/>
      <c r="F263" s="249"/>
      <c r="G263" s="249"/>
      <c r="H263" s="249"/>
      <c r="I263" s="249"/>
      <c r="J263" s="249"/>
      <c r="K263" s="249"/>
      <c r="L263" s="249"/>
      <c r="M263" s="250"/>
      <c r="N263" s="251"/>
      <c r="O263" s="31"/>
      <c r="P263" s="31"/>
      <c r="Q263" s="31"/>
      <c r="R263" s="31"/>
      <c r="S263" s="31"/>
      <c r="T263" s="31"/>
      <c r="U263" s="31"/>
      <c r="V263" s="252"/>
      <c r="W263" s="252"/>
      <c r="X263" s="252"/>
      <c r="Y263" s="252"/>
      <c r="Z263" s="252"/>
      <c r="AA263" s="252"/>
      <c r="AB263" s="252"/>
      <c r="AC263" s="252"/>
      <c r="AD263" s="252"/>
      <c r="AE263" s="252"/>
      <c r="AF263" s="253"/>
      <c r="AG263" s="253"/>
      <c r="AH263" s="253"/>
      <c r="AI263" s="253"/>
      <c r="AJ263" s="253"/>
      <c r="AK263" s="253"/>
      <c r="AL263" s="253"/>
      <c r="AM263" s="253"/>
      <c r="AN263" s="253"/>
      <c r="AO263" s="253"/>
      <c r="AP263" s="253"/>
      <c r="AQ263" s="253"/>
      <c r="AR263" s="253"/>
      <c r="AS263" s="253"/>
      <c r="AT263" s="254"/>
    </row>
    <row r="264" spans="1:46" ht="27" customHeight="1">
      <c r="A264" s="246"/>
      <c r="B264" s="247"/>
      <c r="C264" s="248"/>
      <c r="D264" s="249"/>
      <c r="E264" s="249"/>
      <c r="F264" s="249"/>
      <c r="G264" s="249"/>
      <c r="H264" s="249"/>
      <c r="I264" s="249"/>
      <c r="J264" s="249"/>
      <c r="K264" s="249"/>
      <c r="L264" s="249"/>
      <c r="M264" s="250"/>
      <c r="N264" s="251"/>
      <c r="O264" s="31"/>
      <c r="P264" s="31"/>
      <c r="Q264" s="31"/>
      <c r="R264" s="31"/>
      <c r="S264" s="31"/>
      <c r="T264" s="31"/>
      <c r="U264" s="31"/>
      <c r="V264" s="252"/>
      <c r="W264" s="252"/>
      <c r="X264" s="252"/>
      <c r="Y264" s="252"/>
      <c r="Z264" s="252"/>
      <c r="AA264" s="252"/>
      <c r="AB264" s="252"/>
      <c r="AC264" s="252"/>
      <c r="AD264" s="252"/>
      <c r="AE264" s="252"/>
      <c r="AF264" s="253"/>
      <c r="AG264" s="253"/>
      <c r="AH264" s="253"/>
      <c r="AI264" s="253"/>
      <c r="AJ264" s="253"/>
      <c r="AK264" s="253"/>
      <c r="AL264" s="253"/>
      <c r="AM264" s="253"/>
      <c r="AN264" s="253"/>
      <c r="AO264" s="253"/>
      <c r="AP264" s="253"/>
      <c r="AQ264" s="253"/>
      <c r="AR264" s="253"/>
      <c r="AS264" s="253"/>
      <c r="AT264" s="254"/>
    </row>
    <row r="265" spans="1:46" ht="27" customHeight="1">
      <c r="A265" s="246"/>
      <c r="B265" s="247"/>
      <c r="C265" s="248"/>
      <c r="D265" s="249"/>
      <c r="E265" s="249"/>
      <c r="F265" s="249"/>
      <c r="G265" s="249"/>
      <c r="H265" s="249"/>
      <c r="I265" s="249"/>
      <c r="J265" s="249"/>
      <c r="K265" s="249"/>
      <c r="L265" s="249"/>
      <c r="M265" s="250"/>
      <c r="N265" s="251"/>
      <c r="O265" s="31"/>
      <c r="P265" s="31"/>
      <c r="Q265" s="31"/>
      <c r="R265" s="31"/>
      <c r="S265" s="31"/>
      <c r="T265" s="31"/>
      <c r="U265" s="31"/>
      <c r="V265" s="252"/>
      <c r="W265" s="252"/>
      <c r="X265" s="252"/>
      <c r="Y265" s="252"/>
      <c r="Z265" s="252"/>
      <c r="AA265" s="252"/>
      <c r="AB265" s="252"/>
      <c r="AC265" s="252"/>
      <c r="AD265" s="252"/>
      <c r="AE265" s="252"/>
      <c r="AF265" s="253"/>
      <c r="AG265" s="253"/>
      <c r="AH265" s="253"/>
      <c r="AI265" s="253"/>
      <c r="AJ265" s="253"/>
      <c r="AK265" s="253"/>
      <c r="AL265" s="253"/>
      <c r="AM265" s="253"/>
      <c r="AN265" s="253"/>
      <c r="AO265" s="253"/>
      <c r="AP265" s="253"/>
      <c r="AQ265" s="253"/>
      <c r="AR265" s="253"/>
      <c r="AS265" s="253"/>
      <c r="AT265" s="254"/>
    </row>
    <row r="266" spans="1:46" ht="27" customHeight="1">
      <c r="A266" s="246"/>
      <c r="B266" s="247"/>
      <c r="C266" s="248"/>
      <c r="D266" s="249"/>
      <c r="E266" s="249"/>
      <c r="F266" s="249"/>
      <c r="G266" s="249"/>
      <c r="H266" s="249"/>
      <c r="I266" s="249"/>
      <c r="J266" s="249"/>
      <c r="K266" s="249"/>
      <c r="L266" s="249"/>
      <c r="M266" s="250"/>
      <c r="N266" s="251"/>
      <c r="O266" s="31"/>
      <c r="P266" s="31"/>
      <c r="Q266" s="31"/>
      <c r="R266" s="31"/>
      <c r="S266" s="31"/>
      <c r="T266" s="31"/>
      <c r="U266" s="31"/>
      <c r="V266" s="252"/>
      <c r="W266" s="252"/>
      <c r="X266" s="252"/>
      <c r="Y266" s="252"/>
      <c r="Z266" s="252"/>
      <c r="AA266" s="252"/>
      <c r="AB266" s="252"/>
      <c r="AC266" s="252"/>
      <c r="AD266" s="252"/>
      <c r="AE266" s="252"/>
      <c r="AF266" s="253"/>
      <c r="AG266" s="253"/>
      <c r="AH266" s="253"/>
      <c r="AI266" s="253"/>
      <c r="AJ266" s="253"/>
      <c r="AK266" s="253"/>
      <c r="AL266" s="253"/>
      <c r="AM266" s="253"/>
      <c r="AN266" s="253"/>
      <c r="AO266" s="253"/>
      <c r="AP266" s="253"/>
      <c r="AQ266" s="253"/>
      <c r="AR266" s="253"/>
      <c r="AS266" s="253"/>
      <c r="AT266" s="254"/>
    </row>
    <row r="267" spans="1:46" ht="27" customHeight="1">
      <c r="A267" s="246"/>
      <c r="B267" s="247"/>
      <c r="C267" s="248"/>
      <c r="D267" s="249"/>
      <c r="E267" s="249"/>
      <c r="F267" s="249"/>
      <c r="G267" s="249"/>
      <c r="H267" s="249"/>
      <c r="I267" s="249"/>
      <c r="J267" s="249"/>
      <c r="K267" s="249"/>
      <c r="L267" s="249"/>
      <c r="M267" s="250"/>
      <c r="N267" s="251"/>
      <c r="O267" s="31"/>
      <c r="P267" s="31"/>
      <c r="Q267" s="31"/>
      <c r="R267" s="31"/>
      <c r="S267" s="31"/>
      <c r="T267" s="31"/>
      <c r="U267" s="31"/>
      <c r="V267" s="252"/>
      <c r="W267" s="252"/>
      <c r="X267" s="252"/>
      <c r="Y267" s="252"/>
      <c r="Z267" s="252"/>
      <c r="AA267" s="252"/>
      <c r="AB267" s="252"/>
      <c r="AC267" s="252"/>
      <c r="AD267" s="252"/>
      <c r="AE267" s="252"/>
      <c r="AF267" s="253"/>
      <c r="AG267" s="253"/>
      <c r="AH267" s="253"/>
      <c r="AI267" s="253"/>
      <c r="AJ267" s="253"/>
      <c r="AK267" s="253"/>
      <c r="AL267" s="253"/>
      <c r="AM267" s="253"/>
      <c r="AN267" s="253"/>
      <c r="AO267" s="253"/>
      <c r="AP267" s="253"/>
      <c r="AQ267" s="253"/>
      <c r="AR267" s="253"/>
      <c r="AS267" s="253"/>
      <c r="AT267" s="254"/>
    </row>
    <row r="268" spans="1:46" ht="27" customHeight="1">
      <c r="A268" s="246"/>
      <c r="B268" s="247"/>
      <c r="C268" s="248"/>
      <c r="D268" s="249"/>
      <c r="E268" s="249"/>
      <c r="F268" s="249"/>
      <c r="G268" s="249"/>
      <c r="H268" s="249"/>
      <c r="I268" s="249"/>
      <c r="J268" s="249"/>
      <c r="K268" s="249"/>
      <c r="L268" s="249"/>
      <c r="M268" s="250"/>
      <c r="N268" s="251"/>
      <c r="O268" s="31"/>
      <c r="P268" s="31"/>
      <c r="Q268" s="31"/>
      <c r="R268" s="31"/>
      <c r="S268" s="31"/>
      <c r="T268" s="31"/>
      <c r="U268" s="31"/>
      <c r="V268" s="252"/>
      <c r="W268" s="252"/>
      <c r="X268" s="252"/>
      <c r="Y268" s="252"/>
      <c r="Z268" s="252"/>
      <c r="AA268" s="252"/>
      <c r="AB268" s="252"/>
      <c r="AC268" s="252"/>
      <c r="AD268" s="252"/>
      <c r="AE268" s="252"/>
      <c r="AF268" s="253"/>
      <c r="AG268" s="253"/>
      <c r="AH268" s="253"/>
      <c r="AI268" s="253"/>
      <c r="AJ268" s="253"/>
      <c r="AK268" s="253"/>
      <c r="AL268" s="253"/>
      <c r="AM268" s="253"/>
      <c r="AN268" s="253"/>
      <c r="AO268" s="253"/>
      <c r="AP268" s="253"/>
      <c r="AQ268" s="253"/>
      <c r="AR268" s="253"/>
      <c r="AS268" s="253"/>
      <c r="AT268" s="254"/>
    </row>
    <row r="269" spans="1:46" ht="27" customHeight="1">
      <c r="A269" s="246"/>
      <c r="B269" s="247"/>
      <c r="C269" s="248"/>
      <c r="D269" s="249"/>
      <c r="E269" s="249"/>
      <c r="F269" s="249"/>
      <c r="G269" s="249"/>
      <c r="H269" s="249"/>
      <c r="I269" s="249"/>
      <c r="J269" s="249"/>
      <c r="K269" s="249"/>
      <c r="L269" s="249"/>
      <c r="M269" s="250"/>
      <c r="N269" s="251"/>
      <c r="O269" s="31"/>
      <c r="P269" s="31"/>
      <c r="Q269" s="31"/>
      <c r="R269" s="31"/>
      <c r="S269" s="31"/>
      <c r="T269" s="31"/>
      <c r="U269" s="31"/>
      <c r="V269" s="252"/>
      <c r="W269" s="252"/>
      <c r="X269" s="252"/>
      <c r="Y269" s="252"/>
      <c r="Z269" s="252"/>
      <c r="AA269" s="252"/>
      <c r="AB269" s="252"/>
      <c r="AC269" s="252"/>
      <c r="AD269" s="252"/>
      <c r="AE269" s="252"/>
      <c r="AF269" s="253"/>
      <c r="AG269" s="253"/>
      <c r="AH269" s="253"/>
      <c r="AI269" s="253"/>
      <c r="AJ269" s="253"/>
      <c r="AK269" s="253"/>
      <c r="AL269" s="253"/>
      <c r="AM269" s="253"/>
      <c r="AN269" s="253"/>
      <c r="AO269" s="253"/>
      <c r="AP269" s="253"/>
      <c r="AQ269" s="253"/>
      <c r="AR269" s="253"/>
      <c r="AS269" s="253"/>
      <c r="AT269" s="254"/>
    </row>
    <row r="270" spans="1:46" ht="27" customHeight="1">
      <c r="A270" s="246"/>
      <c r="B270" s="247"/>
      <c r="C270" s="248"/>
      <c r="D270" s="249"/>
      <c r="E270" s="249"/>
      <c r="F270" s="249"/>
      <c r="G270" s="249"/>
      <c r="H270" s="249"/>
      <c r="I270" s="249"/>
      <c r="J270" s="249"/>
      <c r="K270" s="249"/>
      <c r="L270" s="249"/>
      <c r="M270" s="250"/>
      <c r="N270" s="251"/>
      <c r="O270" s="31"/>
      <c r="P270" s="31"/>
      <c r="Q270" s="31"/>
      <c r="R270" s="31"/>
      <c r="S270" s="31"/>
      <c r="T270" s="31"/>
      <c r="U270" s="31"/>
      <c r="V270" s="252"/>
      <c r="W270" s="252"/>
      <c r="X270" s="252"/>
      <c r="Y270" s="252"/>
      <c r="Z270" s="252"/>
      <c r="AA270" s="252"/>
      <c r="AB270" s="252"/>
      <c r="AC270" s="252"/>
      <c r="AD270" s="252"/>
      <c r="AE270" s="252"/>
      <c r="AF270" s="253"/>
      <c r="AG270" s="253"/>
      <c r="AH270" s="253"/>
      <c r="AI270" s="253"/>
      <c r="AJ270" s="253"/>
      <c r="AK270" s="253"/>
      <c r="AL270" s="253"/>
      <c r="AM270" s="253"/>
      <c r="AN270" s="253"/>
      <c r="AO270" s="253"/>
      <c r="AP270" s="253"/>
      <c r="AQ270" s="253"/>
      <c r="AR270" s="253"/>
      <c r="AS270" s="253"/>
      <c r="AT270" s="254"/>
    </row>
    <row r="271" spans="1:46" ht="27" customHeight="1">
      <c r="A271" s="246"/>
      <c r="B271" s="247"/>
      <c r="C271" s="248"/>
      <c r="D271" s="249"/>
      <c r="E271" s="249"/>
      <c r="F271" s="249"/>
      <c r="G271" s="249"/>
      <c r="H271" s="249"/>
      <c r="I271" s="249"/>
      <c r="J271" s="249"/>
      <c r="K271" s="249"/>
      <c r="L271" s="249"/>
      <c r="M271" s="250"/>
      <c r="N271" s="251"/>
      <c r="O271" s="31"/>
      <c r="P271" s="31"/>
      <c r="Q271" s="31"/>
      <c r="R271" s="31"/>
      <c r="S271" s="31"/>
      <c r="T271" s="31"/>
      <c r="U271" s="31"/>
      <c r="V271" s="252"/>
      <c r="W271" s="252"/>
      <c r="X271" s="252"/>
      <c r="Y271" s="252"/>
      <c r="Z271" s="252"/>
      <c r="AA271" s="252"/>
      <c r="AB271" s="252"/>
      <c r="AC271" s="252"/>
      <c r="AD271" s="252"/>
      <c r="AE271" s="252"/>
      <c r="AF271" s="253"/>
      <c r="AG271" s="253"/>
      <c r="AH271" s="253"/>
      <c r="AI271" s="253"/>
      <c r="AJ271" s="253"/>
      <c r="AK271" s="253"/>
      <c r="AL271" s="253"/>
      <c r="AM271" s="253"/>
      <c r="AN271" s="253"/>
      <c r="AO271" s="253"/>
      <c r="AP271" s="253"/>
      <c r="AQ271" s="253"/>
      <c r="AR271" s="253"/>
      <c r="AS271" s="253"/>
      <c r="AT271" s="254"/>
    </row>
    <row r="272" spans="1:46" ht="27" customHeight="1">
      <c r="A272" s="246"/>
      <c r="B272" s="247"/>
      <c r="C272" s="248"/>
      <c r="D272" s="249"/>
      <c r="E272" s="249"/>
      <c r="F272" s="249"/>
      <c r="G272" s="249"/>
      <c r="H272" s="249"/>
      <c r="I272" s="249"/>
      <c r="J272" s="249"/>
      <c r="K272" s="249"/>
      <c r="L272" s="249"/>
      <c r="M272" s="250"/>
      <c r="N272" s="251"/>
      <c r="O272" s="31"/>
      <c r="P272" s="31"/>
      <c r="Q272" s="31"/>
      <c r="R272" s="31"/>
      <c r="S272" s="31"/>
      <c r="T272" s="31"/>
      <c r="U272" s="31"/>
      <c r="V272" s="252"/>
      <c r="W272" s="252"/>
      <c r="X272" s="252"/>
      <c r="Y272" s="252"/>
      <c r="Z272" s="252"/>
      <c r="AA272" s="252"/>
      <c r="AB272" s="252"/>
      <c r="AC272" s="252"/>
      <c r="AD272" s="252"/>
      <c r="AE272" s="252"/>
      <c r="AF272" s="253"/>
      <c r="AG272" s="253"/>
      <c r="AH272" s="253"/>
      <c r="AI272" s="253"/>
      <c r="AJ272" s="253"/>
      <c r="AK272" s="253"/>
      <c r="AL272" s="253"/>
      <c r="AM272" s="253"/>
      <c r="AN272" s="253"/>
      <c r="AO272" s="253"/>
      <c r="AP272" s="253"/>
      <c r="AQ272" s="253"/>
      <c r="AR272" s="253"/>
      <c r="AS272" s="253"/>
      <c r="AT272" s="254"/>
    </row>
    <row r="273" spans="1:46" ht="27" customHeight="1">
      <c r="A273" s="246"/>
      <c r="B273" s="247"/>
      <c r="C273" s="248"/>
      <c r="D273" s="249"/>
      <c r="E273" s="249"/>
      <c r="F273" s="249"/>
      <c r="G273" s="249"/>
      <c r="H273" s="249"/>
      <c r="I273" s="249"/>
      <c r="J273" s="249"/>
      <c r="K273" s="249"/>
      <c r="L273" s="249"/>
      <c r="M273" s="250"/>
      <c r="N273" s="251"/>
      <c r="O273" s="31"/>
      <c r="P273" s="31"/>
      <c r="Q273" s="31"/>
      <c r="R273" s="31"/>
      <c r="S273" s="31"/>
      <c r="T273" s="31"/>
      <c r="U273" s="31"/>
      <c r="V273" s="252"/>
      <c r="W273" s="252"/>
      <c r="X273" s="252"/>
      <c r="Y273" s="252"/>
      <c r="Z273" s="252"/>
      <c r="AA273" s="252"/>
      <c r="AB273" s="252"/>
      <c r="AC273" s="252"/>
      <c r="AD273" s="252"/>
      <c r="AE273" s="252"/>
      <c r="AF273" s="253"/>
      <c r="AG273" s="253"/>
      <c r="AH273" s="253"/>
      <c r="AI273" s="253"/>
      <c r="AJ273" s="253"/>
      <c r="AK273" s="253"/>
      <c r="AL273" s="253"/>
      <c r="AM273" s="253"/>
      <c r="AN273" s="253"/>
      <c r="AO273" s="253"/>
      <c r="AP273" s="253"/>
      <c r="AQ273" s="253"/>
      <c r="AR273" s="253"/>
      <c r="AS273" s="253"/>
      <c r="AT273" s="254"/>
    </row>
    <row r="274" spans="1:46" ht="27" customHeight="1">
      <c r="A274" s="246"/>
      <c r="B274" s="247"/>
      <c r="C274" s="248"/>
      <c r="D274" s="249"/>
      <c r="E274" s="249"/>
      <c r="F274" s="249"/>
      <c r="G274" s="249"/>
      <c r="H274" s="249"/>
      <c r="I274" s="249"/>
      <c r="J274" s="249"/>
      <c r="K274" s="249"/>
      <c r="L274" s="249"/>
      <c r="M274" s="250"/>
      <c r="N274" s="251"/>
      <c r="O274" s="31"/>
      <c r="P274" s="31"/>
      <c r="Q274" s="31"/>
      <c r="R274" s="31"/>
      <c r="S274" s="31"/>
      <c r="T274" s="31"/>
      <c r="U274" s="31"/>
      <c r="V274" s="252"/>
      <c r="W274" s="252"/>
      <c r="X274" s="252"/>
      <c r="Y274" s="252"/>
      <c r="Z274" s="252"/>
      <c r="AA274" s="252"/>
      <c r="AB274" s="252"/>
      <c r="AC274" s="252"/>
      <c r="AD274" s="252"/>
      <c r="AE274" s="252"/>
      <c r="AF274" s="253"/>
      <c r="AG274" s="253"/>
      <c r="AH274" s="253"/>
      <c r="AI274" s="253"/>
      <c r="AJ274" s="253"/>
      <c r="AK274" s="253"/>
      <c r="AL274" s="253"/>
      <c r="AM274" s="253"/>
      <c r="AN274" s="253"/>
      <c r="AO274" s="253"/>
      <c r="AP274" s="253"/>
      <c r="AQ274" s="253"/>
      <c r="AR274" s="253"/>
      <c r="AS274" s="253"/>
      <c r="AT274" s="254"/>
    </row>
    <row r="275" spans="1:46" ht="27" customHeight="1">
      <c r="A275" s="246"/>
      <c r="B275" s="247"/>
      <c r="C275" s="248"/>
      <c r="D275" s="249"/>
      <c r="E275" s="249"/>
      <c r="F275" s="249"/>
      <c r="G275" s="249"/>
      <c r="H275" s="249"/>
      <c r="I275" s="249"/>
      <c r="J275" s="249"/>
      <c r="K275" s="249"/>
      <c r="L275" s="249"/>
      <c r="M275" s="250"/>
      <c r="N275" s="251"/>
      <c r="O275" s="31"/>
      <c r="P275" s="31"/>
      <c r="Q275" s="31"/>
      <c r="R275" s="31"/>
      <c r="S275" s="31"/>
      <c r="T275" s="31"/>
      <c r="U275" s="31"/>
      <c r="V275" s="252"/>
      <c r="W275" s="252"/>
      <c r="X275" s="252"/>
      <c r="Y275" s="252"/>
      <c r="Z275" s="252"/>
      <c r="AA275" s="252"/>
      <c r="AB275" s="252"/>
      <c r="AC275" s="252"/>
      <c r="AD275" s="252"/>
      <c r="AE275" s="252"/>
      <c r="AF275" s="253"/>
      <c r="AG275" s="253"/>
      <c r="AH275" s="253"/>
      <c r="AI275" s="253"/>
      <c r="AJ275" s="253"/>
      <c r="AK275" s="253"/>
      <c r="AL275" s="253"/>
      <c r="AM275" s="253"/>
      <c r="AN275" s="253"/>
      <c r="AO275" s="253"/>
      <c r="AP275" s="253"/>
      <c r="AQ275" s="253"/>
      <c r="AR275" s="253"/>
      <c r="AS275" s="253"/>
      <c r="AT275" s="254"/>
    </row>
    <row r="276" spans="1:46" ht="27" customHeight="1">
      <c r="A276" s="246"/>
      <c r="B276" s="247"/>
      <c r="C276" s="256"/>
      <c r="D276" s="257"/>
      <c r="E276" s="257"/>
      <c r="F276" s="257"/>
      <c r="G276" s="257"/>
      <c r="H276" s="257"/>
      <c r="I276" s="257"/>
      <c r="J276" s="257"/>
      <c r="K276" s="257"/>
      <c r="L276" s="257"/>
      <c r="M276" s="258"/>
      <c r="N276" s="251"/>
      <c r="O276" s="31"/>
      <c r="P276" s="31"/>
      <c r="Q276" s="31"/>
      <c r="R276" s="31"/>
      <c r="S276" s="31"/>
      <c r="T276" s="31"/>
      <c r="U276" s="31"/>
      <c r="V276" s="252"/>
      <c r="W276" s="252"/>
      <c r="X276" s="252"/>
      <c r="Y276" s="252"/>
      <c r="Z276" s="252"/>
      <c r="AA276" s="252"/>
      <c r="AB276" s="252"/>
      <c r="AC276" s="252"/>
      <c r="AD276" s="252"/>
      <c r="AE276" s="252"/>
      <c r="AF276" s="253"/>
      <c r="AG276" s="253"/>
      <c r="AH276" s="253"/>
      <c r="AI276" s="253"/>
      <c r="AJ276" s="253"/>
      <c r="AK276" s="253"/>
      <c r="AL276" s="253"/>
      <c r="AM276" s="253"/>
      <c r="AN276" s="253"/>
      <c r="AO276" s="253"/>
      <c r="AP276" s="253"/>
      <c r="AQ276" s="253"/>
      <c r="AR276" s="253"/>
      <c r="AS276" s="253"/>
      <c r="AT276" s="254"/>
    </row>
    <row r="277" spans="1:46" ht="27" customHeight="1">
      <c r="A277" s="246"/>
      <c r="B277" s="247"/>
      <c r="C277" s="256"/>
      <c r="D277" s="257"/>
      <c r="E277" s="257"/>
      <c r="F277" s="257"/>
      <c r="G277" s="257"/>
      <c r="H277" s="257"/>
      <c r="I277" s="257"/>
      <c r="J277" s="257"/>
      <c r="K277" s="257"/>
      <c r="L277" s="257"/>
      <c r="M277" s="258"/>
      <c r="N277" s="251"/>
      <c r="O277" s="31"/>
      <c r="P277" s="31"/>
      <c r="Q277" s="31"/>
      <c r="R277" s="31"/>
      <c r="S277" s="31"/>
      <c r="T277" s="31"/>
      <c r="U277" s="31"/>
      <c r="V277" s="252"/>
      <c r="W277" s="252"/>
      <c r="X277" s="252"/>
      <c r="Y277" s="252"/>
      <c r="Z277" s="252"/>
      <c r="AA277" s="252"/>
      <c r="AB277" s="252"/>
      <c r="AC277" s="252"/>
      <c r="AD277" s="252"/>
      <c r="AE277" s="252"/>
      <c r="AF277" s="253"/>
      <c r="AG277" s="253"/>
      <c r="AH277" s="253"/>
      <c r="AI277" s="253"/>
      <c r="AJ277" s="253"/>
      <c r="AK277" s="253"/>
      <c r="AL277" s="253"/>
      <c r="AM277" s="253"/>
      <c r="AN277" s="253"/>
      <c r="AO277" s="253"/>
      <c r="AP277" s="253"/>
      <c r="AQ277" s="253"/>
      <c r="AR277" s="253"/>
      <c r="AS277" s="253"/>
      <c r="AT277" s="254"/>
    </row>
    <row r="278" spans="1:46" ht="27" customHeight="1">
      <c r="A278" s="246"/>
      <c r="B278" s="247"/>
      <c r="C278" s="256"/>
      <c r="D278" s="257"/>
      <c r="E278" s="257"/>
      <c r="F278" s="257"/>
      <c r="G278" s="257"/>
      <c r="H278" s="257"/>
      <c r="I278" s="257"/>
      <c r="J278" s="257"/>
      <c r="K278" s="257"/>
      <c r="L278" s="257"/>
      <c r="M278" s="258"/>
      <c r="N278" s="251"/>
      <c r="O278" s="31"/>
      <c r="P278" s="31"/>
      <c r="Q278" s="31"/>
      <c r="R278" s="31"/>
      <c r="S278" s="31"/>
      <c r="T278" s="31"/>
      <c r="U278" s="31"/>
      <c r="V278" s="252"/>
      <c r="W278" s="252"/>
      <c r="X278" s="252"/>
      <c r="Y278" s="252"/>
      <c r="Z278" s="252"/>
      <c r="AA278" s="252"/>
      <c r="AB278" s="252"/>
      <c r="AC278" s="252"/>
      <c r="AD278" s="252"/>
      <c r="AE278" s="252"/>
      <c r="AF278" s="253"/>
      <c r="AG278" s="253"/>
      <c r="AH278" s="253"/>
      <c r="AI278" s="253"/>
      <c r="AJ278" s="253"/>
      <c r="AK278" s="253"/>
      <c r="AL278" s="253"/>
      <c r="AM278" s="253"/>
      <c r="AN278" s="253"/>
      <c r="AO278" s="253"/>
      <c r="AP278" s="253"/>
      <c r="AQ278" s="253"/>
      <c r="AR278" s="253"/>
      <c r="AS278" s="253"/>
      <c r="AT278" s="254"/>
    </row>
    <row r="279" spans="1:46" ht="27" customHeight="1">
      <c r="A279" s="246"/>
      <c r="B279" s="247"/>
      <c r="C279" s="256"/>
      <c r="D279" s="257"/>
      <c r="E279" s="257"/>
      <c r="F279" s="257"/>
      <c r="G279" s="257"/>
      <c r="H279" s="257"/>
      <c r="I279" s="257"/>
      <c r="J279" s="257"/>
      <c r="K279" s="257"/>
      <c r="L279" s="257"/>
      <c r="M279" s="258"/>
      <c r="N279" s="251"/>
      <c r="O279" s="31"/>
      <c r="P279" s="31"/>
      <c r="Q279" s="31"/>
      <c r="R279" s="31"/>
      <c r="S279" s="31"/>
      <c r="T279" s="31"/>
      <c r="U279" s="31"/>
      <c r="V279" s="252"/>
      <c r="W279" s="252"/>
      <c r="X279" s="252"/>
      <c r="Y279" s="252"/>
      <c r="Z279" s="252"/>
      <c r="AA279" s="252"/>
      <c r="AB279" s="252"/>
      <c r="AC279" s="252"/>
      <c r="AD279" s="252"/>
      <c r="AE279" s="252"/>
      <c r="AF279" s="253"/>
      <c r="AG279" s="253"/>
      <c r="AH279" s="253"/>
      <c r="AI279" s="253"/>
      <c r="AJ279" s="253"/>
      <c r="AK279" s="253"/>
      <c r="AL279" s="253"/>
      <c r="AM279" s="253"/>
      <c r="AN279" s="253"/>
      <c r="AO279" s="253"/>
      <c r="AP279" s="253"/>
      <c r="AQ279" s="253"/>
      <c r="AR279" s="253"/>
      <c r="AS279" s="253"/>
      <c r="AT279" s="254"/>
    </row>
    <row r="280" spans="1:46" ht="27" customHeight="1">
      <c r="A280" s="246"/>
      <c r="B280" s="247"/>
      <c r="C280" s="256"/>
      <c r="D280" s="257"/>
      <c r="E280" s="257"/>
      <c r="F280" s="257"/>
      <c r="G280" s="257"/>
      <c r="H280" s="257"/>
      <c r="I280" s="257"/>
      <c r="J280" s="257"/>
      <c r="K280" s="257"/>
      <c r="L280" s="257"/>
      <c r="M280" s="258"/>
      <c r="N280" s="251"/>
      <c r="O280" s="31"/>
      <c r="P280" s="31"/>
      <c r="Q280" s="31"/>
      <c r="R280" s="31"/>
      <c r="S280" s="31"/>
      <c r="T280" s="31"/>
      <c r="U280" s="31"/>
      <c r="V280" s="252"/>
      <c r="W280" s="252"/>
      <c r="X280" s="252"/>
      <c r="Y280" s="252"/>
      <c r="Z280" s="252"/>
      <c r="AA280" s="252"/>
      <c r="AB280" s="252"/>
      <c r="AC280" s="252"/>
      <c r="AD280" s="252"/>
      <c r="AE280" s="252"/>
      <c r="AF280" s="253"/>
      <c r="AG280" s="253"/>
      <c r="AH280" s="253"/>
      <c r="AI280" s="253"/>
      <c r="AJ280" s="253"/>
      <c r="AK280" s="253"/>
      <c r="AL280" s="253"/>
      <c r="AM280" s="253"/>
      <c r="AN280" s="253"/>
      <c r="AO280" s="253"/>
      <c r="AP280" s="253"/>
      <c r="AQ280" s="253"/>
      <c r="AR280" s="253"/>
      <c r="AS280" s="253"/>
      <c r="AT280" s="254"/>
    </row>
    <row r="281" spans="1:46" ht="27" customHeight="1">
      <c r="A281" s="246"/>
      <c r="B281" s="247"/>
      <c r="C281" s="256"/>
      <c r="D281" s="257"/>
      <c r="E281" s="257"/>
      <c r="F281" s="257"/>
      <c r="G281" s="257"/>
      <c r="H281" s="257"/>
      <c r="I281" s="257"/>
      <c r="J281" s="257"/>
      <c r="K281" s="257"/>
      <c r="L281" s="257"/>
      <c r="M281" s="259"/>
      <c r="N281" s="36"/>
      <c r="O281" s="252"/>
      <c r="P281" s="252"/>
      <c r="Q281" s="252"/>
      <c r="R281" s="252"/>
      <c r="S281" s="252"/>
      <c r="T281" s="252"/>
      <c r="U281" s="252"/>
      <c r="V281" s="252"/>
      <c r="W281" s="252"/>
      <c r="X281" s="252"/>
      <c r="Y281" s="252"/>
      <c r="Z281" s="252"/>
      <c r="AA281" s="252"/>
      <c r="AB281" s="253"/>
      <c r="AC281" s="253"/>
      <c r="AD281" s="253"/>
      <c r="AE281" s="253"/>
      <c r="AF281" s="253"/>
      <c r="AG281" s="253"/>
      <c r="AH281" s="253"/>
      <c r="AI281" s="253"/>
      <c r="AJ281" s="253"/>
      <c r="AK281" s="253"/>
      <c r="AL281" s="253"/>
      <c r="AM281" s="253"/>
      <c r="AN281" s="253"/>
      <c r="AO281" s="253"/>
      <c r="AP281" s="253"/>
      <c r="AQ281" s="253"/>
      <c r="AR281" s="253"/>
      <c r="AS281" s="253"/>
      <c r="AT281" s="254"/>
    </row>
    <row r="282" spans="1:46" ht="27" customHeight="1">
      <c r="A282" s="246"/>
      <c r="B282" s="247"/>
      <c r="C282" s="260"/>
      <c r="D282" s="261"/>
      <c r="E282" s="261"/>
      <c r="F282" s="261"/>
      <c r="G282" s="261"/>
      <c r="H282" s="261"/>
      <c r="I282" s="261"/>
      <c r="J282" s="261"/>
      <c r="K282" s="261"/>
      <c r="L282" s="261"/>
      <c r="M282" s="252"/>
      <c r="N282" s="252"/>
      <c r="O282" s="252"/>
      <c r="P282" s="252"/>
      <c r="Q282" s="252"/>
      <c r="R282" s="252"/>
      <c r="S282" s="252"/>
      <c r="T282" s="252"/>
      <c r="U282" s="252"/>
      <c r="V282" s="252"/>
      <c r="W282" s="252"/>
      <c r="X282" s="252"/>
      <c r="Y282" s="252"/>
      <c r="Z282" s="252"/>
      <c r="AA282" s="252"/>
      <c r="AB282" s="253"/>
      <c r="AC282" s="253"/>
      <c r="AD282" s="253"/>
      <c r="AE282" s="253"/>
      <c r="AF282" s="253"/>
      <c r="AG282" s="253"/>
      <c r="AH282" s="253"/>
      <c r="AI282" s="253"/>
      <c r="AJ282" s="253"/>
      <c r="AK282" s="253"/>
      <c r="AL282" s="253"/>
      <c r="AM282" s="253"/>
      <c r="AN282" s="253"/>
      <c r="AO282" s="253"/>
      <c r="AP282" s="253"/>
      <c r="AQ282" s="253"/>
      <c r="AR282" s="253"/>
      <c r="AS282" s="253"/>
      <c r="AT282" s="254"/>
    </row>
    <row r="283" spans="1:46" ht="27" customHeight="1">
      <c r="A283" s="246"/>
      <c r="B283" s="247"/>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c r="AC283" s="252"/>
      <c r="AD283" s="252"/>
      <c r="AE283" s="252"/>
      <c r="AF283" s="253"/>
      <c r="AG283" s="253"/>
      <c r="AH283" s="253"/>
      <c r="AI283" s="253"/>
      <c r="AJ283" s="253"/>
      <c r="AK283" s="253"/>
      <c r="AL283" s="253"/>
      <c r="AM283" s="253"/>
      <c r="AN283" s="253"/>
      <c r="AO283" s="253"/>
      <c r="AP283" s="253"/>
      <c r="AQ283" s="253"/>
      <c r="AR283" s="253"/>
      <c r="AS283" s="253"/>
      <c r="AT283" s="254"/>
    </row>
    <row r="284" spans="1:46" ht="27" customHeight="1">
      <c r="A284" s="246"/>
      <c r="B284" s="247"/>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c r="AA284" s="252"/>
      <c r="AB284" s="252"/>
      <c r="AC284" s="252"/>
      <c r="AD284" s="252"/>
      <c r="AE284" s="252"/>
      <c r="AF284" s="253"/>
      <c r="AG284" s="253"/>
      <c r="AH284" s="253"/>
      <c r="AI284" s="253"/>
      <c r="AJ284" s="253"/>
      <c r="AK284" s="253"/>
      <c r="AL284" s="253"/>
      <c r="AM284" s="253"/>
      <c r="AN284" s="253"/>
      <c r="AO284" s="253"/>
      <c r="AP284" s="253"/>
      <c r="AQ284" s="253"/>
      <c r="AR284" s="253"/>
      <c r="AS284" s="253"/>
      <c r="AT284" s="254"/>
    </row>
    <row r="285" spans="1:46" ht="27" customHeight="1">
      <c r="A285" s="246"/>
      <c r="B285" s="247"/>
      <c r="N285" s="252"/>
      <c r="O285" s="252"/>
      <c r="P285" s="252"/>
      <c r="Q285" s="252"/>
      <c r="R285" s="252"/>
      <c r="S285" s="252"/>
      <c r="T285" s="252"/>
      <c r="U285" s="252"/>
      <c r="V285" s="252"/>
      <c r="W285" s="252"/>
      <c r="X285" s="252"/>
      <c r="Y285" s="252"/>
      <c r="Z285" s="252"/>
      <c r="AA285" s="252"/>
      <c r="AB285" s="252"/>
      <c r="AC285" s="252"/>
      <c r="AD285" s="252"/>
      <c r="AE285" s="252"/>
      <c r="AF285" s="253"/>
      <c r="AG285" s="253"/>
      <c r="AH285" s="253"/>
      <c r="AI285" s="253"/>
      <c r="AJ285" s="253"/>
      <c r="AK285" s="253"/>
      <c r="AL285" s="253"/>
      <c r="AM285" s="253"/>
      <c r="AN285" s="253"/>
      <c r="AO285" s="253"/>
      <c r="AP285" s="253"/>
      <c r="AQ285" s="253"/>
      <c r="AR285" s="253"/>
      <c r="AS285" s="253"/>
      <c r="AT285" s="254"/>
    </row>
    <row r="286" spans="1:46" ht="29.25" customHeight="1">
      <c r="A286" s="246"/>
      <c r="B286" s="263"/>
      <c r="N286" s="252"/>
      <c r="O286" s="252"/>
      <c r="P286" s="252"/>
      <c r="Q286" s="252"/>
      <c r="R286" s="252"/>
      <c r="S286" s="252"/>
      <c r="T286" s="252"/>
      <c r="U286" s="252"/>
      <c r="V286" s="252"/>
      <c r="W286" s="252"/>
      <c r="X286" s="252"/>
      <c r="Y286" s="252"/>
      <c r="Z286" s="252"/>
      <c r="AA286" s="252"/>
      <c r="AB286" s="252"/>
      <c r="AC286" s="252"/>
      <c r="AD286" s="252"/>
      <c r="AE286" s="252"/>
      <c r="AF286" s="253"/>
      <c r="AG286" s="253"/>
      <c r="AH286" s="253"/>
      <c r="AI286" s="253"/>
      <c r="AJ286" s="253"/>
      <c r="AK286" s="253"/>
      <c r="AL286" s="253"/>
      <c r="AM286" s="253"/>
      <c r="AN286" s="253"/>
      <c r="AO286" s="253"/>
      <c r="AP286" s="253"/>
      <c r="AQ286" s="253"/>
      <c r="AR286" s="253"/>
      <c r="AS286" s="253"/>
      <c r="AT286" s="254"/>
    </row>
    <row r="287" spans="1:46" ht="23.25" customHeight="1">
      <c r="A287" s="246"/>
      <c r="B287" s="263"/>
      <c r="N287" s="252"/>
      <c r="O287" s="264"/>
      <c r="P287" s="264"/>
      <c r="Q287" s="264"/>
      <c r="R287" s="264"/>
      <c r="S287" s="264"/>
      <c r="T287" s="264"/>
      <c r="U287" s="264"/>
      <c r="V287" s="252"/>
      <c r="W287" s="252"/>
      <c r="X287" s="252"/>
      <c r="Y287" s="252"/>
      <c r="Z287" s="252"/>
      <c r="AA287" s="252"/>
      <c r="AB287" s="252"/>
      <c r="AC287" s="252"/>
      <c r="AD287" s="252"/>
      <c r="AE287" s="252"/>
      <c r="AF287" s="253"/>
      <c r="AG287" s="253"/>
      <c r="AH287" s="253"/>
      <c r="AI287" s="253"/>
      <c r="AJ287" s="253"/>
      <c r="AK287" s="253"/>
      <c r="AL287" s="253"/>
      <c r="AM287" s="253"/>
      <c r="AN287" s="253"/>
      <c r="AO287" s="253"/>
      <c r="AP287" s="253"/>
      <c r="AQ287" s="253"/>
      <c r="AR287" s="253"/>
      <c r="AS287" s="253"/>
      <c r="AT287" s="254"/>
    </row>
    <row r="288" spans="1:46" ht="9" customHeight="1">
      <c r="A288" s="246"/>
      <c r="B288" s="263"/>
      <c r="N288" s="265"/>
      <c r="O288" s="252"/>
      <c r="P288" s="252"/>
      <c r="Q288" s="252"/>
      <c r="R288" s="252"/>
      <c r="S288" s="252"/>
      <c r="T288" s="252"/>
      <c r="U288" s="252"/>
      <c r="V288" s="252"/>
      <c r="W288" s="252"/>
      <c r="X288" s="252"/>
      <c r="Y288" s="252"/>
      <c r="Z288" s="252"/>
      <c r="AA288" s="252"/>
      <c r="AB288" s="252"/>
      <c r="AC288" s="252"/>
      <c r="AD288" s="252"/>
      <c r="AE288" s="252"/>
      <c r="AF288" s="253"/>
      <c r="AG288" s="253"/>
      <c r="AH288" s="253"/>
      <c r="AI288" s="253"/>
      <c r="AJ288" s="253"/>
      <c r="AK288" s="253"/>
      <c r="AL288" s="253"/>
      <c r="AM288" s="253"/>
      <c r="AN288" s="253"/>
      <c r="AO288" s="253"/>
      <c r="AP288" s="253"/>
      <c r="AQ288" s="253"/>
      <c r="AR288" s="253"/>
      <c r="AS288" s="253"/>
      <c r="AT288" s="254"/>
    </row>
    <row r="289" spans="1:46" ht="52.5" customHeight="1">
      <c r="A289" s="246"/>
      <c r="B289" s="263"/>
      <c r="N289" s="252"/>
      <c r="O289" s="251"/>
      <c r="P289" s="252"/>
      <c r="Q289" s="252"/>
      <c r="R289" s="252"/>
      <c r="S289" s="252"/>
      <c r="T289" s="252"/>
      <c r="U289" s="252"/>
      <c r="V289" s="252"/>
      <c r="W289" s="252"/>
      <c r="X289" s="252"/>
      <c r="Y289" s="252"/>
      <c r="Z289" s="252"/>
      <c r="AA289" s="252"/>
      <c r="AB289" s="252"/>
      <c r="AC289" s="252"/>
      <c r="AD289" s="252"/>
      <c r="AE289" s="252"/>
      <c r="AF289" s="253"/>
      <c r="AG289" s="253"/>
      <c r="AH289" s="253"/>
      <c r="AI289" s="253"/>
      <c r="AJ289" s="253"/>
      <c r="AK289" s="253"/>
      <c r="AL289" s="253"/>
      <c r="AM289" s="253"/>
      <c r="AN289" s="253"/>
      <c r="AO289" s="253"/>
      <c r="AP289" s="253"/>
      <c r="AQ289" s="253"/>
      <c r="AR289" s="253"/>
      <c r="AS289" s="253"/>
      <c r="AT289" s="254"/>
    </row>
    <row r="290" spans="1:46" ht="29.25" customHeight="1">
      <c r="A290" s="246"/>
      <c r="B290" s="263"/>
      <c r="N290" s="266"/>
      <c r="O290" s="36"/>
      <c r="P290" s="36"/>
      <c r="Q290" s="36"/>
      <c r="R290" s="36"/>
      <c r="S290" s="36"/>
      <c r="T290" s="36"/>
      <c r="U290" s="36"/>
      <c r="V290" s="252"/>
      <c r="W290" s="252"/>
      <c r="X290" s="252"/>
      <c r="Y290" s="252"/>
      <c r="Z290" s="252"/>
      <c r="AA290" s="252"/>
      <c r="AB290" s="252"/>
      <c r="AC290" s="252"/>
      <c r="AD290" s="252"/>
      <c r="AE290" s="252"/>
      <c r="AF290" s="253"/>
      <c r="AG290" s="253"/>
      <c r="AH290" s="253"/>
      <c r="AI290" s="253"/>
      <c r="AJ290" s="253"/>
      <c r="AK290" s="253"/>
      <c r="AL290" s="253"/>
      <c r="AM290" s="253"/>
      <c r="AN290" s="253"/>
      <c r="AO290" s="253"/>
      <c r="AP290" s="253"/>
      <c r="AQ290" s="253"/>
      <c r="AR290" s="253"/>
      <c r="AS290" s="253"/>
      <c r="AT290" s="254"/>
    </row>
    <row r="291" spans="1:46" ht="71.25" customHeight="1">
      <c r="A291" s="246"/>
      <c r="B291" s="263"/>
      <c r="N291" s="252"/>
      <c r="O291" s="36"/>
      <c r="P291" s="36"/>
      <c r="Q291" s="36"/>
      <c r="R291" s="36"/>
      <c r="S291" s="36"/>
      <c r="T291" s="36"/>
      <c r="U291" s="36"/>
      <c r="V291" s="252"/>
      <c r="W291" s="252"/>
      <c r="X291" s="252"/>
      <c r="Y291" s="252"/>
      <c r="Z291" s="252"/>
      <c r="AA291" s="252"/>
      <c r="AB291" s="252"/>
      <c r="AC291" s="252"/>
      <c r="AD291" s="252"/>
      <c r="AE291" s="252"/>
      <c r="AF291" s="253"/>
      <c r="AG291" s="253"/>
      <c r="AH291" s="253"/>
      <c r="AI291" s="253"/>
      <c r="AJ291" s="253"/>
      <c r="AK291" s="253"/>
      <c r="AL291" s="253"/>
      <c r="AM291" s="253"/>
      <c r="AN291" s="253"/>
      <c r="AO291" s="253"/>
      <c r="AP291" s="253"/>
      <c r="AQ291" s="253"/>
      <c r="AR291" s="253"/>
      <c r="AS291" s="253"/>
      <c r="AT291" s="254"/>
    </row>
    <row r="292" spans="1:46" ht="20.25" customHeight="1">
      <c r="A292" s="246"/>
      <c r="B292" s="263"/>
      <c r="N292" s="267"/>
      <c r="O292" s="252"/>
      <c r="P292" s="252"/>
      <c r="Q292" s="252"/>
      <c r="R292" s="252"/>
      <c r="S292" s="252"/>
      <c r="T292" s="252"/>
      <c r="U292" s="252"/>
      <c r="V292" s="252"/>
      <c r="W292" s="252"/>
      <c r="X292" s="252"/>
      <c r="Y292" s="252"/>
      <c r="Z292" s="252"/>
      <c r="AA292" s="252"/>
      <c r="AB292" s="252"/>
      <c r="AC292" s="252"/>
      <c r="AD292" s="252"/>
      <c r="AE292" s="252"/>
      <c r="AF292" s="253"/>
      <c r="AG292" s="253"/>
      <c r="AH292" s="253"/>
      <c r="AI292" s="253"/>
      <c r="AJ292" s="253"/>
      <c r="AK292" s="253"/>
      <c r="AL292" s="253"/>
      <c r="AM292" s="253"/>
      <c r="AN292" s="253"/>
      <c r="AO292" s="253"/>
      <c r="AP292" s="253"/>
      <c r="AQ292" s="253"/>
      <c r="AR292" s="253"/>
      <c r="AS292" s="253"/>
      <c r="AT292" s="254"/>
    </row>
    <row r="293" spans="1:46" ht="40.5" customHeight="1">
      <c r="A293" s="268"/>
      <c r="B293" s="269"/>
      <c r="N293" s="252"/>
      <c r="O293" s="252"/>
      <c r="P293" s="252"/>
      <c r="Q293" s="252"/>
      <c r="R293" s="252"/>
      <c r="S293" s="252"/>
      <c r="T293" s="252"/>
      <c r="U293" s="252"/>
      <c r="V293" s="252"/>
      <c r="W293" s="252"/>
      <c r="X293" s="252"/>
      <c r="Y293" s="252"/>
      <c r="Z293" s="252"/>
      <c r="AA293" s="252"/>
      <c r="AB293" s="252"/>
      <c r="AC293" s="252"/>
      <c r="AD293" s="252"/>
      <c r="AE293" s="252"/>
      <c r="AF293" s="253"/>
      <c r="AG293" s="253"/>
      <c r="AH293" s="253"/>
      <c r="AI293" s="253"/>
      <c r="AJ293" s="253"/>
      <c r="AK293" s="253"/>
      <c r="AL293" s="253"/>
      <c r="AM293" s="253"/>
      <c r="AN293" s="253"/>
      <c r="AO293" s="253"/>
      <c r="AP293" s="253"/>
      <c r="AQ293" s="253"/>
      <c r="AR293" s="253"/>
      <c r="AS293" s="253"/>
      <c r="AT293" s="254"/>
    </row>
    <row r="294" spans="1:46" ht="86.1" customHeight="1">
      <c r="A294" s="246"/>
      <c r="B294" s="263"/>
      <c r="N294" s="252"/>
      <c r="O294" s="252"/>
      <c r="P294" s="252"/>
      <c r="Q294" s="252"/>
      <c r="R294" s="252"/>
      <c r="S294" s="252"/>
      <c r="T294" s="252"/>
      <c r="U294" s="252"/>
      <c r="V294" s="252"/>
      <c r="W294" s="252"/>
      <c r="X294" s="252"/>
      <c r="Y294" s="252"/>
      <c r="Z294" s="252"/>
      <c r="AA294" s="252"/>
      <c r="AB294" s="252"/>
      <c r="AC294" s="252"/>
      <c r="AD294" s="252"/>
      <c r="AE294" s="252"/>
      <c r="AF294" s="253"/>
      <c r="AG294" s="253"/>
      <c r="AH294" s="253"/>
      <c r="AI294" s="253"/>
      <c r="AJ294" s="253"/>
      <c r="AK294" s="253"/>
      <c r="AL294" s="253"/>
      <c r="AM294" s="253"/>
      <c r="AN294" s="253"/>
      <c r="AO294" s="253"/>
      <c r="AP294" s="253"/>
      <c r="AQ294" s="253"/>
      <c r="AR294" s="253"/>
      <c r="AS294" s="253"/>
      <c r="AT294" s="254"/>
    </row>
    <row r="295" spans="1:46" ht="26.45" customHeight="1">
      <c r="A295" s="246"/>
      <c r="B295" s="263"/>
      <c r="N295" s="252"/>
      <c r="O295" s="252"/>
      <c r="P295" s="252"/>
      <c r="Q295" s="252"/>
      <c r="R295" s="252"/>
      <c r="S295" s="252"/>
      <c r="T295" s="252"/>
      <c r="U295" s="252"/>
      <c r="V295" s="252"/>
      <c r="W295" s="252"/>
      <c r="X295" s="252"/>
      <c r="Y295" s="252"/>
      <c r="Z295" s="252"/>
      <c r="AA295" s="252"/>
      <c r="AB295" s="252"/>
      <c r="AC295" s="252"/>
      <c r="AD295" s="252"/>
      <c r="AE295" s="252"/>
      <c r="AF295" s="253"/>
      <c r="AG295" s="253"/>
      <c r="AH295" s="253"/>
      <c r="AI295" s="253"/>
      <c r="AJ295" s="253"/>
      <c r="AK295" s="253"/>
      <c r="AL295" s="253"/>
      <c r="AM295" s="253"/>
      <c r="AN295" s="253"/>
      <c r="AO295" s="253"/>
      <c r="AP295" s="253"/>
      <c r="AQ295" s="253"/>
      <c r="AR295" s="253"/>
      <c r="AS295" s="253"/>
      <c r="AT295" s="254"/>
    </row>
    <row r="296" spans="1:46" ht="26.45" customHeight="1">
      <c r="A296" s="246"/>
      <c r="B296" s="263"/>
      <c r="N296" s="252"/>
      <c r="O296" s="252"/>
      <c r="P296" s="252"/>
      <c r="Q296" s="252"/>
      <c r="R296" s="252"/>
      <c r="S296" s="252"/>
      <c r="T296" s="252"/>
      <c r="U296" s="252"/>
      <c r="V296" s="252"/>
      <c r="W296" s="252"/>
      <c r="X296" s="252"/>
      <c r="Y296" s="252"/>
      <c r="Z296" s="252"/>
      <c r="AA296" s="252"/>
      <c r="AB296" s="252"/>
      <c r="AC296" s="252"/>
      <c r="AD296" s="252"/>
      <c r="AE296" s="252"/>
      <c r="AF296" s="253"/>
      <c r="AG296" s="253"/>
      <c r="AH296" s="253"/>
      <c r="AI296" s="253"/>
      <c r="AJ296" s="253"/>
      <c r="AK296" s="253"/>
      <c r="AL296" s="253"/>
      <c r="AM296" s="253"/>
      <c r="AN296" s="253"/>
      <c r="AO296" s="253"/>
      <c r="AP296" s="253"/>
      <c r="AQ296" s="253"/>
      <c r="AR296" s="253"/>
      <c r="AS296" s="253"/>
      <c r="AT296" s="254"/>
    </row>
    <row r="297" spans="1:46" ht="26.45" customHeight="1">
      <c r="A297" s="246"/>
      <c r="B297" s="263"/>
      <c r="N297" s="252"/>
      <c r="O297" s="252"/>
      <c r="P297" s="252"/>
      <c r="Q297" s="252"/>
      <c r="R297" s="252"/>
      <c r="S297" s="252"/>
      <c r="T297" s="252"/>
      <c r="U297" s="252"/>
      <c r="V297" s="252"/>
      <c r="W297" s="252"/>
      <c r="X297" s="252"/>
      <c r="Y297" s="252"/>
      <c r="Z297" s="252"/>
      <c r="AA297" s="252"/>
      <c r="AB297" s="252"/>
      <c r="AC297" s="252"/>
      <c r="AD297" s="252"/>
      <c r="AE297" s="252"/>
      <c r="AF297" s="253"/>
      <c r="AG297" s="253"/>
      <c r="AH297" s="253"/>
      <c r="AI297" s="253"/>
      <c r="AJ297" s="253"/>
      <c r="AK297" s="253"/>
      <c r="AL297" s="253"/>
      <c r="AM297" s="253"/>
      <c r="AN297" s="253"/>
      <c r="AO297" s="253"/>
      <c r="AP297" s="253"/>
      <c r="AQ297" s="253"/>
      <c r="AR297" s="253"/>
      <c r="AS297" s="253"/>
      <c r="AT297" s="254"/>
    </row>
    <row r="298" spans="1:46" ht="26.45" customHeight="1">
      <c r="A298" s="246"/>
      <c r="B298" s="263"/>
      <c r="N298" s="252"/>
      <c r="O298" s="252"/>
      <c r="P298" s="252"/>
      <c r="Q298" s="252"/>
      <c r="R298" s="252"/>
      <c r="S298" s="252"/>
      <c r="T298" s="252"/>
      <c r="U298" s="252"/>
      <c r="V298" s="252"/>
      <c r="W298" s="252"/>
      <c r="X298" s="252"/>
      <c r="Y298" s="252"/>
      <c r="Z298" s="252"/>
      <c r="AA298" s="252"/>
      <c r="AB298" s="252"/>
      <c r="AC298" s="252"/>
      <c r="AD298" s="252"/>
      <c r="AE298" s="252"/>
      <c r="AF298" s="253"/>
      <c r="AG298" s="253"/>
      <c r="AH298" s="253"/>
      <c r="AI298" s="253"/>
      <c r="AJ298" s="253"/>
      <c r="AK298" s="253"/>
      <c r="AL298" s="253"/>
      <c r="AM298" s="253"/>
      <c r="AN298" s="253"/>
      <c r="AO298" s="253"/>
      <c r="AP298" s="253"/>
      <c r="AQ298" s="253"/>
      <c r="AR298" s="253"/>
      <c r="AS298" s="253"/>
      <c r="AT298" s="254"/>
    </row>
    <row r="299" spans="1:46" ht="26.45" customHeight="1">
      <c r="A299" s="246"/>
      <c r="B299" s="263"/>
      <c r="N299" s="252"/>
      <c r="O299" s="265"/>
      <c r="P299" s="265"/>
      <c r="Q299" s="265"/>
      <c r="R299" s="265"/>
      <c r="S299" s="265"/>
      <c r="T299" s="265"/>
      <c r="U299" s="265"/>
      <c r="V299" s="265"/>
      <c r="W299" s="265"/>
      <c r="X299" s="265"/>
      <c r="Y299" s="265"/>
      <c r="Z299" s="265"/>
      <c r="AA299" s="265"/>
      <c r="AB299" s="265"/>
      <c r="AC299" s="265"/>
      <c r="AD299" s="265"/>
      <c r="AE299" s="265"/>
      <c r="AF299" s="270"/>
      <c r="AG299" s="270"/>
      <c r="AH299" s="270"/>
      <c r="AI299" s="270"/>
      <c r="AJ299" s="270"/>
      <c r="AK299" s="270"/>
      <c r="AL299" s="270"/>
      <c r="AM299" s="270"/>
      <c r="AN299" s="270"/>
      <c r="AO299" s="271"/>
      <c r="AP299" s="272"/>
      <c r="AQ299" s="272"/>
      <c r="AR299" s="272"/>
      <c r="AS299" s="272"/>
    </row>
    <row r="300" spans="1:46" ht="26.45" customHeight="1">
      <c r="A300" s="246"/>
      <c r="B300" s="263"/>
      <c r="N300" s="252"/>
      <c r="O300" s="252"/>
      <c r="P300" s="252"/>
      <c r="Q300" s="252"/>
      <c r="R300" s="252"/>
      <c r="S300" s="252"/>
      <c r="T300" s="252"/>
      <c r="U300" s="252"/>
      <c r="V300" s="252"/>
      <c r="W300" s="252"/>
      <c r="X300" s="252"/>
      <c r="Y300" s="252"/>
      <c r="Z300" s="252"/>
      <c r="AA300" s="252"/>
      <c r="AB300" s="252"/>
      <c r="AC300" s="252"/>
      <c r="AD300" s="252"/>
      <c r="AE300" s="252"/>
      <c r="AF300" s="253"/>
      <c r="AG300" s="253"/>
      <c r="AH300" s="253"/>
      <c r="AI300" s="253"/>
      <c r="AJ300" s="253"/>
      <c r="AK300" s="253"/>
      <c r="AL300" s="253"/>
      <c r="AM300" s="253"/>
      <c r="AN300" s="253"/>
      <c r="AO300" s="254"/>
    </row>
    <row r="301" spans="1:46" s="273" customFormat="1" ht="22.5" customHeight="1">
      <c r="A301" s="246"/>
      <c r="B301" s="263"/>
      <c r="N301" s="252"/>
      <c r="O301" s="266"/>
      <c r="P301" s="266"/>
      <c r="Q301" s="266"/>
      <c r="R301" s="266"/>
      <c r="S301" s="266"/>
      <c r="T301" s="266"/>
      <c r="U301" s="266"/>
      <c r="V301" s="266"/>
      <c r="W301" s="266"/>
      <c r="X301" s="266"/>
      <c r="Y301" s="266"/>
      <c r="Z301" s="266"/>
      <c r="AA301" s="266"/>
      <c r="AB301" s="266"/>
      <c r="AC301" s="266"/>
      <c r="AD301" s="266"/>
      <c r="AE301" s="266"/>
      <c r="AF301" s="274"/>
      <c r="AG301" s="274"/>
      <c r="AH301" s="274"/>
      <c r="AI301" s="274"/>
      <c r="AJ301" s="274"/>
      <c r="AK301" s="274"/>
      <c r="AL301" s="274"/>
      <c r="AM301" s="274"/>
      <c r="AN301" s="274"/>
      <c r="AO301" s="275"/>
    </row>
    <row r="302" spans="1:46" ht="15">
      <c r="A302" s="246"/>
      <c r="B302" s="263"/>
      <c r="N302" s="252"/>
      <c r="O302" s="252"/>
      <c r="P302" s="252"/>
      <c r="Q302" s="252"/>
      <c r="R302" s="252"/>
      <c r="S302" s="252"/>
      <c r="T302" s="252"/>
      <c r="U302" s="252"/>
      <c r="V302" s="252"/>
      <c r="W302" s="252"/>
      <c r="X302" s="252"/>
      <c r="Y302" s="252"/>
      <c r="Z302" s="252"/>
      <c r="AA302" s="252"/>
      <c r="AB302" s="252"/>
      <c r="AC302" s="252"/>
      <c r="AD302" s="252"/>
      <c r="AE302" s="252"/>
      <c r="AF302" s="253"/>
      <c r="AG302" s="253"/>
      <c r="AH302" s="253"/>
      <c r="AI302" s="253"/>
      <c r="AJ302" s="253"/>
      <c r="AK302" s="253"/>
      <c r="AL302" s="253"/>
      <c r="AM302" s="253"/>
      <c r="AN302" s="253"/>
      <c r="AO302" s="254"/>
    </row>
    <row r="303" spans="1:46" ht="15">
      <c r="A303" s="246"/>
      <c r="B303" s="263"/>
      <c r="N303" s="252"/>
      <c r="O303" s="252"/>
      <c r="P303" s="252"/>
      <c r="Q303" s="252"/>
      <c r="R303" s="252"/>
      <c r="S303" s="252"/>
      <c r="T303" s="252"/>
      <c r="U303" s="252"/>
      <c r="V303" s="252"/>
      <c r="W303" s="252"/>
      <c r="X303" s="252"/>
      <c r="Y303" s="252"/>
      <c r="Z303" s="252"/>
      <c r="AA303" s="252"/>
      <c r="AB303" s="252"/>
      <c r="AC303" s="252"/>
      <c r="AD303" s="252"/>
      <c r="AE303" s="252"/>
      <c r="AF303" s="253"/>
      <c r="AG303" s="253"/>
      <c r="AH303" s="253"/>
      <c r="AI303" s="253"/>
      <c r="AJ303" s="253"/>
      <c r="AK303" s="253"/>
      <c r="AL303" s="253"/>
      <c r="AM303" s="253"/>
      <c r="AN303" s="253"/>
      <c r="AO303" s="254"/>
    </row>
    <row r="304" spans="1:46" ht="15">
      <c r="A304" s="246"/>
      <c r="B304" s="263"/>
      <c r="N304" s="252"/>
      <c r="O304" s="252"/>
      <c r="P304" s="252"/>
      <c r="Q304" s="252"/>
      <c r="R304" s="252"/>
      <c r="S304" s="252"/>
      <c r="T304" s="252"/>
      <c r="U304" s="252"/>
      <c r="V304" s="252"/>
      <c r="W304" s="252"/>
      <c r="X304" s="252"/>
      <c r="Y304" s="252"/>
      <c r="Z304" s="252"/>
      <c r="AA304" s="252"/>
      <c r="AB304" s="252"/>
      <c r="AC304" s="252"/>
      <c r="AD304" s="252"/>
      <c r="AE304" s="252"/>
      <c r="AF304" s="253"/>
      <c r="AG304" s="253"/>
      <c r="AH304" s="253"/>
      <c r="AI304" s="253"/>
      <c r="AJ304" s="253"/>
      <c r="AK304" s="253"/>
      <c r="AL304" s="253"/>
      <c r="AM304" s="253"/>
      <c r="AN304" s="253"/>
      <c r="AO304" s="254"/>
    </row>
    <row r="305" spans="1:46" ht="31.5" customHeight="1">
      <c r="A305" s="246"/>
      <c r="B305" s="263"/>
      <c r="N305" s="252"/>
      <c r="O305" s="252"/>
      <c r="P305" s="252"/>
      <c r="Q305" s="252"/>
      <c r="R305" s="252"/>
      <c r="S305" s="252"/>
      <c r="T305" s="252"/>
      <c r="U305" s="252"/>
      <c r="V305" s="252"/>
      <c r="W305" s="252"/>
      <c r="X305" s="252"/>
      <c r="Y305" s="252"/>
      <c r="Z305" s="252"/>
      <c r="AA305" s="252"/>
      <c r="AB305" s="252"/>
      <c r="AC305" s="252"/>
      <c r="AD305" s="252"/>
      <c r="AE305" s="252"/>
      <c r="AF305" s="253"/>
      <c r="AG305" s="253"/>
      <c r="AH305" s="253"/>
      <c r="AI305" s="253"/>
      <c r="AJ305" s="253"/>
      <c r="AK305" s="253"/>
      <c r="AL305" s="253"/>
      <c r="AM305" s="253"/>
      <c r="AN305" s="253"/>
      <c r="AO305" s="254"/>
    </row>
    <row r="306" spans="1:46" ht="28.5" customHeight="1">
      <c r="A306" s="246"/>
      <c r="B306" s="263"/>
      <c r="N306" s="252"/>
      <c r="O306" s="252"/>
      <c r="P306" s="252"/>
      <c r="Q306" s="252"/>
      <c r="R306" s="252"/>
      <c r="S306" s="252"/>
      <c r="T306" s="252"/>
      <c r="U306" s="252"/>
      <c r="V306" s="252"/>
      <c r="W306" s="252"/>
      <c r="X306" s="252"/>
      <c r="Y306" s="252"/>
      <c r="Z306" s="252"/>
      <c r="AA306" s="252"/>
      <c r="AB306" s="252"/>
      <c r="AC306" s="252"/>
      <c r="AD306" s="252"/>
      <c r="AE306" s="252"/>
      <c r="AF306" s="253"/>
      <c r="AG306" s="253"/>
      <c r="AH306" s="253"/>
      <c r="AI306" s="253"/>
      <c r="AJ306" s="253"/>
      <c r="AK306" s="253"/>
      <c r="AL306" s="253"/>
      <c r="AM306" s="253"/>
      <c r="AN306" s="253"/>
      <c r="AO306" s="254"/>
    </row>
    <row r="307" spans="1:46" ht="29.25" customHeight="1">
      <c r="A307" s="246"/>
      <c r="B307" s="263"/>
      <c r="N307" s="252"/>
      <c r="O307" s="252"/>
      <c r="P307" s="252"/>
      <c r="Q307" s="252"/>
      <c r="R307" s="252"/>
      <c r="S307" s="252"/>
      <c r="T307" s="252"/>
      <c r="U307" s="252"/>
      <c r="V307" s="252"/>
      <c r="W307" s="252"/>
      <c r="X307" s="252"/>
      <c r="Y307" s="252"/>
      <c r="Z307" s="252"/>
      <c r="AA307" s="252"/>
      <c r="AB307" s="252"/>
      <c r="AC307" s="252"/>
      <c r="AD307" s="252"/>
      <c r="AE307" s="252"/>
      <c r="AF307" s="253"/>
      <c r="AG307" s="253"/>
      <c r="AH307" s="253"/>
      <c r="AI307" s="253"/>
      <c r="AJ307" s="253"/>
      <c r="AK307" s="253"/>
      <c r="AL307" s="253"/>
      <c r="AM307" s="253"/>
      <c r="AN307" s="253"/>
      <c r="AO307" s="254"/>
    </row>
    <row r="308" spans="1:46" ht="29.25" customHeight="1">
      <c r="A308" s="246"/>
      <c r="B308" s="263"/>
      <c r="N308" s="252"/>
      <c r="O308" s="252"/>
      <c r="P308" s="252"/>
      <c r="Q308" s="252"/>
      <c r="R308" s="252"/>
      <c r="S308" s="252"/>
      <c r="T308" s="252"/>
      <c r="U308" s="252"/>
      <c r="V308" s="252"/>
      <c r="W308" s="252"/>
      <c r="X308" s="252"/>
      <c r="Y308" s="252"/>
      <c r="Z308" s="252"/>
      <c r="AA308" s="252"/>
      <c r="AB308" s="252"/>
      <c r="AC308" s="252"/>
      <c r="AD308" s="252"/>
      <c r="AE308" s="252"/>
      <c r="AF308" s="253"/>
      <c r="AG308" s="253"/>
      <c r="AH308" s="253"/>
      <c r="AI308" s="253"/>
      <c r="AJ308" s="253"/>
      <c r="AK308" s="253"/>
      <c r="AL308" s="253"/>
      <c r="AM308" s="253"/>
      <c r="AN308" s="253"/>
      <c r="AO308" s="254"/>
    </row>
    <row r="309" spans="1:46" ht="29.25" customHeight="1">
      <c r="A309" s="246"/>
      <c r="B309" s="263"/>
      <c r="N309" s="252"/>
      <c r="O309" s="252"/>
      <c r="P309" s="252"/>
      <c r="Q309" s="252"/>
      <c r="R309" s="252"/>
      <c r="S309" s="252"/>
      <c r="T309" s="252"/>
      <c r="U309" s="252"/>
      <c r="V309" s="252"/>
      <c r="W309" s="252"/>
      <c r="X309" s="252"/>
      <c r="Y309" s="252"/>
      <c r="Z309" s="252"/>
      <c r="AA309" s="252"/>
      <c r="AB309" s="252"/>
      <c r="AC309" s="252"/>
      <c r="AD309" s="252"/>
      <c r="AE309" s="252"/>
      <c r="AF309" s="253"/>
      <c r="AG309" s="253"/>
      <c r="AH309" s="253"/>
      <c r="AI309" s="253"/>
      <c r="AJ309" s="253"/>
      <c r="AK309" s="253"/>
      <c r="AL309" s="253"/>
      <c r="AM309" s="253"/>
      <c r="AN309" s="253"/>
      <c r="AO309" s="254"/>
    </row>
    <row r="310" spans="1:46" ht="29.25" customHeight="1">
      <c r="A310" s="246"/>
      <c r="B310" s="263"/>
      <c r="N310" s="252"/>
      <c r="O310" s="252"/>
      <c r="P310" s="252"/>
      <c r="Q310" s="252"/>
      <c r="R310" s="252"/>
      <c r="S310" s="252"/>
      <c r="T310" s="252"/>
      <c r="U310" s="252"/>
      <c r="V310" s="252"/>
      <c r="W310" s="252"/>
      <c r="X310" s="252"/>
      <c r="Y310" s="252"/>
      <c r="Z310" s="252"/>
      <c r="AA310" s="252"/>
      <c r="AB310" s="252"/>
      <c r="AC310" s="252"/>
      <c r="AD310" s="252"/>
      <c r="AE310" s="252"/>
      <c r="AF310" s="253"/>
      <c r="AG310" s="253"/>
      <c r="AH310" s="253"/>
      <c r="AI310" s="253"/>
      <c r="AJ310" s="253"/>
      <c r="AK310" s="253"/>
      <c r="AL310" s="253"/>
      <c r="AM310" s="253"/>
      <c r="AN310" s="253"/>
      <c r="AO310" s="254"/>
    </row>
    <row r="311" spans="1:46" ht="29.25" customHeight="1">
      <c r="A311" s="246"/>
      <c r="B311" s="263"/>
      <c r="N311" s="252"/>
      <c r="O311" s="252"/>
      <c r="P311" s="252"/>
      <c r="Q311" s="252"/>
      <c r="R311" s="252"/>
      <c r="S311" s="252"/>
      <c r="T311" s="252"/>
      <c r="U311" s="252"/>
      <c r="V311" s="252"/>
      <c r="W311" s="252"/>
      <c r="X311" s="252"/>
      <c r="Y311" s="252"/>
      <c r="Z311" s="252"/>
      <c r="AA311" s="252"/>
      <c r="AB311" s="252"/>
      <c r="AC311" s="252"/>
      <c r="AD311" s="252"/>
      <c r="AE311" s="252"/>
      <c r="AF311" s="253"/>
      <c r="AG311" s="253"/>
      <c r="AH311" s="253"/>
      <c r="AI311" s="253"/>
      <c r="AJ311" s="253"/>
      <c r="AK311" s="253"/>
      <c r="AL311" s="253"/>
      <c r="AM311" s="253"/>
      <c r="AN311" s="253"/>
      <c r="AO311" s="254"/>
    </row>
    <row r="312" spans="1:46" ht="18.75" customHeight="1">
      <c r="A312" s="246"/>
      <c r="B312" s="263"/>
      <c r="N312" s="252"/>
      <c r="O312" s="252"/>
      <c r="P312" s="252"/>
      <c r="Q312" s="252"/>
      <c r="R312" s="252"/>
      <c r="S312" s="252"/>
      <c r="T312" s="252"/>
      <c r="U312" s="252"/>
      <c r="V312" s="252"/>
      <c r="W312" s="252"/>
      <c r="X312" s="252"/>
      <c r="Y312" s="252"/>
      <c r="Z312" s="252"/>
      <c r="AA312" s="252"/>
      <c r="AB312" s="252"/>
      <c r="AC312" s="252"/>
      <c r="AD312" s="252"/>
      <c r="AE312" s="252"/>
      <c r="AF312" s="253"/>
      <c r="AG312" s="253"/>
      <c r="AH312" s="253"/>
      <c r="AI312" s="253"/>
      <c r="AJ312" s="253"/>
      <c r="AK312" s="253"/>
      <c r="AL312" s="253"/>
      <c r="AM312" s="253"/>
      <c r="AN312" s="253"/>
      <c r="AO312" s="254"/>
    </row>
    <row r="313" spans="1:46" ht="15">
      <c r="A313" s="268"/>
      <c r="B313" s="269"/>
      <c r="N313" s="252"/>
      <c r="O313" s="252"/>
      <c r="P313" s="252"/>
      <c r="Q313" s="252"/>
      <c r="R313" s="252"/>
      <c r="S313" s="252"/>
      <c r="T313" s="252"/>
      <c r="U313" s="252"/>
      <c r="V313" s="252"/>
      <c r="W313" s="252"/>
      <c r="X313" s="252"/>
      <c r="Y313" s="252"/>
      <c r="Z313" s="252"/>
      <c r="AA313" s="252"/>
      <c r="AB313" s="252"/>
      <c r="AC313" s="252"/>
      <c r="AD313" s="252"/>
      <c r="AE313" s="252"/>
      <c r="AF313" s="253"/>
      <c r="AG313" s="253"/>
      <c r="AH313" s="253"/>
      <c r="AI313" s="253"/>
      <c r="AJ313" s="253"/>
      <c r="AK313" s="253"/>
      <c r="AL313" s="253"/>
      <c r="AM313" s="253"/>
      <c r="AN313" s="253"/>
      <c r="AO313" s="254"/>
    </row>
    <row r="314" spans="1:46" ht="33.75" customHeight="1">
      <c r="A314" s="268"/>
      <c r="B314" s="269"/>
      <c r="N314" s="252"/>
      <c r="O314" s="252"/>
      <c r="P314" s="252"/>
      <c r="Q314" s="252"/>
      <c r="R314" s="252"/>
      <c r="S314" s="252"/>
      <c r="T314" s="252"/>
      <c r="U314" s="252"/>
      <c r="V314" s="252"/>
      <c r="W314" s="252"/>
      <c r="X314" s="252"/>
      <c r="Y314" s="252"/>
      <c r="Z314" s="252"/>
      <c r="AA314" s="252"/>
      <c r="AB314" s="252"/>
      <c r="AC314" s="252"/>
      <c r="AD314" s="252"/>
      <c r="AE314" s="252"/>
      <c r="AF314" s="253"/>
      <c r="AG314" s="253"/>
      <c r="AH314" s="253"/>
      <c r="AI314" s="253"/>
      <c r="AJ314" s="253"/>
      <c r="AK314" s="253"/>
      <c r="AL314" s="253"/>
      <c r="AM314" s="253"/>
      <c r="AN314" s="253"/>
      <c r="AO314" s="254"/>
    </row>
    <row r="315" spans="1:46" ht="29.25" customHeight="1">
      <c r="A315" s="268"/>
      <c r="B315" s="269"/>
      <c r="N315" s="252"/>
      <c r="O315" s="252"/>
      <c r="P315" s="252"/>
      <c r="Q315" s="252"/>
      <c r="R315" s="252"/>
      <c r="S315" s="252"/>
      <c r="T315" s="252"/>
      <c r="U315" s="252"/>
      <c r="V315" s="252"/>
      <c r="W315" s="252"/>
      <c r="X315" s="252"/>
      <c r="Y315" s="252"/>
      <c r="Z315" s="252"/>
      <c r="AA315" s="252"/>
      <c r="AB315" s="252"/>
      <c r="AC315" s="252"/>
      <c r="AD315" s="252"/>
      <c r="AE315" s="252"/>
      <c r="AF315" s="253"/>
      <c r="AG315" s="253"/>
      <c r="AH315" s="253"/>
      <c r="AI315" s="253"/>
      <c r="AJ315" s="253"/>
      <c r="AK315" s="253"/>
      <c r="AL315" s="253"/>
      <c r="AM315" s="253"/>
      <c r="AN315" s="253"/>
      <c r="AO315" s="253"/>
      <c r="AP315" s="253"/>
      <c r="AQ315" s="253"/>
      <c r="AR315" s="253"/>
      <c r="AS315" s="253"/>
      <c r="AT315" s="254"/>
    </row>
    <row r="316" spans="1:46" ht="23.25" customHeight="1">
      <c r="A316" s="268"/>
      <c r="B316" s="269"/>
      <c r="N316" s="252"/>
      <c r="O316" s="264"/>
      <c r="P316" s="264"/>
      <c r="Q316" s="264"/>
      <c r="R316" s="264"/>
      <c r="S316" s="264"/>
      <c r="T316" s="264"/>
      <c r="U316" s="264"/>
      <c r="V316" s="252"/>
      <c r="W316" s="252"/>
      <c r="X316" s="252"/>
      <c r="Y316" s="252"/>
      <c r="Z316" s="252"/>
      <c r="AA316" s="252"/>
      <c r="AB316" s="252"/>
      <c r="AC316" s="252"/>
      <c r="AD316" s="252"/>
      <c r="AE316" s="252"/>
      <c r="AF316" s="253"/>
      <c r="AG316" s="253"/>
      <c r="AH316" s="253"/>
      <c r="AI316" s="253"/>
      <c r="AJ316" s="253"/>
      <c r="AK316" s="253"/>
      <c r="AL316" s="253"/>
      <c r="AM316" s="253"/>
      <c r="AN316" s="253"/>
      <c r="AO316" s="253"/>
      <c r="AP316" s="253"/>
      <c r="AQ316" s="253"/>
      <c r="AR316" s="253"/>
      <c r="AS316" s="253"/>
      <c r="AT316" s="254"/>
    </row>
    <row r="317" spans="1:46" ht="9" customHeight="1">
      <c r="A317" s="268"/>
      <c r="B317" s="269"/>
      <c r="N317" s="265"/>
      <c r="O317" s="252"/>
      <c r="P317" s="252"/>
      <c r="Q317" s="252"/>
      <c r="R317" s="252"/>
      <c r="S317" s="252"/>
      <c r="T317" s="252"/>
      <c r="U317" s="252"/>
      <c r="V317" s="252"/>
      <c r="W317" s="252"/>
      <c r="X317" s="252"/>
      <c r="Y317" s="252"/>
      <c r="Z317" s="252"/>
      <c r="AA317" s="252"/>
      <c r="AB317" s="252"/>
      <c r="AC317" s="252"/>
      <c r="AD317" s="252"/>
      <c r="AE317" s="252"/>
      <c r="AF317" s="253"/>
      <c r="AG317" s="253"/>
      <c r="AH317" s="253"/>
      <c r="AI317" s="253"/>
      <c r="AJ317" s="253"/>
      <c r="AK317" s="253"/>
      <c r="AL317" s="253"/>
      <c r="AM317" s="253"/>
      <c r="AN317" s="253"/>
      <c r="AO317" s="253"/>
      <c r="AP317" s="253"/>
      <c r="AQ317" s="253"/>
      <c r="AR317" s="253"/>
      <c r="AS317" s="253"/>
      <c r="AT317" s="254"/>
    </row>
    <row r="318" spans="1:46" ht="35.25" customHeight="1">
      <c r="A318" s="246"/>
      <c r="B318" s="263"/>
      <c r="N318" s="252"/>
      <c r="O318" s="252"/>
      <c r="P318" s="252"/>
      <c r="Q318" s="252"/>
      <c r="R318" s="252"/>
      <c r="S318" s="252"/>
      <c r="T318" s="252"/>
      <c r="U318" s="252"/>
      <c r="V318" s="252"/>
      <c r="W318" s="252"/>
      <c r="X318" s="252"/>
      <c r="Y318" s="252"/>
      <c r="Z318" s="252"/>
      <c r="AA318" s="252"/>
      <c r="AB318" s="252"/>
      <c r="AC318" s="252"/>
      <c r="AD318" s="252"/>
      <c r="AE318" s="252"/>
      <c r="AF318" s="253"/>
      <c r="AG318" s="253"/>
      <c r="AH318" s="253"/>
      <c r="AI318" s="253"/>
      <c r="AJ318" s="253"/>
      <c r="AK318" s="253"/>
      <c r="AL318" s="253"/>
      <c r="AM318" s="253"/>
      <c r="AN318" s="253"/>
      <c r="AO318" s="254"/>
    </row>
    <row r="319" spans="1:46" ht="35.25" customHeight="1">
      <c r="A319" s="246"/>
      <c r="B319" s="263"/>
      <c r="N319" s="252"/>
      <c r="O319" s="252"/>
      <c r="P319" s="252"/>
      <c r="Q319" s="252"/>
      <c r="R319" s="252"/>
      <c r="S319" s="252"/>
      <c r="T319" s="252"/>
      <c r="U319" s="252"/>
      <c r="V319" s="252"/>
      <c r="W319" s="252"/>
      <c r="X319" s="252"/>
      <c r="Y319" s="252"/>
      <c r="Z319" s="252"/>
      <c r="AA319" s="252"/>
      <c r="AB319" s="252"/>
      <c r="AC319" s="252"/>
      <c r="AD319" s="252"/>
      <c r="AE319" s="252"/>
      <c r="AF319" s="253"/>
      <c r="AG319" s="253"/>
      <c r="AH319" s="253"/>
      <c r="AI319" s="253"/>
      <c r="AJ319" s="253"/>
      <c r="AK319" s="253"/>
      <c r="AL319" s="253"/>
      <c r="AM319" s="253"/>
      <c r="AN319" s="253"/>
      <c r="AO319" s="254"/>
    </row>
    <row r="320" spans="1:46" ht="74.25" customHeight="1">
      <c r="A320" s="246"/>
      <c r="B320" s="263"/>
      <c r="N320" s="252"/>
      <c r="O320" s="252"/>
      <c r="P320" s="252"/>
      <c r="Q320" s="252"/>
      <c r="R320" s="252"/>
      <c r="S320" s="252"/>
      <c r="T320" s="252"/>
      <c r="U320" s="252"/>
      <c r="V320" s="252"/>
      <c r="W320" s="252"/>
      <c r="X320" s="252"/>
      <c r="Y320" s="252"/>
      <c r="Z320" s="252"/>
      <c r="AA320" s="252"/>
      <c r="AB320" s="252"/>
      <c r="AC320" s="252"/>
      <c r="AD320" s="252"/>
      <c r="AE320" s="252"/>
      <c r="AF320" s="253"/>
      <c r="AG320" s="253"/>
      <c r="AH320" s="253"/>
      <c r="AI320" s="253"/>
      <c r="AJ320" s="253"/>
      <c r="AK320" s="253"/>
      <c r="AL320" s="253"/>
      <c r="AM320" s="253"/>
      <c r="AN320" s="253"/>
      <c r="AO320" s="254"/>
    </row>
    <row r="321" spans="1:41" s="273" customFormat="1" ht="35.25" customHeight="1">
      <c r="A321" s="246"/>
      <c r="B321" s="263"/>
      <c r="N321" s="252"/>
      <c r="O321" s="252"/>
      <c r="P321" s="252"/>
      <c r="Q321" s="252"/>
      <c r="R321" s="252"/>
      <c r="S321" s="252"/>
      <c r="T321" s="252"/>
      <c r="U321" s="252"/>
      <c r="V321" s="252"/>
      <c r="W321" s="252"/>
      <c r="X321" s="252"/>
      <c r="Y321" s="252"/>
      <c r="Z321" s="252"/>
      <c r="AA321" s="252"/>
      <c r="AB321" s="252"/>
      <c r="AC321" s="252"/>
      <c r="AD321" s="252"/>
      <c r="AE321" s="252"/>
      <c r="AF321" s="253"/>
      <c r="AG321" s="253"/>
      <c r="AH321" s="253"/>
      <c r="AI321" s="253"/>
      <c r="AJ321" s="253"/>
      <c r="AK321" s="253"/>
      <c r="AL321" s="253"/>
      <c r="AM321" s="253"/>
      <c r="AN321" s="274"/>
      <c r="AO321" s="275"/>
    </row>
    <row r="322" spans="1:41" s="273" customFormat="1" ht="39.75" customHeight="1">
      <c r="A322" s="246"/>
      <c r="B322" s="263"/>
      <c r="N322" s="252"/>
      <c r="O322" s="252"/>
      <c r="P322" s="252"/>
      <c r="Q322" s="252"/>
      <c r="R322" s="252"/>
      <c r="S322" s="252"/>
      <c r="T322" s="252"/>
      <c r="U322" s="252"/>
      <c r="V322" s="252"/>
      <c r="W322" s="252"/>
      <c r="X322" s="252"/>
      <c r="Y322" s="252"/>
      <c r="Z322" s="252"/>
      <c r="AA322" s="252"/>
      <c r="AB322" s="252"/>
      <c r="AC322" s="252"/>
      <c r="AD322" s="252"/>
      <c r="AE322" s="252"/>
      <c r="AF322" s="253"/>
      <c r="AG322" s="253"/>
      <c r="AH322" s="253"/>
      <c r="AI322" s="253"/>
      <c r="AJ322" s="253"/>
      <c r="AK322" s="253"/>
      <c r="AL322" s="253"/>
      <c r="AM322" s="253"/>
      <c r="AN322" s="274"/>
      <c r="AO322" s="275"/>
    </row>
    <row r="323" spans="1:41" ht="29.25" customHeight="1">
      <c r="A323" s="268"/>
      <c r="B323" s="269"/>
      <c r="N323" s="252"/>
      <c r="O323" s="252"/>
      <c r="P323" s="252"/>
      <c r="Q323" s="252"/>
      <c r="R323" s="252"/>
      <c r="S323" s="252"/>
      <c r="T323" s="252"/>
      <c r="U323" s="252"/>
      <c r="V323" s="252"/>
      <c r="W323" s="252"/>
      <c r="X323" s="252"/>
      <c r="Y323" s="252"/>
      <c r="Z323" s="252"/>
      <c r="AA323" s="252"/>
      <c r="AB323" s="252"/>
      <c r="AC323" s="252"/>
      <c r="AD323" s="252"/>
      <c r="AE323" s="252"/>
      <c r="AF323" s="253"/>
      <c r="AG323" s="253"/>
      <c r="AH323" s="253"/>
      <c r="AI323" s="253"/>
      <c r="AJ323" s="253"/>
      <c r="AK323" s="253"/>
      <c r="AL323" s="253"/>
      <c r="AM323" s="253"/>
      <c r="AN323" s="253"/>
      <c r="AO323" s="254"/>
    </row>
    <row r="324" spans="1:41" ht="29.25" customHeight="1">
      <c r="A324" s="246"/>
      <c r="B324" s="263"/>
      <c r="N324" s="252"/>
      <c r="O324" s="252"/>
      <c r="P324" s="252"/>
      <c r="Q324" s="252"/>
      <c r="R324" s="252"/>
      <c r="S324" s="252"/>
      <c r="T324" s="252"/>
      <c r="U324" s="252"/>
      <c r="V324" s="252"/>
      <c r="W324" s="252"/>
      <c r="X324" s="252"/>
      <c r="Y324" s="252"/>
      <c r="Z324" s="252"/>
      <c r="AA324" s="252"/>
      <c r="AB324" s="252"/>
      <c r="AC324" s="252"/>
      <c r="AD324" s="252"/>
      <c r="AE324" s="252"/>
      <c r="AF324" s="253"/>
      <c r="AG324" s="253"/>
      <c r="AH324" s="253"/>
      <c r="AI324" s="253"/>
      <c r="AJ324" s="253"/>
      <c r="AK324" s="253"/>
      <c r="AL324" s="253"/>
      <c r="AM324" s="253"/>
      <c r="AN324" s="253"/>
      <c r="AO324" s="254"/>
    </row>
    <row r="325" spans="1:41" ht="29.25" customHeight="1">
      <c r="A325" s="246"/>
      <c r="B325" s="263"/>
      <c r="N325" s="252"/>
      <c r="O325" s="252"/>
      <c r="P325" s="252"/>
      <c r="Q325" s="252"/>
      <c r="R325" s="252"/>
      <c r="S325" s="252"/>
      <c r="T325" s="252"/>
      <c r="U325" s="252"/>
      <c r="V325" s="252"/>
      <c r="W325" s="252"/>
      <c r="X325" s="252"/>
      <c r="Y325" s="252"/>
      <c r="Z325" s="252"/>
      <c r="AA325" s="252"/>
      <c r="AB325" s="252"/>
      <c r="AC325" s="252"/>
      <c r="AD325" s="252"/>
      <c r="AE325" s="252"/>
      <c r="AF325" s="253"/>
      <c r="AG325" s="253"/>
      <c r="AH325" s="253"/>
      <c r="AI325" s="253"/>
      <c r="AJ325" s="253"/>
      <c r="AK325" s="253"/>
      <c r="AL325" s="253"/>
      <c r="AM325" s="253"/>
      <c r="AN325" s="253"/>
      <c r="AO325" s="254"/>
    </row>
    <row r="326" spans="1:41" ht="39" customHeight="1">
      <c r="A326" s="246"/>
      <c r="B326" s="263"/>
      <c r="C326" s="252"/>
      <c r="D326" s="252"/>
      <c r="E326" s="252"/>
      <c r="F326" s="252"/>
      <c r="G326" s="252"/>
      <c r="H326" s="252"/>
      <c r="I326" s="252"/>
      <c r="J326" s="252"/>
      <c r="K326" s="252"/>
      <c r="L326" s="276"/>
      <c r="M326" s="276"/>
      <c r="N326" s="252"/>
      <c r="O326" s="252"/>
      <c r="P326" s="252"/>
      <c r="Q326" s="252"/>
      <c r="R326" s="252"/>
      <c r="S326" s="252"/>
      <c r="T326" s="252"/>
      <c r="U326" s="252"/>
      <c r="V326" s="252"/>
      <c r="W326" s="252"/>
      <c r="X326" s="252"/>
      <c r="Y326" s="252"/>
      <c r="Z326" s="252"/>
      <c r="AA326" s="252"/>
      <c r="AB326" s="252"/>
      <c r="AC326" s="252"/>
      <c r="AD326" s="252"/>
      <c r="AE326" s="252"/>
      <c r="AF326" s="253"/>
      <c r="AG326" s="253"/>
      <c r="AH326" s="253"/>
      <c r="AI326" s="253"/>
      <c r="AJ326" s="253"/>
      <c r="AK326" s="253"/>
      <c r="AL326" s="253"/>
      <c r="AM326" s="253"/>
      <c r="AN326" s="253"/>
      <c r="AO326" s="254"/>
    </row>
    <row r="327" spans="1:41" ht="40.5" customHeight="1">
      <c r="A327" s="246"/>
      <c r="B327" s="263"/>
      <c r="C327" s="252"/>
      <c r="D327" s="252"/>
      <c r="E327" s="252"/>
      <c r="F327" s="252"/>
      <c r="G327" s="252"/>
      <c r="H327" s="252"/>
      <c r="I327" s="252"/>
      <c r="J327" s="252"/>
      <c r="K327" s="252"/>
      <c r="L327" s="277"/>
      <c r="M327" s="277"/>
      <c r="N327" s="252"/>
      <c r="O327" s="252"/>
      <c r="P327" s="252"/>
      <c r="Q327" s="252"/>
      <c r="R327" s="252"/>
      <c r="S327" s="252"/>
      <c r="T327" s="252"/>
      <c r="U327" s="252"/>
      <c r="V327" s="252"/>
      <c r="W327" s="252"/>
      <c r="X327" s="252"/>
      <c r="Y327" s="252"/>
      <c r="Z327" s="252"/>
      <c r="AA327" s="252"/>
      <c r="AB327" s="252"/>
      <c r="AC327" s="252"/>
      <c r="AD327" s="252"/>
      <c r="AE327" s="252"/>
      <c r="AF327" s="253"/>
      <c r="AG327" s="253"/>
      <c r="AH327" s="253"/>
      <c r="AI327" s="253"/>
      <c r="AJ327" s="253"/>
      <c r="AK327" s="253"/>
      <c r="AL327" s="253"/>
      <c r="AM327" s="253"/>
      <c r="AN327" s="253"/>
      <c r="AO327" s="254"/>
    </row>
    <row r="328" spans="1:41" ht="24.75" customHeight="1">
      <c r="A328" s="246"/>
      <c r="B328" s="263"/>
      <c r="C328" s="252"/>
      <c r="D328" s="252"/>
      <c r="E328" s="252"/>
      <c r="F328" s="252"/>
      <c r="G328" s="252"/>
      <c r="H328" s="252"/>
      <c r="I328" s="252"/>
      <c r="J328" s="252"/>
      <c r="K328" s="252"/>
      <c r="L328" s="277"/>
      <c r="M328" s="277"/>
      <c r="N328" s="252"/>
      <c r="O328" s="252"/>
      <c r="P328" s="252"/>
      <c r="Q328" s="252"/>
      <c r="R328" s="252"/>
      <c r="S328" s="252"/>
      <c r="T328" s="252"/>
      <c r="U328" s="252"/>
      <c r="V328" s="252"/>
      <c r="W328" s="252"/>
      <c r="X328" s="252"/>
      <c r="Y328" s="252"/>
      <c r="Z328" s="252"/>
      <c r="AA328" s="252"/>
      <c r="AB328" s="252"/>
      <c r="AC328" s="252"/>
      <c r="AD328" s="252"/>
      <c r="AE328" s="252"/>
      <c r="AF328" s="253"/>
      <c r="AG328" s="253"/>
      <c r="AH328" s="253"/>
      <c r="AI328" s="253"/>
      <c r="AJ328" s="253"/>
      <c r="AK328" s="253"/>
      <c r="AL328" s="253"/>
      <c r="AM328" s="253"/>
      <c r="AN328" s="253"/>
      <c r="AO328" s="254"/>
    </row>
    <row r="329" spans="1:41" ht="24.75" customHeight="1">
      <c r="A329" s="246"/>
      <c r="B329" s="263"/>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252"/>
      <c r="AF329" s="253"/>
      <c r="AG329" s="253"/>
      <c r="AH329" s="253"/>
      <c r="AI329" s="253"/>
      <c r="AJ329" s="253"/>
      <c r="AK329" s="253"/>
      <c r="AL329" s="253"/>
      <c r="AM329" s="253"/>
      <c r="AN329" s="253"/>
      <c r="AO329" s="254"/>
    </row>
    <row r="330" spans="1:41" ht="10.5" customHeight="1">
      <c r="A330" s="246"/>
      <c r="B330" s="263"/>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c r="AA330" s="252"/>
      <c r="AB330" s="252"/>
      <c r="AC330" s="252"/>
      <c r="AD330" s="252"/>
      <c r="AE330" s="252"/>
      <c r="AF330" s="253"/>
      <c r="AG330" s="253"/>
      <c r="AH330" s="253"/>
      <c r="AI330" s="253"/>
      <c r="AJ330" s="253"/>
      <c r="AK330" s="253"/>
      <c r="AL330" s="253"/>
      <c r="AM330" s="253"/>
      <c r="AN330" s="253"/>
      <c r="AO330" s="254"/>
    </row>
    <row r="331" spans="1:41" s="273" customFormat="1" ht="42" customHeight="1">
      <c r="A331" s="246"/>
      <c r="B331" s="263"/>
      <c r="C331" s="252"/>
      <c r="D331" s="252"/>
      <c r="E331" s="252"/>
      <c r="F331" s="252"/>
      <c r="G331" s="252"/>
      <c r="H331" s="252"/>
      <c r="I331" s="252"/>
      <c r="J331" s="252"/>
      <c r="K331" s="252"/>
      <c r="L331" s="266"/>
      <c r="M331" s="266"/>
      <c r="N331" s="252"/>
      <c r="O331" s="252"/>
      <c r="P331" s="252"/>
      <c r="Q331" s="252"/>
      <c r="R331" s="252"/>
      <c r="S331" s="252"/>
      <c r="T331" s="252"/>
      <c r="U331" s="252"/>
      <c r="V331" s="252"/>
      <c r="W331" s="252"/>
      <c r="X331" s="252"/>
      <c r="Y331" s="252"/>
      <c r="Z331" s="252"/>
      <c r="AA331" s="252"/>
      <c r="AB331" s="252"/>
      <c r="AC331" s="252"/>
      <c r="AD331" s="252"/>
      <c r="AE331" s="252"/>
      <c r="AF331" s="253"/>
      <c r="AG331" s="253"/>
      <c r="AH331" s="253"/>
      <c r="AI331" s="253"/>
      <c r="AJ331" s="253"/>
      <c r="AK331" s="253"/>
      <c r="AL331" s="253"/>
      <c r="AM331" s="253"/>
      <c r="AN331" s="274"/>
      <c r="AO331" s="275"/>
    </row>
    <row r="332" spans="1:41" ht="28.5" customHeight="1">
      <c r="A332" s="246"/>
      <c r="B332" s="263"/>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3"/>
      <c r="AG332" s="253"/>
      <c r="AH332" s="253"/>
      <c r="AI332" s="253"/>
      <c r="AJ332" s="253"/>
      <c r="AK332" s="253"/>
      <c r="AL332" s="253"/>
      <c r="AM332" s="253"/>
      <c r="AN332" s="253"/>
      <c r="AO332" s="254"/>
    </row>
    <row r="333" spans="1:41" ht="27.75" customHeight="1">
      <c r="A333" s="246"/>
      <c r="B333" s="263"/>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c r="AC333" s="252"/>
      <c r="AD333" s="252"/>
      <c r="AE333" s="252"/>
      <c r="AF333" s="253"/>
      <c r="AG333" s="253"/>
      <c r="AH333" s="253"/>
      <c r="AI333" s="253"/>
      <c r="AJ333" s="253"/>
      <c r="AK333" s="253"/>
      <c r="AL333" s="253"/>
      <c r="AM333" s="253"/>
      <c r="AN333" s="253"/>
      <c r="AO333" s="254"/>
    </row>
    <row r="334" spans="1:41" ht="35.25" customHeight="1">
      <c r="A334" s="246"/>
      <c r="B334" s="263"/>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c r="AA334" s="252"/>
      <c r="AB334" s="252"/>
      <c r="AC334" s="252"/>
      <c r="AD334" s="252"/>
      <c r="AE334" s="252"/>
      <c r="AF334" s="253"/>
      <c r="AG334" s="253"/>
      <c r="AH334" s="253"/>
      <c r="AI334" s="253"/>
      <c r="AJ334" s="253"/>
      <c r="AK334" s="253"/>
      <c r="AL334" s="253"/>
      <c r="AM334" s="253"/>
      <c r="AN334" s="253"/>
      <c r="AO334" s="254"/>
    </row>
    <row r="335" spans="1:41" ht="48.75" customHeight="1">
      <c r="A335" s="246"/>
      <c r="B335" s="263"/>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c r="AC335" s="252"/>
      <c r="AD335" s="252"/>
      <c r="AE335" s="252"/>
      <c r="AF335" s="253"/>
      <c r="AG335" s="253"/>
      <c r="AH335" s="253"/>
      <c r="AI335" s="253"/>
      <c r="AJ335" s="253"/>
      <c r="AK335" s="253"/>
      <c r="AL335" s="253"/>
      <c r="AM335" s="253"/>
      <c r="AN335" s="253"/>
      <c r="AO335" s="254"/>
    </row>
    <row r="336" spans="1:41" ht="24" customHeight="1">
      <c r="A336" s="246"/>
      <c r="B336" s="263"/>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252"/>
      <c r="AF336" s="253"/>
      <c r="AG336" s="253"/>
      <c r="AH336" s="253"/>
      <c r="AI336" s="253"/>
      <c r="AJ336" s="253"/>
      <c r="AK336" s="253"/>
      <c r="AL336" s="253"/>
      <c r="AM336" s="253"/>
      <c r="AN336" s="253"/>
      <c r="AO336" s="254"/>
    </row>
    <row r="337" spans="1:41" ht="25.5" customHeight="1">
      <c r="A337" s="246"/>
      <c r="B337" s="263"/>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252"/>
      <c r="AF337" s="253"/>
      <c r="AG337" s="253"/>
      <c r="AH337" s="253"/>
      <c r="AI337" s="253"/>
      <c r="AJ337" s="253"/>
      <c r="AK337" s="253"/>
      <c r="AL337" s="253"/>
      <c r="AM337" s="253"/>
      <c r="AN337" s="253"/>
      <c r="AO337" s="254"/>
    </row>
    <row r="338" spans="1:41" ht="25.5" customHeight="1">
      <c r="A338" s="246"/>
      <c r="B338" s="263"/>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3"/>
      <c r="AG338" s="253"/>
      <c r="AH338" s="253"/>
      <c r="AI338" s="253"/>
      <c r="AJ338" s="253"/>
      <c r="AK338" s="253"/>
      <c r="AL338" s="253"/>
      <c r="AM338" s="253"/>
      <c r="AN338" s="253"/>
      <c r="AO338" s="254"/>
    </row>
    <row r="339" spans="1:41" ht="25.5" customHeight="1">
      <c r="A339" s="246"/>
      <c r="B339" s="263"/>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252"/>
      <c r="AF339" s="253"/>
      <c r="AG339" s="253"/>
      <c r="AH339" s="253"/>
      <c r="AI339" s="253"/>
      <c r="AJ339" s="253"/>
      <c r="AK339" s="253"/>
      <c r="AL339" s="253"/>
      <c r="AM339" s="253"/>
      <c r="AN339" s="253"/>
      <c r="AO339" s="254"/>
    </row>
    <row r="340" spans="1:41" ht="25.5" customHeight="1">
      <c r="A340" s="246"/>
      <c r="B340" s="263"/>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c r="AC340" s="252"/>
      <c r="AD340" s="252"/>
      <c r="AE340" s="252"/>
      <c r="AF340" s="253"/>
      <c r="AG340" s="253"/>
      <c r="AH340" s="253"/>
      <c r="AI340" s="253"/>
      <c r="AJ340" s="253"/>
      <c r="AK340" s="253"/>
      <c r="AL340" s="253"/>
      <c r="AM340" s="253"/>
      <c r="AN340" s="253"/>
      <c r="AO340" s="254"/>
    </row>
    <row r="341" spans="1:41" ht="25.5" customHeight="1">
      <c r="A341" s="246"/>
      <c r="B341" s="263"/>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c r="AA341" s="252"/>
      <c r="AB341" s="252"/>
      <c r="AC341" s="252"/>
      <c r="AD341" s="252"/>
      <c r="AE341" s="252"/>
      <c r="AF341" s="253"/>
      <c r="AG341" s="253"/>
      <c r="AH341" s="253"/>
      <c r="AI341" s="253"/>
      <c r="AJ341" s="253"/>
      <c r="AK341" s="253"/>
      <c r="AL341" s="253"/>
      <c r="AM341" s="253"/>
      <c r="AN341" s="253"/>
      <c r="AO341" s="254"/>
    </row>
    <row r="342" spans="1:41" ht="25.5" customHeight="1">
      <c r="A342" s="246"/>
      <c r="B342" s="263"/>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252"/>
      <c r="AF342" s="253"/>
      <c r="AG342" s="253"/>
      <c r="AH342" s="253"/>
      <c r="AI342" s="253"/>
      <c r="AJ342" s="253"/>
      <c r="AK342" s="253"/>
      <c r="AL342" s="253"/>
      <c r="AM342" s="253"/>
      <c r="AN342" s="253"/>
      <c r="AO342" s="254"/>
    </row>
    <row r="343" spans="1:41" ht="39" customHeight="1">
      <c r="A343" s="246"/>
      <c r="B343" s="263"/>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252"/>
      <c r="AF343" s="253"/>
      <c r="AG343" s="253"/>
      <c r="AH343" s="253"/>
      <c r="AI343" s="253"/>
      <c r="AJ343" s="253"/>
      <c r="AK343" s="253"/>
      <c r="AL343" s="253"/>
      <c r="AM343" s="253"/>
      <c r="AN343" s="253"/>
      <c r="AO343" s="254"/>
    </row>
    <row r="344" spans="1:41" ht="52.5" customHeight="1">
      <c r="A344" s="246"/>
      <c r="B344" s="263"/>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252"/>
      <c r="AF344" s="253"/>
      <c r="AG344" s="253"/>
      <c r="AH344" s="253"/>
      <c r="AI344" s="253"/>
      <c r="AJ344" s="253"/>
      <c r="AK344" s="253"/>
      <c r="AL344" s="253"/>
      <c r="AM344" s="253"/>
      <c r="AN344" s="253"/>
      <c r="AO344" s="254"/>
    </row>
    <row r="345" spans="1:41" ht="25.5" customHeight="1">
      <c r="A345" s="246"/>
      <c r="B345" s="263"/>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252"/>
      <c r="AF345" s="253"/>
      <c r="AG345" s="253"/>
      <c r="AH345" s="253"/>
      <c r="AI345" s="253"/>
      <c r="AJ345" s="253"/>
      <c r="AK345" s="253"/>
      <c r="AL345" s="253"/>
      <c r="AM345" s="253"/>
      <c r="AN345" s="253"/>
      <c r="AO345" s="254"/>
    </row>
    <row r="346" spans="1:41" ht="25.5" customHeight="1">
      <c r="A346" s="278"/>
      <c r="B346" s="269"/>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3"/>
      <c r="AG346" s="253"/>
      <c r="AH346" s="253"/>
      <c r="AI346" s="253"/>
      <c r="AJ346" s="253"/>
      <c r="AK346" s="253"/>
      <c r="AL346" s="253"/>
      <c r="AM346" s="253"/>
      <c r="AN346" s="253"/>
      <c r="AO346" s="254"/>
    </row>
    <row r="347" spans="1:41" ht="25.5" customHeight="1">
      <c r="A347" s="278"/>
      <c r="B347" s="269"/>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252"/>
      <c r="AF347" s="253"/>
      <c r="AG347" s="253"/>
      <c r="AH347" s="253"/>
      <c r="AI347" s="253"/>
      <c r="AJ347" s="253"/>
      <c r="AK347" s="253"/>
      <c r="AL347" s="253"/>
      <c r="AM347" s="253"/>
      <c r="AN347" s="253"/>
      <c r="AO347" s="254"/>
    </row>
    <row r="348" spans="1:41" ht="21" customHeight="1">
      <c r="A348" s="278"/>
      <c r="B348" s="269"/>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c r="AA348" s="252"/>
      <c r="AB348" s="252"/>
      <c r="AC348" s="252"/>
      <c r="AD348" s="252"/>
      <c r="AE348" s="252"/>
      <c r="AF348" s="253"/>
      <c r="AG348" s="253"/>
      <c r="AH348" s="253"/>
      <c r="AI348" s="253"/>
      <c r="AJ348" s="253"/>
      <c r="AK348" s="253"/>
      <c r="AL348" s="253"/>
      <c r="AM348" s="253"/>
      <c r="AN348" s="253"/>
      <c r="AO348" s="254"/>
    </row>
    <row r="349" spans="1:41" ht="18.75" customHeight="1">
      <c r="A349" s="278"/>
      <c r="B349" s="269"/>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252"/>
      <c r="AF349" s="253"/>
      <c r="AG349" s="253"/>
      <c r="AH349" s="253"/>
      <c r="AI349" s="253"/>
      <c r="AJ349" s="253"/>
      <c r="AK349" s="253"/>
      <c r="AL349" s="253"/>
      <c r="AM349" s="253"/>
      <c r="AN349" s="253"/>
      <c r="AO349" s="254"/>
    </row>
    <row r="350" spans="1:41" ht="24.75" customHeight="1">
      <c r="B350" s="263"/>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c r="AC350" s="252"/>
      <c r="AD350" s="252"/>
      <c r="AE350" s="252"/>
      <c r="AF350" s="253"/>
      <c r="AG350" s="253"/>
      <c r="AH350" s="253"/>
      <c r="AI350" s="253"/>
      <c r="AJ350" s="253"/>
      <c r="AK350" s="253"/>
      <c r="AL350" s="253"/>
      <c r="AM350" s="253"/>
      <c r="AN350" s="253"/>
      <c r="AO350" s="254"/>
    </row>
    <row r="351" spans="1:41" ht="36.75" customHeight="1">
      <c r="B351" s="263"/>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3"/>
      <c r="AG351" s="253"/>
      <c r="AH351" s="253"/>
      <c r="AI351" s="253"/>
      <c r="AJ351" s="253"/>
      <c r="AK351" s="253"/>
      <c r="AL351" s="253"/>
      <c r="AM351" s="253"/>
      <c r="AN351" s="253"/>
      <c r="AO351" s="254"/>
    </row>
    <row r="352" spans="1:41" ht="18.75" customHeight="1">
      <c r="B352" s="263"/>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3"/>
      <c r="AG352" s="253"/>
      <c r="AH352" s="253"/>
      <c r="AI352" s="253"/>
      <c r="AJ352" s="253"/>
      <c r="AK352" s="253"/>
      <c r="AL352" s="253"/>
      <c r="AM352" s="253"/>
      <c r="AN352" s="253"/>
      <c r="AO352" s="254"/>
    </row>
    <row r="353" spans="1:41" ht="34.5" customHeight="1">
      <c r="B353" s="263"/>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3"/>
      <c r="AG353" s="253"/>
      <c r="AH353" s="253"/>
      <c r="AI353" s="253"/>
      <c r="AJ353" s="253"/>
      <c r="AK353" s="253"/>
      <c r="AL353" s="253"/>
      <c r="AM353" s="253"/>
      <c r="AN353" s="253"/>
      <c r="AO353" s="254"/>
    </row>
    <row r="354" spans="1:41" s="273" customFormat="1" ht="34.5" customHeight="1">
      <c r="A354" s="279"/>
      <c r="B354" s="263"/>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252"/>
      <c r="AF354" s="253"/>
      <c r="AG354" s="253"/>
      <c r="AH354" s="253"/>
      <c r="AI354" s="253"/>
      <c r="AJ354" s="253"/>
      <c r="AK354" s="253"/>
      <c r="AL354" s="253"/>
      <c r="AM354" s="253"/>
      <c r="AN354" s="274"/>
      <c r="AO354" s="275"/>
    </row>
    <row r="355" spans="1:41" s="273" customFormat="1" ht="34.5" customHeight="1">
      <c r="A355" s="278"/>
      <c r="B355" s="269"/>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c r="AA355" s="252"/>
      <c r="AB355" s="252"/>
      <c r="AC355" s="252"/>
      <c r="AD355" s="252"/>
      <c r="AE355" s="252"/>
      <c r="AF355" s="253"/>
      <c r="AG355" s="253"/>
      <c r="AH355" s="253"/>
      <c r="AI355" s="253"/>
      <c r="AJ355" s="253"/>
      <c r="AK355" s="253"/>
      <c r="AL355" s="253"/>
      <c r="AM355" s="253"/>
      <c r="AN355" s="274"/>
      <c r="AO355" s="275"/>
    </row>
    <row r="356" spans="1:41" s="273" customFormat="1" ht="34.5" customHeight="1">
      <c r="A356" s="278"/>
      <c r="B356" s="269"/>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c r="AA356" s="252"/>
      <c r="AB356" s="252"/>
      <c r="AC356" s="252"/>
      <c r="AD356" s="252"/>
      <c r="AE356" s="252"/>
      <c r="AF356" s="253"/>
      <c r="AG356" s="253"/>
      <c r="AH356" s="253"/>
      <c r="AI356" s="253"/>
      <c r="AJ356" s="253"/>
      <c r="AK356" s="253"/>
      <c r="AL356" s="253"/>
      <c r="AM356" s="253"/>
      <c r="AN356" s="274"/>
      <c r="AO356" s="275"/>
    </row>
    <row r="357" spans="1:41" s="273" customFormat="1" ht="34.5" customHeight="1">
      <c r="A357" s="278"/>
      <c r="B357" s="269"/>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c r="AA357" s="252"/>
      <c r="AB357" s="252"/>
      <c r="AC357" s="252"/>
      <c r="AD357" s="252"/>
      <c r="AE357" s="252"/>
      <c r="AF357" s="253"/>
      <c r="AG357" s="253"/>
      <c r="AH357" s="253"/>
      <c r="AI357" s="253"/>
      <c r="AJ357" s="253"/>
      <c r="AK357" s="253"/>
      <c r="AL357" s="253"/>
      <c r="AM357" s="253"/>
      <c r="AN357" s="274"/>
      <c r="AO357" s="275"/>
    </row>
    <row r="358" spans="1:41" ht="35.25" customHeight="1">
      <c r="A358" s="278"/>
      <c r="B358" s="269"/>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c r="AC358" s="252"/>
      <c r="AD358" s="252"/>
      <c r="AE358" s="252"/>
      <c r="AF358" s="253"/>
      <c r="AG358" s="253"/>
      <c r="AH358" s="253"/>
      <c r="AI358" s="253"/>
      <c r="AJ358" s="253"/>
      <c r="AK358" s="253"/>
      <c r="AL358" s="253"/>
      <c r="AM358" s="253"/>
      <c r="AN358" s="253"/>
      <c r="AO358" s="254"/>
    </row>
    <row r="359" spans="1:41" ht="54" customHeight="1">
      <c r="A359" s="278"/>
      <c r="B359" s="269"/>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c r="AA359" s="252"/>
      <c r="AB359" s="252"/>
      <c r="AC359" s="252"/>
      <c r="AD359" s="252"/>
      <c r="AE359" s="252"/>
      <c r="AF359" s="253"/>
      <c r="AG359" s="253"/>
      <c r="AH359" s="253"/>
      <c r="AI359" s="253"/>
      <c r="AJ359" s="253"/>
      <c r="AK359" s="253"/>
      <c r="AL359" s="253"/>
      <c r="AM359" s="253"/>
      <c r="AN359" s="253"/>
      <c r="AO359" s="254"/>
    </row>
    <row r="360" spans="1:41" ht="30" customHeight="1">
      <c r="B360" s="263"/>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2"/>
      <c r="AD360" s="252"/>
      <c r="AE360" s="252"/>
      <c r="AF360" s="253"/>
      <c r="AG360" s="253"/>
      <c r="AH360" s="253"/>
      <c r="AI360" s="253"/>
      <c r="AJ360" s="253"/>
      <c r="AK360" s="253"/>
      <c r="AL360" s="253"/>
      <c r="AM360" s="253"/>
      <c r="AN360" s="253"/>
      <c r="AO360" s="254"/>
    </row>
    <row r="361" spans="1:41" ht="24" customHeight="1">
      <c r="B361" s="263"/>
      <c r="C361" s="280"/>
      <c r="D361" s="281"/>
      <c r="E361" s="281"/>
      <c r="F361" s="281"/>
      <c r="G361" s="281"/>
      <c r="H361" s="281"/>
      <c r="I361" s="281"/>
      <c r="J361" s="252"/>
      <c r="K361" s="252"/>
      <c r="L361" s="252"/>
      <c r="M361" s="252"/>
      <c r="N361" s="252"/>
      <c r="O361" s="252"/>
      <c r="P361" s="252"/>
      <c r="Q361" s="252"/>
      <c r="R361" s="252"/>
      <c r="S361" s="252"/>
      <c r="T361" s="252"/>
      <c r="U361" s="252"/>
      <c r="V361" s="252"/>
      <c r="W361" s="252"/>
      <c r="X361" s="252"/>
      <c r="Y361" s="252"/>
      <c r="Z361" s="252"/>
      <c r="AA361" s="252"/>
      <c r="AB361" s="252"/>
      <c r="AC361" s="252"/>
      <c r="AD361" s="252"/>
      <c r="AE361" s="252"/>
      <c r="AF361" s="253"/>
      <c r="AG361" s="253"/>
      <c r="AH361" s="253"/>
      <c r="AI361" s="253"/>
      <c r="AJ361" s="253"/>
      <c r="AK361" s="253"/>
      <c r="AL361" s="253"/>
      <c r="AM361" s="253"/>
      <c r="AN361" s="253"/>
      <c r="AO361" s="254"/>
    </row>
    <row r="362" spans="1:41" ht="30.75" customHeight="1">
      <c r="A362" s="282"/>
      <c r="B362" s="283"/>
      <c r="C362" s="280"/>
      <c r="D362" s="281"/>
      <c r="E362" s="281"/>
      <c r="F362" s="281"/>
      <c r="G362" s="281"/>
      <c r="H362" s="281"/>
      <c r="I362" s="281"/>
      <c r="J362" s="252"/>
      <c r="K362" s="252"/>
      <c r="L362" s="252"/>
      <c r="M362" s="252"/>
      <c r="N362" s="252"/>
      <c r="O362" s="252"/>
      <c r="P362" s="252"/>
      <c r="Q362" s="252"/>
      <c r="R362" s="252"/>
      <c r="S362" s="252"/>
      <c r="T362" s="252"/>
      <c r="U362" s="252"/>
      <c r="V362" s="252"/>
      <c r="W362" s="252"/>
      <c r="X362" s="252"/>
      <c r="Y362" s="252"/>
      <c r="Z362" s="252"/>
      <c r="AA362" s="252"/>
      <c r="AB362" s="252"/>
      <c r="AC362" s="252"/>
      <c r="AD362" s="252"/>
      <c r="AE362" s="252"/>
      <c r="AF362" s="253"/>
      <c r="AG362" s="253"/>
      <c r="AH362" s="253"/>
      <c r="AI362" s="253"/>
      <c r="AJ362" s="253"/>
      <c r="AK362" s="253"/>
      <c r="AL362" s="253"/>
      <c r="AM362" s="253"/>
      <c r="AN362" s="253"/>
      <c r="AO362" s="254"/>
    </row>
    <row r="363" spans="1:41" s="273" customFormat="1" ht="30.75" customHeight="1">
      <c r="A363" s="279"/>
      <c r="B363" s="263"/>
      <c r="C363" s="280"/>
      <c r="D363" s="281"/>
      <c r="E363" s="281"/>
      <c r="F363" s="281"/>
      <c r="G363" s="281"/>
      <c r="H363" s="281"/>
      <c r="I363" s="281"/>
      <c r="J363" s="252"/>
      <c r="K363" s="252"/>
      <c r="L363" s="252"/>
      <c r="M363" s="252"/>
      <c r="N363" s="266"/>
      <c r="O363" s="252"/>
      <c r="P363" s="252"/>
      <c r="Q363" s="252"/>
      <c r="R363" s="252"/>
      <c r="S363" s="252"/>
      <c r="T363" s="252"/>
      <c r="U363" s="252"/>
      <c r="V363" s="252"/>
      <c r="W363" s="252"/>
      <c r="X363" s="252"/>
      <c r="Y363" s="252"/>
      <c r="Z363" s="252"/>
      <c r="AA363" s="252"/>
      <c r="AB363" s="252"/>
      <c r="AC363" s="252"/>
      <c r="AD363" s="252"/>
      <c r="AE363" s="252"/>
      <c r="AF363" s="253"/>
      <c r="AG363" s="253"/>
      <c r="AH363" s="253"/>
      <c r="AI363" s="253"/>
      <c r="AJ363" s="253"/>
      <c r="AK363" s="253"/>
      <c r="AL363" s="253"/>
      <c r="AM363" s="253"/>
      <c r="AN363" s="274"/>
      <c r="AO363" s="275"/>
    </row>
    <row r="364" spans="1:41" s="273" customFormat="1" ht="30.75" customHeight="1">
      <c r="A364" s="279"/>
      <c r="B364" s="263"/>
      <c r="C364" s="280"/>
      <c r="D364" s="281"/>
      <c r="E364" s="281"/>
      <c r="F364" s="281"/>
      <c r="G364" s="281"/>
      <c r="H364" s="281"/>
      <c r="I364" s="281"/>
      <c r="J364" s="252"/>
      <c r="K364" s="252"/>
      <c r="L364" s="252"/>
      <c r="M364" s="252"/>
      <c r="N364" s="252"/>
      <c r="O364" s="252"/>
      <c r="P364" s="252"/>
      <c r="Q364" s="252"/>
      <c r="R364" s="252"/>
      <c r="S364" s="252"/>
      <c r="T364" s="252"/>
      <c r="U364" s="252"/>
      <c r="V364" s="252"/>
      <c r="W364" s="252"/>
      <c r="X364" s="252"/>
      <c r="Y364" s="252"/>
      <c r="Z364" s="252"/>
      <c r="AA364" s="252"/>
      <c r="AB364" s="252"/>
      <c r="AC364" s="252"/>
      <c r="AD364" s="252"/>
      <c r="AE364" s="252"/>
      <c r="AF364" s="253"/>
      <c r="AG364" s="253"/>
      <c r="AH364" s="253"/>
      <c r="AI364" s="253"/>
      <c r="AJ364" s="253"/>
      <c r="AK364" s="253"/>
      <c r="AL364" s="253"/>
      <c r="AM364" s="253"/>
      <c r="AN364" s="274"/>
      <c r="AO364" s="275"/>
    </row>
    <row r="365" spans="1:41" s="273" customFormat="1" ht="30.75" customHeight="1">
      <c r="A365" s="279"/>
      <c r="B365" s="263"/>
      <c r="C365" s="280"/>
      <c r="D365" s="281"/>
      <c r="E365" s="281"/>
      <c r="F365" s="281"/>
      <c r="G365" s="281"/>
      <c r="H365" s="281"/>
      <c r="I365" s="281"/>
      <c r="J365" s="281"/>
      <c r="K365" s="281"/>
      <c r="L365" s="252"/>
      <c r="M365" s="252"/>
      <c r="N365" s="252"/>
      <c r="O365" s="252"/>
      <c r="P365" s="252"/>
      <c r="Q365" s="252"/>
      <c r="R365" s="252"/>
      <c r="S365" s="252"/>
      <c r="T365" s="252"/>
      <c r="U365" s="252"/>
      <c r="V365" s="252"/>
      <c r="W365" s="252"/>
      <c r="X365" s="252"/>
      <c r="Y365" s="252"/>
      <c r="Z365" s="252"/>
      <c r="AA365" s="252"/>
      <c r="AB365" s="252"/>
      <c r="AC365" s="252"/>
      <c r="AD365" s="252"/>
      <c r="AE365" s="252"/>
      <c r="AF365" s="253"/>
      <c r="AG365" s="253"/>
      <c r="AH365" s="253"/>
      <c r="AI365" s="253"/>
      <c r="AJ365" s="253"/>
      <c r="AK365" s="253"/>
      <c r="AL365" s="253"/>
      <c r="AM365" s="253"/>
      <c r="AN365" s="274"/>
      <c r="AO365" s="275"/>
    </row>
    <row r="366" spans="1:41" s="273" customFormat="1" ht="30.75" customHeight="1">
      <c r="A366" s="278"/>
      <c r="B366" s="269"/>
      <c r="C366" s="280"/>
      <c r="D366" s="281"/>
      <c r="E366" s="281"/>
      <c r="F366" s="281"/>
      <c r="G366" s="281"/>
      <c r="H366" s="281"/>
      <c r="I366" s="281"/>
      <c r="J366" s="281"/>
      <c r="K366" s="281"/>
      <c r="L366" s="252"/>
      <c r="M366" s="252"/>
      <c r="N366" s="252"/>
      <c r="O366" s="252"/>
      <c r="P366" s="252"/>
      <c r="Q366" s="252"/>
      <c r="R366" s="252"/>
      <c r="S366" s="252"/>
      <c r="T366" s="252"/>
      <c r="U366" s="252"/>
      <c r="V366" s="252"/>
      <c r="W366" s="252"/>
      <c r="X366" s="252"/>
      <c r="Y366" s="252"/>
      <c r="Z366" s="252"/>
      <c r="AA366" s="252"/>
      <c r="AB366" s="252"/>
      <c r="AC366" s="252"/>
      <c r="AD366" s="252"/>
      <c r="AE366" s="252"/>
      <c r="AF366" s="253"/>
      <c r="AG366" s="253"/>
      <c r="AH366" s="253"/>
      <c r="AI366" s="253"/>
      <c r="AJ366" s="253"/>
      <c r="AK366" s="253"/>
      <c r="AL366" s="253"/>
      <c r="AM366" s="253"/>
      <c r="AN366" s="274"/>
      <c r="AO366" s="275"/>
    </row>
    <row r="367" spans="1:41" s="273" customFormat="1" ht="24" customHeight="1">
      <c r="A367" s="279"/>
      <c r="B367" s="263"/>
      <c r="C367" s="280"/>
      <c r="D367" s="281"/>
      <c r="E367" s="281"/>
      <c r="F367" s="281"/>
      <c r="G367" s="281"/>
      <c r="H367" s="281"/>
      <c r="I367" s="281"/>
      <c r="J367" s="281"/>
      <c r="K367" s="281"/>
      <c r="L367" s="252"/>
      <c r="M367" s="252"/>
      <c r="N367" s="284"/>
      <c r="O367" s="252"/>
      <c r="P367" s="252"/>
      <c r="Q367" s="252"/>
      <c r="R367" s="252"/>
      <c r="S367" s="252"/>
      <c r="T367" s="252"/>
      <c r="U367" s="252"/>
      <c r="V367" s="252"/>
      <c r="W367" s="252"/>
      <c r="X367" s="252"/>
      <c r="Y367" s="252"/>
      <c r="Z367" s="252"/>
      <c r="AA367" s="252"/>
      <c r="AB367" s="252"/>
      <c r="AC367" s="252"/>
      <c r="AD367" s="252"/>
      <c r="AE367" s="252"/>
      <c r="AF367" s="253"/>
      <c r="AG367" s="253"/>
      <c r="AH367" s="253"/>
      <c r="AI367" s="253"/>
      <c r="AJ367" s="253"/>
      <c r="AK367" s="253"/>
      <c r="AL367" s="253"/>
      <c r="AM367" s="253"/>
      <c r="AN367" s="274"/>
      <c r="AO367" s="275"/>
    </row>
    <row r="368" spans="1:41" ht="29.25" customHeight="1">
      <c r="B368" s="263"/>
      <c r="C368" s="280"/>
      <c r="D368" s="281"/>
      <c r="E368" s="281"/>
      <c r="F368" s="281"/>
      <c r="G368" s="281"/>
      <c r="H368" s="281"/>
      <c r="I368" s="281"/>
      <c r="J368" s="281"/>
      <c r="K368" s="281"/>
      <c r="L368" s="252"/>
      <c r="M368" s="252"/>
      <c r="N368" s="284"/>
      <c r="O368" s="252"/>
      <c r="P368" s="252"/>
      <c r="Q368" s="252"/>
      <c r="R368" s="252"/>
      <c r="S368" s="252"/>
      <c r="T368" s="252"/>
      <c r="U368" s="252"/>
      <c r="V368" s="252"/>
      <c r="W368" s="252"/>
      <c r="X368" s="252"/>
      <c r="Y368" s="252"/>
      <c r="Z368" s="252"/>
      <c r="AA368" s="252"/>
      <c r="AB368" s="252"/>
      <c r="AC368" s="252"/>
      <c r="AD368" s="252"/>
      <c r="AE368" s="252"/>
      <c r="AF368" s="253"/>
      <c r="AG368" s="253"/>
      <c r="AH368" s="253"/>
      <c r="AI368" s="253"/>
      <c r="AJ368" s="253"/>
      <c r="AK368" s="253"/>
      <c r="AL368" s="253"/>
      <c r="AM368" s="253"/>
      <c r="AN368" s="253"/>
      <c r="AO368" s="254"/>
    </row>
    <row r="369" spans="1:41" ht="21" customHeight="1">
      <c r="B369" s="263"/>
      <c r="C369" s="280"/>
      <c r="D369" s="281"/>
      <c r="E369" s="281"/>
      <c r="F369" s="281"/>
      <c r="G369" s="281"/>
      <c r="H369" s="281"/>
      <c r="I369" s="281"/>
      <c r="J369" s="281"/>
      <c r="K369" s="281"/>
      <c r="L369" s="252"/>
      <c r="M369" s="252"/>
      <c r="N369" s="284"/>
      <c r="O369" s="252"/>
      <c r="P369" s="252"/>
      <c r="Q369" s="252"/>
      <c r="R369" s="252"/>
      <c r="S369" s="252"/>
      <c r="T369" s="252"/>
      <c r="U369" s="252"/>
      <c r="V369" s="252"/>
      <c r="W369" s="252"/>
      <c r="X369" s="252"/>
      <c r="Y369" s="252"/>
      <c r="Z369" s="252"/>
      <c r="AA369" s="252"/>
      <c r="AB369" s="252"/>
      <c r="AC369" s="252"/>
      <c r="AD369" s="252"/>
      <c r="AE369" s="252"/>
      <c r="AF369" s="253"/>
      <c r="AG369" s="253"/>
      <c r="AH369" s="253"/>
      <c r="AI369" s="253"/>
      <c r="AJ369" s="253"/>
      <c r="AK369" s="253"/>
      <c r="AL369" s="253"/>
      <c r="AM369" s="253"/>
      <c r="AN369" s="253"/>
      <c r="AO369" s="254"/>
    </row>
    <row r="370" spans="1:41" s="286" customFormat="1" ht="20.25" customHeight="1">
      <c r="A370" s="278"/>
      <c r="B370" s="269"/>
      <c r="C370" s="280"/>
      <c r="D370" s="281"/>
      <c r="E370" s="281"/>
      <c r="F370" s="281"/>
      <c r="G370" s="281"/>
      <c r="H370" s="281"/>
      <c r="I370" s="281"/>
      <c r="J370" s="281"/>
      <c r="K370" s="281"/>
      <c r="L370" s="252"/>
      <c r="M370" s="252"/>
      <c r="N370" s="252"/>
      <c r="O370" s="252"/>
      <c r="P370" s="252"/>
      <c r="Q370" s="252"/>
      <c r="R370" s="252"/>
      <c r="S370" s="252"/>
      <c r="T370" s="252"/>
      <c r="U370" s="252"/>
      <c r="V370" s="252"/>
      <c r="W370" s="252"/>
      <c r="X370" s="252"/>
      <c r="Y370" s="252"/>
      <c r="Z370" s="252"/>
      <c r="AA370" s="252"/>
      <c r="AB370" s="252"/>
      <c r="AC370" s="252"/>
      <c r="AD370" s="252"/>
      <c r="AE370" s="252"/>
      <c r="AF370" s="253"/>
      <c r="AG370" s="253"/>
      <c r="AH370" s="253"/>
      <c r="AI370" s="253"/>
      <c r="AJ370" s="253"/>
      <c r="AK370" s="253"/>
      <c r="AL370" s="253"/>
      <c r="AM370" s="253"/>
      <c r="AN370" s="253"/>
      <c r="AO370" s="285"/>
    </row>
    <row r="371" spans="1:41" ht="19.5" customHeight="1">
      <c r="A371" s="278"/>
      <c r="B371" s="269"/>
      <c r="C371" s="280"/>
      <c r="D371" s="281"/>
      <c r="E371" s="281"/>
      <c r="F371" s="281"/>
      <c r="G371" s="281"/>
      <c r="H371" s="281"/>
      <c r="I371" s="281"/>
      <c r="J371" s="281"/>
      <c r="K371" s="281"/>
      <c r="L371" s="252"/>
      <c r="M371" s="252"/>
      <c r="N371" s="252"/>
      <c r="O371" s="252"/>
      <c r="P371" s="252"/>
      <c r="Q371" s="252"/>
      <c r="R371" s="252"/>
      <c r="S371" s="252"/>
      <c r="T371" s="252"/>
      <c r="U371" s="252"/>
      <c r="V371" s="252"/>
      <c r="W371" s="252"/>
      <c r="X371" s="252"/>
      <c r="Y371" s="252"/>
      <c r="Z371" s="252"/>
      <c r="AA371" s="252"/>
      <c r="AB371" s="252"/>
      <c r="AC371" s="252"/>
      <c r="AD371" s="252"/>
      <c r="AE371" s="252"/>
      <c r="AF371" s="253"/>
      <c r="AG371" s="253"/>
      <c r="AH371" s="253"/>
      <c r="AI371" s="253"/>
      <c r="AJ371" s="253"/>
      <c r="AK371" s="253"/>
      <c r="AL371" s="253"/>
      <c r="AM371" s="253"/>
      <c r="AN371" s="253"/>
      <c r="AO371" s="254"/>
    </row>
    <row r="372" spans="1:41" ht="19.5" customHeight="1">
      <c r="A372" s="278"/>
      <c r="B372" s="269"/>
      <c r="C372" s="280"/>
      <c r="D372" s="281"/>
      <c r="E372" s="281"/>
      <c r="F372" s="281"/>
      <c r="G372" s="281"/>
      <c r="H372" s="281"/>
      <c r="I372" s="281"/>
      <c r="J372" s="281"/>
      <c r="K372" s="281"/>
      <c r="L372" s="252"/>
      <c r="M372" s="252"/>
      <c r="N372" s="287"/>
      <c r="O372" s="252"/>
      <c r="P372" s="252"/>
      <c r="Q372" s="252"/>
      <c r="R372" s="252"/>
      <c r="S372" s="252"/>
      <c r="T372" s="252"/>
      <c r="U372" s="252"/>
      <c r="V372" s="252"/>
      <c r="W372" s="252"/>
      <c r="X372" s="252"/>
      <c r="Y372" s="252"/>
      <c r="Z372" s="252"/>
      <c r="AA372" s="252"/>
      <c r="AB372" s="252"/>
      <c r="AC372" s="252"/>
      <c r="AD372" s="252"/>
      <c r="AE372" s="252"/>
      <c r="AF372" s="253"/>
      <c r="AG372" s="253"/>
      <c r="AH372" s="253"/>
      <c r="AI372" s="253"/>
      <c r="AJ372" s="253"/>
      <c r="AK372" s="253"/>
      <c r="AL372" s="253"/>
      <c r="AM372" s="253"/>
      <c r="AN372" s="253"/>
      <c r="AO372" s="254"/>
    </row>
    <row r="373" spans="1:41" ht="19.5" customHeight="1">
      <c r="A373" s="282"/>
      <c r="B373" s="283"/>
      <c r="C373" s="280"/>
      <c r="D373" s="281"/>
      <c r="E373" s="281"/>
      <c r="F373" s="281"/>
      <c r="G373" s="281"/>
      <c r="H373" s="281"/>
      <c r="I373" s="281"/>
      <c r="J373" s="281"/>
      <c r="K373" s="281"/>
      <c r="L373" s="252"/>
      <c r="M373" s="252"/>
      <c r="N373" s="288"/>
      <c r="O373" s="252"/>
      <c r="P373" s="252"/>
      <c r="Q373" s="252"/>
      <c r="R373" s="252"/>
      <c r="S373" s="252"/>
      <c r="T373" s="252"/>
      <c r="U373" s="252"/>
      <c r="V373" s="252"/>
      <c r="W373" s="252"/>
      <c r="X373" s="252"/>
      <c r="Y373" s="252"/>
      <c r="Z373" s="252"/>
      <c r="AA373" s="252"/>
      <c r="AB373" s="252"/>
      <c r="AC373" s="252"/>
      <c r="AD373" s="252"/>
      <c r="AE373" s="252"/>
      <c r="AF373" s="253"/>
      <c r="AG373" s="253"/>
      <c r="AH373" s="253"/>
      <c r="AI373" s="253"/>
      <c r="AJ373" s="253"/>
      <c r="AK373" s="253"/>
      <c r="AL373" s="253"/>
      <c r="AM373" s="253"/>
      <c r="AN373" s="253"/>
      <c r="AO373" s="254"/>
    </row>
    <row r="374" spans="1:41" s="273" customFormat="1" ht="41.25" customHeight="1">
      <c r="A374" s="278"/>
      <c r="B374" s="269"/>
      <c r="C374" s="280"/>
      <c r="D374" s="281"/>
      <c r="E374" s="281"/>
      <c r="F374" s="281"/>
      <c r="G374" s="281"/>
      <c r="H374" s="281"/>
      <c r="I374" s="281"/>
      <c r="J374" s="281"/>
      <c r="K374" s="281"/>
      <c r="L374" s="252"/>
      <c r="M374" s="252"/>
      <c r="N374" s="276"/>
      <c r="O374" s="266"/>
      <c r="P374" s="266"/>
      <c r="Q374" s="266"/>
      <c r="R374" s="266"/>
      <c r="S374" s="266"/>
      <c r="T374" s="266"/>
      <c r="U374" s="266"/>
      <c r="V374" s="266"/>
      <c r="W374" s="266"/>
      <c r="X374" s="266"/>
      <c r="Y374" s="266"/>
      <c r="Z374" s="266"/>
      <c r="AA374" s="266"/>
      <c r="AB374" s="266"/>
      <c r="AC374" s="266"/>
      <c r="AD374" s="266"/>
      <c r="AE374" s="266"/>
      <c r="AF374" s="274"/>
      <c r="AG374" s="274"/>
      <c r="AH374" s="274"/>
      <c r="AI374" s="274"/>
      <c r="AJ374" s="274"/>
      <c r="AK374" s="274"/>
      <c r="AL374" s="274"/>
      <c r="AM374" s="274"/>
      <c r="AN374" s="274"/>
      <c r="AO374" s="275"/>
    </row>
    <row r="375" spans="1:41" ht="43.5" customHeight="1">
      <c r="A375" s="278"/>
      <c r="B375" s="269"/>
      <c r="C375" s="280"/>
      <c r="D375" s="281"/>
      <c r="E375" s="281"/>
      <c r="F375" s="281"/>
      <c r="G375" s="281"/>
      <c r="H375" s="281"/>
      <c r="I375" s="281"/>
      <c r="J375" s="281"/>
      <c r="K375" s="281"/>
      <c r="L375" s="281"/>
      <c r="M375" s="281"/>
      <c r="N375" s="276"/>
      <c r="O375" s="252"/>
      <c r="P375" s="252"/>
      <c r="Q375" s="252"/>
      <c r="R375" s="252"/>
      <c r="S375" s="252"/>
      <c r="T375" s="252"/>
      <c r="U375" s="252"/>
      <c r="V375" s="252"/>
      <c r="W375" s="252"/>
      <c r="X375" s="252"/>
      <c r="Y375" s="252"/>
      <c r="Z375" s="252"/>
      <c r="AA375" s="252"/>
      <c r="AB375" s="252"/>
      <c r="AC375" s="252"/>
      <c r="AD375" s="252"/>
      <c r="AE375" s="252"/>
      <c r="AF375" s="253"/>
      <c r="AG375" s="253"/>
      <c r="AH375" s="253"/>
      <c r="AI375" s="253"/>
      <c r="AJ375" s="253"/>
      <c r="AK375" s="253"/>
      <c r="AL375" s="253"/>
      <c r="AM375" s="253"/>
      <c r="AN375" s="253"/>
      <c r="AO375" s="254"/>
    </row>
    <row r="376" spans="1:41" ht="19.5" customHeight="1">
      <c r="A376" s="278"/>
      <c r="B376" s="269"/>
      <c r="C376" s="280"/>
      <c r="D376" s="281"/>
      <c r="E376" s="281"/>
      <c r="F376" s="281"/>
      <c r="G376" s="281"/>
      <c r="H376" s="281"/>
      <c r="I376" s="281"/>
      <c r="J376" s="281"/>
      <c r="K376" s="281"/>
      <c r="L376" s="281"/>
      <c r="M376" s="281"/>
      <c r="N376" s="276"/>
      <c r="O376" s="252"/>
      <c r="P376" s="252"/>
      <c r="Q376" s="252"/>
      <c r="R376" s="252"/>
      <c r="S376" s="252"/>
      <c r="T376" s="252"/>
      <c r="U376" s="252"/>
      <c r="V376" s="252"/>
      <c r="W376" s="252"/>
      <c r="X376" s="252"/>
      <c r="Y376" s="252"/>
      <c r="Z376" s="252"/>
      <c r="AA376" s="252"/>
      <c r="AB376" s="252"/>
      <c r="AC376" s="252"/>
      <c r="AD376" s="252"/>
      <c r="AE376" s="252"/>
      <c r="AF376" s="253"/>
      <c r="AG376" s="253"/>
      <c r="AH376" s="253"/>
      <c r="AI376" s="253"/>
      <c r="AJ376" s="253"/>
      <c r="AK376" s="253"/>
      <c r="AL376" s="253"/>
      <c r="AM376" s="253"/>
      <c r="AN376" s="253"/>
      <c r="AO376" s="254"/>
    </row>
    <row r="377" spans="1:41" ht="51.75" customHeight="1">
      <c r="A377" s="278"/>
      <c r="B377" s="269"/>
      <c r="C377" s="280"/>
      <c r="D377" s="281"/>
      <c r="E377" s="281"/>
      <c r="F377" s="281"/>
      <c r="G377" s="281"/>
      <c r="H377" s="281"/>
      <c r="I377" s="281"/>
      <c r="J377" s="281"/>
      <c r="K377" s="281"/>
      <c r="L377" s="281"/>
      <c r="M377" s="281"/>
      <c r="N377" s="276"/>
      <c r="O377" s="252"/>
      <c r="P377" s="252"/>
      <c r="Q377" s="252"/>
      <c r="R377" s="252"/>
      <c r="S377" s="252"/>
      <c r="T377" s="252"/>
      <c r="U377" s="252"/>
      <c r="V377" s="252"/>
      <c r="W377" s="252"/>
      <c r="X377" s="252"/>
      <c r="Y377" s="252"/>
      <c r="Z377" s="252"/>
      <c r="AA377" s="252"/>
      <c r="AB377" s="252"/>
      <c r="AC377" s="252"/>
      <c r="AD377" s="252"/>
      <c r="AE377" s="252"/>
      <c r="AF377" s="253"/>
      <c r="AG377" s="253"/>
      <c r="AH377" s="253"/>
      <c r="AI377" s="253"/>
      <c r="AJ377" s="253"/>
      <c r="AK377" s="253"/>
      <c r="AL377" s="253"/>
      <c r="AM377" s="253"/>
      <c r="AN377" s="253"/>
      <c r="AO377" s="254"/>
    </row>
    <row r="378" spans="1:41" s="273" customFormat="1" ht="41.25" customHeight="1">
      <c r="A378" s="278"/>
      <c r="B378" s="269"/>
      <c r="C378" s="280"/>
      <c r="D378" s="281"/>
      <c r="E378" s="281"/>
      <c r="F378" s="281"/>
      <c r="G378" s="281"/>
      <c r="H378" s="281"/>
      <c r="I378" s="281"/>
      <c r="J378" s="281"/>
      <c r="K378" s="281"/>
      <c r="L378" s="281"/>
      <c r="M378" s="281"/>
      <c r="N378" s="276"/>
      <c r="O378" s="284"/>
      <c r="P378" s="284"/>
      <c r="Q378" s="284"/>
      <c r="R378" s="284"/>
      <c r="S378" s="266"/>
      <c r="T378" s="266"/>
      <c r="U378" s="266"/>
      <c r="V378" s="266"/>
      <c r="W378" s="266"/>
      <c r="X378" s="266"/>
      <c r="Y378" s="266"/>
      <c r="Z378" s="266"/>
      <c r="AA378" s="266"/>
      <c r="AB378" s="266"/>
      <c r="AC378" s="266"/>
      <c r="AD378" s="266"/>
      <c r="AE378" s="266"/>
      <c r="AF378" s="274"/>
      <c r="AG378" s="274"/>
      <c r="AH378" s="274"/>
      <c r="AI378" s="274"/>
      <c r="AJ378" s="274"/>
      <c r="AK378" s="274"/>
      <c r="AL378" s="274"/>
      <c r="AM378" s="274"/>
      <c r="AN378" s="274"/>
      <c r="AO378" s="275"/>
    </row>
    <row r="379" spans="1:41" s="273" customFormat="1" ht="36.75" customHeight="1">
      <c r="A379" s="278"/>
      <c r="B379" s="269"/>
      <c r="C379" s="280"/>
      <c r="D379" s="281"/>
      <c r="E379" s="281"/>
      <c r="F379" s="281"/>
      <c r="G379" s="281"/>
      <c r="H379" s="281"/>
      <c r="I379" s="281"/>
      <c r="J379" s="281"/>
      <c r="K379" s="281"/>
      <c r="L379" s="281"/>
      <c r="M379" s="281"/>
      <c r="N379" s="276"/>
      <c r="O379" s="284"/>
      <c r="P379" s="284"/>
      <c r="Q379" s="284"/>
      <c r="R379" s="284"/>
      <c r="S379" s="266"/>
      <c r="T379" s="266"/>
      <c r="U379" s="266"/>
      <c r="V379" s="266"/>
      <c r="W379" s="266"/>
      <c r="X379" s="266"/>
      <c r="Y379" s="266"/>
      <c r="Z379" s="266"/>
      <c r="AA379" s="266"/>
      <c r="AB379" s="266"/>
      <c r="AC379" s="266"/>
      <c r="AD379" s="266"/>
      <c r="AE379" s="266"/>
      <c r="AF379" s="274"/>
      <c r="AG379" s="274"/>
      <c r="AH379" s="274"/>
      <c r="AI379" s="274"/>
      <c r="AJ379" s="274"/>
      <c r="AK379" s="274"/>
      <c r="AL379" s="274"/>
      <c r="AM379" s="274"/>
      <c r="AN379" s="274"/>
      <c r="AO379" s="275"/>
    </row>
    <row r="380" spans="1:41" s="273" customFormat="1" ht="73.5" customHeight="1">
      <c r="A380" s="278"/>
      <c r="B380" s="269"/>
      <c r="C380" s="280"/>
      <c r="D380" s="281"/>
      <c r="E380" s="281"/>
      <c r="F380" s="281"/>
      <c r="G380" s="281"/>
      <c r="H380" s="281"/>
      <c r="I380" s="281"/>
      <c r="J380" s="281"/>
      <c r="K380" s="281"/>
      <c r="L380" s="281"/>
      <c r="M380" s="281"/>
      <c r="N380" s="284"/>
      <c r="O380" s="284"/>
      <c r="P380" s="284"/>
      <c r="Q380" s="284"/>
      <c r="R380" s="284"/>
      <c r="S380" s="266"/>
      <c r="T380" s="266"/>
      <c r="U380" s="266"/>
      <c r="V380" s="266"/>
      <c r="W380" s="266"/>
      <c r="X380" s="266"/>
      <c r="Y380" s="266"/>
      <c r="Z380" s="266"/>
      <c r="AA380" s="266"/>
      <c r="AB380" s="266"/>
      <c r="AC380" s="266"/>
      <c r="AD380" s="266"/>
      <c r="AE380" s="266"/>
      <c r="AF380" s="274"/>
      <c r="AG380" s="274"/>
      <c r="AH380" s="274"/>
      <c r="AI380" s="274"/>
      <c r="AJ380" s="274"/>
      <c r="AK380" s="274"/>
      <c r="AL380" s="274"/>
      <c r="AM380" s="274"/>
      <c r="AN380" s="274"/>
      <c r="AO380" s="275"/>
    </row>
    <row r="381" spans="1:41" s="286" customFormat="1" ht="22.5" customHeight="1">
      <c r="A381" s="278"/>
      <c r="B381" s="269"/>
      <c r="C381" s="280"/>
      <c r="D381" s="281"/>
      <c r="E381" s="281"/>
      <c r="F381" s="281"/>
      <c r="G381" s="281"/>
      <c r="H381" s="281"/>
      <c r="I381" s="281"/>
      <c r="J381" s="281"/>
      <c r="K381" s="281"/>
      <c r="L381" s="281"/>
      <c r="M381" s="281"/>
      <c r="N381" s="252"/>
      <c r="O381" s="252"/>
      <c r="P381" s="252"/>
      <c r="Q381" s="252"/>
      <c r="R381" s="252"/>
      <c r="S381" s="252"/>
      <c r="T381" s="252"/>
      <c r="U381" s="252"/>
      <c r="V381" s="252"/>
      <c r="W381" s="252"/>
      <c r="X381" s="252"/>
      <c r="Y381" s="252"/>
      <c r="Z381" s="252"/>
      <c r="AA381" s="252"/>
      <c r="AB381" s="252"/>
      <c r="AC381" s="252"/>
      <c r="AD381" s="252"/>
      <c r="AE381" s="252"/>
      <c r="AF381" s="253"/>
      <c r="AG381" s="253"/>
      <c r="AH381" s="253"/>
      <c r="AI381" s="253"/>
      <c r="AJ381" s="253"/>
      <c r="AK381" s="253"/>
      <c r="AL381" s="253"/>
      <c r="AM381" s="253"/>
      <c r="AN381" s="253"/>
      <c r="AO381" s="285"/>
    </row>
    <row r="382" spans="1:41" s="273" customFormat="1" ht="29.25" customHeight="1">
      <c r="A382" s="278"/>
      <c r="B382" s="269"/>
      <c r="C382" s="280"/>
      <c r="D382" s="281"/>
      <c r="E382" s="281"/>
      <c r="F382" s="281"/>
      <c r="G382" s="281"/>
      <c r="H382" s="281"/>
      <c r="I382" s="281"/>
      <c r="J382" s="281"/>
      <c r="K382" s="281"/>
      <c r="L382" s="281"/>
      <c r="M382" s="281"/>
      <c r="N382" s="252"/>
      <c r="O382" s="252"/>
      <c r="P382" s="252"/>
      <c r="Q382" s="252"/>
      <c r="R382" s="252"/>
      <c r="S382" s="252"/>
      <c r="T382" s="252"/>
      <c r="U382" s="252"/>
      <c r="V382" s="252"/>
      <c r="W382" s="252"/>
      <c r="X382" s="252"/>
      <c r="Y382" s="252"/>
      <c r="Z382" s="252"/>
      <c r="AA382" s="252"/>
      <c r="AB382" s="252"/>
      <c r="AC382" s="252"/>
      <c r="AD382" s="252"/>
      <c r="AE382" s="252"/>
      <c r="AF382" s="253"/>
      <c r="AG382" s="253"/>
      <c r="AH382" s="253"/>
      <c r="AI382" s="253"/>
      <c r="AJ382" s="253"/>
      <c r="AK382" s="253"/>
      <c r="AL382" s="253"/>
      <c r="AM382" s="253"/>
      <c r="AN382" s="274"/>
      <c r="AO382" s="275"/>
    </row>
    <row r="383" spans="1:41" s="273" customFormat="1" ht="29.25" customHeight="1">
      <c r="A383" s="279"/>
      <c r="B383" s="263"/>
      <c r="C383" s="280"/>
      <c r="D383" s="281"/>
      <c r="E383" s="281"/>
      <c r="F383" s="281"/>
      <c r="G383" s="281"/>
      <c r="H383" s="281"/>
      <c r="I383" s="281"/>
      <c r="J383" s="281"/>
      <c r="K383" s="281"/>
      <c r="L383" s="281"/>
      <c r="M383" s="281"/>
      <c r="N383" s="252"/>
      <c r="O383" s="287"/>
      <c r="P383" s="287"/>
      <c r="Q383" s="287"/>
      <c r="R383" s="287"/>
      <c r="S383" s="287"/>
      <c r="T383" s="287"/>
      <c r="U383" s="287"/>
      <c r="V383" s="287"/>
      <c r="W383" s="287"/>
      <c r="X383" s="287"/>
      <c r="Y383" s="287"/>
      <c r="Z383" s="287"/>
      <c r="AA383" s="252"/>
      <c r="AB383" s="252"/>
      <c r="AC383" s="252"/>
      <c r="AD383" s="252"/>
      <c r="AE383" s="252"/>
      <c r="AF383" s="253"/>
      <c r="AG383" s="253"/>
      <c r="AH383" s="253"/>
      <c r="AI383" s="253"/>
      <c r="AJ383" s="253"/>
      <c r="AK383" s="253"/>
      <c r="AL383" s="253"/>
      <c r="AM383" s="253"/>
      <c r="AN383" s="274"/>
      <c r="AO383" s="275"/>
    </row>
    <row r="384" spans="1:41" s="273" customFormat="1" ht="31.5" customHeight="1">
      <c r="A384" s="279"/>
      <c r="B384" s="263"/>
      <c r="C384" s="280"/>
      <c r="D384" s="281"/>
      <c r="E384" s="281"/>
      <c r="F384" s="281"/>
      <c r="G384" s="281"/>
      <c r="H384" s="281"/>
      <c r="I384" s="281"/>
      <c r="J384" s="281"/>
      <c r="K384" s="281"/>
      <c r="L384" s="281"/>
      <c r="M384" s="281"/>
      <c r="N384" s="252"/>
      <c r="O384" s="288"/>
      <c r="P384" s="289"/>
      <c r="Q384" s="289"/>
      <c r="R384" s="288"/>
      <c r="S384" s="288"/>
      <c r="T384" s="288"/>
      <c r="U384" s="289"/>
      <c r="V384" s="288"/>
      <c r="W384" s="288"/>
      <c r="X384" s="288"/>
      <c r="Y384" s="289"/>
      <c r="Z384" s="252"/>
      <c r="AA384" s="252"/>
      <c r="AB384" s="252"/>
      <c r="AC384" s="252"/>
      <c r="AD384" s="252"/>
      <c r="AE384" s="252"/>
      <c r="AF384" s="253"/>
      <c r="AG384" s="253"/>
      <c r="AH384" s="253"/>
      <c r="AI384" s="253"/>
      <c r="AJ384" s="253"/>
      <c r="AK384" s="253"/>
      <c r="AL384" s="253"/>
      <c r="AM384" s="253"/>
      <c r="AN384" s="274"/>
      <c r="AO384" s="275"/>
    </row>
    <row r="385" spans="1:42" s="273" customFormat="1" ht="31.5" customHeight="1">
      <c r="A385" s="279"/>
      <c r="B385" s="263"/>
      <c r="C385" s="280"/>
      <c r="D385" s="281"/>
      <c r="E385" s="281"/>
      <c r="F385" s="281"/>
      <c r="G385" s="281"/>
      <c r="H385" s="281"/>
      <c r="I385" s="281"/>
      <c r="J385" s="281"/>
      <c r="K385" s="281"/>
      <c r="L385" s="281"/>
      <c r="M385" s="281"/>
      <c r="N385" s="252"/>
      <c r="O385" s="276"/>
      <c r="P385" s="277"/>
      <c r="Q385" s="277"/>
      <c r="R385" s="276"/>
      <c r="S385" s="276"/>
      <c r="T385" s="276"/>
      <c r="U385" s="277"/>
      <c r="V385" s="276"/>
      <c r="W385" s="276"/>
      <c r="X385" s="276"/>
      <c r="Y385" s="277"/>
      <c r="Z385" s="252"/>
      <c r="AA385" s="252"/>
      <c r="AB385" s="252"/>
      <c r="AC385" s="252"/>
      <c r="AD385" s="252"/>
      <c r="AE385" s="252"/>
      <c r="AF385" s="253"/>
      <c r="AG385" s="253"/>
      <c r="AH385" s="253"/>
      <c r="AI385" s="253"/>
      <c r="AJ385" s="253"/>
      <c r="AK385" s="253"/>
      <c r="AL385" s="253"/>
      <c r="AM385" s="253"/>
      <c r="AN385" s="274"/>
      <c r="AO385" s="275"/>
    </row>
    <row r="386" spans="1:42" s="273" customFormat="1" ht="31.5" customHeight="1">
      <c r="A386" s="279"/>
      <c r="B386" s="263"/>
      <c r="C386" s="280"/>
      <c r="D386" s="281"/>
      <c r="E386" s="281"/>
      <c r="F386" s="281"/>
      <c r="G386" s="281"/>
      <c r="H386" s="281"/>
      <c r="I386" s="281"/>
      <c r="J386" s="281"/>
      <c r="K386" s="281"/>
      <c r="L386" s="281"/>
      <c r="M386" s="281"/>
      <c r="N386" s="252"/>
      <c r="O386" s="276"/>
      <c r="P386" s="277"/>
      <c r="Q386" s="277"/>
      <c r="R386" s="276"/>
      <c r="S386" s="276"/>
      <c r="T386" s="276"/>
      <c r="U386" s="277"/>
      <c r="V386" s="276"/>
      <c r="W386" s="276"/>
      <c r="X386" s="276"/>
      <c r="Y386" s="277"/>
      <c r="Z386" s="252"/>
      <c r="AA386" s="252"/>
      <c r="AB386" s="252"/>
      <c r="AC386" s="252"/>
      <c r="AD386" s="252"/>
      <c r="AE386" s="252"/>
      <c r="AF386" s="253"/>
      <c r="AG386" s="253"/>
      <c r="AH386" s="253"/>
      <c r="AI386" s="253"/>
      <c r="AJ386" s="253"/>
      <c r="AK386" s="253"/>
      <c r="AL386" s="253"/>
      <c r="AM386" s="253"/>
      <c r="AN386" s="274"/>
      <c r="AO386" s="275"/>
    </row>
    <row r="387" spans="1:42" s="273" customFormat="1" ht="31.5" customHeight="1">
      <c r="A387" s="279"/>
      <c r="B387" s="263"/>
      <c r="C387" s="280"/>
      <c r="D387" s="281"/>
      <c r="E387" s="281"/>
      <c r="F387" s="281"/>
      <c r="G387" s="281"/>
      <c r="H387" s="281"/>
      <c r="I387" s="281"/>
      <c r="J387" s="281"/>
      <c r="K387" s="281"/>
      <c r="L387" s="281"/>
      <c r="M387" s="281"/>
      <c r="N387" s="252"/>
      <c r="O387" s="276"/>
      <c r="P387" s="277"/>
      <c r="Q387" s="277"/>
      <c r="R387" s="276"/>
      <c r="S387" s="276"/>
      <c r="T387" s="276"/>
      <c r="U387" s="277"/>
      <c r="V387" s="276"/>
      <c r="W387" s="276"/>
      <c r="X387" s="276"/>
      <c r="Y387" s="277"/>
      <c r="Z387" s="252"/>
      <c r="AA387" s="252"/>
      <c r="AB387" s="252"/>
      <c r="AC387" s="252"/>
      <c r="AD387" s="252"/>
      <c r="AE387" s="252"/>
      <c r="AF387" s="253"/>
      <c r="AG387" s="253"/>
      <c r="AH387" s="253"/>
      <c r="AI387" s="253"/>
      <c r="AJ387" s="253"/>
      <c r="AK387" s="253"/>
      <c r="AL387" s="253"/>
      <c r="AM387" s="253"/>
      <c r="AN387" s="274"/>
      <c r="AO387" s="275"/>
    </row>
    <row r="388" spans="1:42" s="273" customFormat="1" ht="31.5" customHeight="1">
      <c r="A388" s="279"/>
      <c r="B388" s="263"/>
      <c r="C388" s="280"/>
      <c r="D388" s="281"/>
      <c r="E388" s="281"/>
      <c r="F388" s="281"/>
      <c r="G388" s="281"/>
      <c r="H388" s="281"/>
      <c r="I388" s="281"/>
      <c r="J388" s="281"/>
      <c r="K388" s="281"/>
      <c r="L388" s="281"/>
      <c r="M388" s="281"/>
      <c r="N388" s="252"/>
      <c r="O388" s="276"/>
      <c r="P388" s="277"/>
      <c r="Q388" s="277"/>
      <c r="R388" s="276"/>
      <c r="S388" s="276"/>
      <c r="T388" s="276"/>
      <c r="U388" s="277"/>
      <c r="V388" s="276"/>
      <c r="W388" s="276"/>
      <c r="X388" s="276"/>
      <c r="Y388" s="277"/>
      <c r="Z388" s="252"/>
      <c r="AA388" s="252"/>
      <c r="AB388" s="252"/>
      <c r="AC388" s="252"/>
      <c r="AD388" s="252"/>
      <c r="AE388" s="252"/>
      <c r="AF388" s="253"/>
      <c r="AG388" s="253"/>
      <c r="AH388" s="253"/>
      <c r="AI388" s="253"/>
      <c r="AJ388" s="253"/>
      <c r="AK388" s="253"/>
      <c r="AL388" s="253"/>
      <c r="AM388" s="253"/>
      <c r="AN388" s="274"/>
      <c r="AO388" s="275"/>
    </row>
    <row r="389" spans="1:42" s="273" customFormat="1" ht="31.5" customHeight="1">
      <c r="A389" s="279"/>
      <c r="B389" s="263"/>
      <c r="C389" s="280"/>
      <c r="D389" s="281"/>
      <c r="E389" s="281"/>
      <c r="F389" s="281"/>
      <c r="G389" s="281"/>
      <c r="H389" s="281"/>
      <c r="I389" s="281"/>
      <c r="J389" s="281"/>
      <c r="K389" s="281"/>
      <c r="L389" s="281"/>
      <c r="M389" s="281"/>
      <c r="N389" s="287"/>
      <c r="O389" s="276"/>
      <c r="P389" s="277"/>
      <c r="Q389" s="277"/>
      <c r="R389" s="276"/>
      <c r="S389" s="276"/>
      <c r="T389" s="276"/>
      <c r="U389" s="277"/>
      <c r="V389" s="276"/>
      <c r="W389" s="276"/>
      <c r="X389" s="276"/>
      <c r="Y389" s="277"/>
      <c r="Z389" s="252"/>
      <c r="AA389" s="252"/>
      <c r="AB389" s="252"/>
      <c r="AC389" s="252"/>
      <c r="AD389" s="252"/>
      <c r="AE389" s="252"/>
      <c r="AF389" s="253"/>
      <c r="AG389" s="253"/>
      <c r="AH389" s="253"/>
      <c r="AI389" s="253"/>
      <c r="AJ389" s="253"/>
      <c r="AK389" s="253"/>
      <c r="AL389" s="253"/>
      <c r="AM389" s="253"/>
      <c r="AN389" s="274"/>
      <c r="AO389" s="275"/>
    </row>
    <row r="390" spans="1:42" s="273" customFormat="1" ht="31.5" customHeight="1">
      <c r="A390" s="279"/>
      <c r="B390" s="263"/>
      <c r="C390" s="280"/>
      <c r="D390" s="281"/>
      <c r="E390" s="281"/>
      <c r="F390" s="281"/>
      <c r="G390" s="281"/>
      <c r="H390" s="281"/>
      <c r="I390" s="281"/>
      <c r="J390" s="281"/>
      <c r="K390" s="281"/>
      <c r="L390" s="281"/>
      <c r="M390" s="281"/>
      <c r="N390" s="287"/>
      <c r="O390" s="276"/>
      <c r="P390" s="277"/>
      <c r="Q390" s="277"/>
      <c r="R390" s="276"/>
      <c r="S390" s="276"/>
      <c r="T390" s="276"/>
      <c r="U390" s="277"/>
      <c r="V390" s="276"/>
      <c r="W390" s="276"/>
      <c r="X390" s="276"/>
      <c r="Y390" s="277"/>
      <c r="Z390" s="252"/>
      <c r="AA390" s="252"/>
      <c r="AB390" s="252"/>
      <c r="AC390" s="252"/>
      <c r="AD390" s="252"/>
      <c r="AE390" s="252"/>
      <c r="AF390" s="253"/>
      <c r="AG390" s="253"/>
      <c r="AH390" s="253"/>
      <c r="AI390" s="253"/>
      <c r="AJ390" s="253"/>
      <c r="AK390" s="253"/>
      <c r="AL390" s="253"/>
      <c r="AM390" s="253"/>
      <c r="AN390" s="274"/>
      <c r="AO390" s="275"/>
    </row>
    <row r="391" spans="1:42" ht="28.5" customHeight="1">
      <c r="B391" s="263"/>
      <c r="C391" s="280"/>
      <c r="D391" s="281"/>
      <c r="E391" s="281"/>
      <c r="F391" s="281"/>
      <c r="G391" s="281"/>
      <c r="H391" s="281"/>
      <c r="I391" s="281"/>
      <c r="J391" s="281"/>
      <c r="K391" s="281"/>
      <c r="L391" s="281"/>
      <c r="M391" s="281"/>
      <c r="N391" s="290"/>
      <c r="O391" s="284"/>
      <c r="P391" s="284"/>
      <c r="Q391" s="284"/>
      <c r="R391" s="284"/>
      <c r="S391" s="284"/>
      <c r="T391" s="284"/>
      <c r="U391" s="284"/>
      <c r="V391" s="284"/>
      <c r="W391" s="284"/>
      <c r="X391" s="284"/>
      <c r="Y391" s="284"/>
      <c r="Z391" s="252"/>
      <c r="AA391" s="252"/>
      <c r="AB391" s="252"/>
      <c r="AC391" s="252"/>
      <c r="AD391" s="252"/>
      <c r="AE391" s="252"/>
      <c r="AF391" s="253"/>
      <c r="AG391" s="253"/>
      <c r="AH391" s="253"/>
      <c r="AI391" s="253"/>
      <c r="AJ391" s="253"/>
      <c r="AK391" s="253"/>
      <c r="AL391" s="253"/>
      <c r="AM391" s="253"/>
      <c r="AN391" s="253"/>
      <c r="AO391" s="254"/>
    </row>
    <row r="392" spans="1:42" ht="15">
      <c r="B392" s="263"/>
      <c r="C392" s="280"/>
      <c r="D392" s="281"/>
      <c r="E392" s="281"/>
      <c r="F392" s="281"/>
      <c r="G392" s="281"/>
      <c r="H392" s="281"/>
      <c r="I392" s="281"/>
      <c r="J392" s="281"/>
      <c r="K392" s="281"/>
      <c r="L392" s="281"/>
      <c r="M392" s="281"/>
      <c r="N392" s="291"/>
      <c r="O392" s="252"/>
      <c r="P392" s="252"/>
      <c r="Q392" s="252"/>
      <c r="R392" s="252"/>
      <c r="S392" s="252"/>
      <c r="T392" s="252"/>
      <c r="U392" s="252"/>
      <c r="V392" s="252"/>
      <c r="W392" s="252"/>
      <c r="X392" s="252"/>
      <c r="Y392" s="252"/>
      <c r="Z392" s="252"/>
      <c r="AA392" s="252"/>
      <c r="AB392" s="252"/>
      <c r="AC392" s="252"/>
      <c r="AD392" s="252"/>
      <c r="AE392" s="252"/>
      <c r="AF392" s="253"/>
      <c r="AG392" s="253"/>
      <c r="AH392" s="253"/>
      <c r="AI392" s="253"/>
      <c r="AJ392" s="253"/>
      <c r="AK392" s="253"/>
      <c r="AL392" s="253"/>
      <c r="AM392" s="253"/>
      <c r="AN392" s="253"/>
      <c r="AO392" s="254"/>
    </row>
    <row r="393" spans="1:42" ht="56.25" customHeight="1">
      <c r="B393" s="263"/>
      <c r="C393" s="280"/>
      <c r="D393" s="281"/>
      <c r="E393" s="281"/>
      <c r="F393" s="281"/>
      <c r="G393" s="281"/>
      <c r="H393" s="281"/>
      <c r="I393" s="281"/>
      <c r="J393" s="281"/>
      <c r="K393" s="281"/>
      <c r="L393" s="281"/>
      <c r="M393" s="281"/>
      <c r="N393" s="276"/>
      <c r="O393" s="252"/>
      <c r="P393" s="252"/>
      <c r="Q393" s="252"/>
      <c r="R393" s="252"/>
      <c r="S393" s="252"/>
      <c r="T393" s="252"/>
      <c r="U393" s="252"/>
      <c r="V393" s="252"/>
      <c r="W393" s="252"/>
      <c r="X393" s="252"/>
      <c r="Y393" s="252"/>
      <c r="Z393" s="252"/>
      <c r="AA393" s="252"/>
      <c r="AB393" s="252"/>
      <c r="AC393" s="252"/>
      <c r="AD393" s="252"/>
      <c r="AE393" s="252"/>
      <c r="AF393" s="253"/>
      <c r="AG393" s="253"/>
      <c r="AH393" s="253"/>
      <c r="AI393" s="253"/>
      <c r="AJ393" s="253"/>
      <c r="AK393" s="253"/>
      <c r="AL393" s="253"/>
      <c r="AM393" s="253"/>
      <c r="AN393" s="253"/>
      <c r="AO393" s="254"/>
    </row>
    <row r="394" spans="1:42" ht="56.25" customHeight="1">
      <c r="B394" s="263"/>
      <c r="C394" s="280"/>
      <c r="D394" s="281"/>
      <c r="E394" s="281"/>
      <c r="F394" s="281"/>
      <c r="G394" s="281"/>
      <c r="H394" s="281"/>
      <c r="I394" s="281"/>
      <c r="J394" s="281"/>
      <c r="K394" s="281"/>
      <c r="L394" s="281"/>
      <c r="M394" s="281"/>
      <c r="N394" s="276"/>
      <c r="O394" s="252"/>
      <c r="P394" s="252"/>
      <c r="Q394" s="252"/>
      <c r="R394" s="252"/>
      <c r="S394" s="252"/>
      <c r="T394" s="252"/>
      <c r="U394" s="252"/>
      <c r="V394" s="252"/>
      <c r="W394" s="252"/>
      <c r="X394" s="252"/>
      <c r="Y394" s="252"/>
      <c r="Z394" s="252"/>
      <c r="AA394" s="252"/>
      <c r="AB394" s="252"/>
      <c r="AC394" s="252"/>
      <c r="AD394" s="252"/>
      <c r="AE394" s="252"/>
      <c r="AF394" s="253"/>
      <c r="AG394" s="253"/>
      <c r="AH394" s="253"/>
      <c r="AI394" s="253"/>
      <c r="AJ394" s="253"/>
      <c r="AK394" s="253"/>
      <c r="AL394" s="253"/>
      <c r="AM394" s="253"/>
      <c r="AN394" s="253"/>
      <c r="AO394" s="254"/>
    </row>
    <row r="395" spans="1:42" ht="15">
      <c r="B395" s="263"/>
      <c r="C395" s="280"/>
      <c r="D395" s="281"/>
      <c r="E395" s="281"/>
      <c r="F395" s="281"/>
      <c r="G395" s="281"/>
      <c r="H395" s="281"/>
      <c r="I395" s="281"/>
      <c r="J395" s="281"/>
      <c r="K395" s="281"/>
      <c r="L395" s="281"/>
      <c r="M395" s="281"/>
      <c r="N395" s="276"/>
      <c r="O395" s="252"/>
      <c r="P395" s="252"/>
      <c r="Q395" s="252"/>
      <c r="R395" s="252"/>
      <c r="S395" s="252"/>
      <c r="T395" s="252"/>
      <c r="U395" s="252"/>
      <c r="V395" s="252"/>
      <c r="W395" s="252"/>
      <c r="X395" s="252"/>
      <c r="Y395" s="252"/>
      <c r="Z395" s="252"/>
      <c r="AA395" s="252"/>
      <c r="AB395" s="252"/>
      <c r="AC395" s="252"/>
      <c r="AD395" s="252"/>
      <c r="AE395" s="252"/>
      <c r="AF395" s="253"/>
      <c r="AG395" s="253"/>
      <c r="AH395" s="253"/>
      <c r="AI395" s="253"/>
      <c r="AJ395" s="253"/>
      <c r="AK395" s="253"/>
      <c r="AL395" s="253"/>
      <c r="AM395" s="253"/>
      <c r="AN395" s="253"/>
      <c r="AO395" s="254"/>
    </row>
    <row r="396" spans="1:42" ht="20.25" customHeight="1">
      <c r="A396" s="292"/>
      <c r="B396" s="293"/>
      <c r="C396" s="280"/>
      <c r="D396" s="281"/>
      <c r="E396" s="281"/>
      <c r="F396" s="281"/>
      <c r="G396" s="281"/>
      <c r="H396" s="281"/>
      <c r="I396" s="281"/>
      <c r="J396" s="281"/>
      <c r="K396" s="281"/>
      <c r="L396" s="281"/>
      <c r="M396" s="281"/>
      <c r="N396" s="277"/>
      <c r="O396" s="252"/>
      <c r="P396" s="252"/>
      <c r="Q396" s="252"/>
      <c r="R396" s="252"/>
      <c r="S396" s="252"/>
      <c r="T396" s="252"/>
      <c r="U396" s="252"/>
      <c r="V396" s="252"/>
      <c r="W396" s="252"/>
      <c r="X396" s="252"/>
      <c r="Y396" s="252"/>
      <c r="Z396" s="252"/>
      <c r="AA396" s="252"/>
      <c r="AB396" s="252"/>
      <c r="AC396" s="252"/>
      <c r="AD396" s="252"/>
      <c r="AE396" s="252"/>
      <c r="AF396" s="253"/>
      <c r="AG396" s="253"/>
      <c r="AH396" s="253"/>
      <c r="AI396" s="253"/>
      <c r="AJ396" s="253"/>
      <c r="AK396" s="253"/>
      <c r="AL396" s="253"/>
      <c r="AM396" s="253"/>
      <c r="AN396" s="253"/>
      <c r="AO396" s="254"/>
    </row>
    <row r="397" spans="1:42" ht="40.5" customHeight="1">
      <c r="A397" s="292"/>
      <c r="B397" s="293"/>
      <c r="C397" s="280"/>
      <c r="D397" s="281"/>
      <c r="E397" s="281"/>
      <c r="F397" s="281"/>
      <c r="G397" s="281"/>
      <c r="H397" s="281"/>
      <c r="I397" s="281"/>
      <c r="J397" s="281"/>
      <c r="K397" s="281"/>
      <c r="L397" s="281"/>
      <c r="M397" s="281"/>
      <c r="N397" s="291"/>
      <c r="O397" s="252"/>
      <c r="P397" s="252"/>
      <c r="Q397" s="252"/>
      <c r="R397" s="252"/>
      <c r="S397" s="252"/>
      <c r="T397" s="252"/>
      <c r="U397" s="252"/>
      <c r="V397" s="252"/>
      <c r="W397" s="252"/>
      <c r="X397" s="252"/>
      <c r="Y397" s="252"/>
      <c r="Z397" s="252"/>
      <c r="AA397" s="252"/>
      <c r="AB397" s="252"/>
      <c r="AC397" s="252"/>
      <c r="AD397" s="252"/>
      <c r="AE397" s="252"/>
      <c r="AF397" s="253"/>
      <c r="AG397" s="253"/>
      <c r="AH397" s="253"/>
      <c r="AI397" s="253"/>
      <c r="AJ397" s="253"/>
      <c r="AK397" s="253"/>
      <c r="AL397" s="253"/>
      <c r="AM397" s="253"/>
      <c r="AN397" s="253"/>
      <c r="AO397" s="254"/>
    </row>
    <row r="398" spans="1:42" ht="20.25" customHeight="1">
      <c r="A398" s="292"/>
      <c r="B398" s="293"/>
      <c r="C398" s="280"/>
      <c r="D398" s="281"/>
      <c r="E398" s="281"/>
      <c r="F398" s="281"/>
      <c r="G398" s="281"/>
      <c r="H398" s="281"/>
      <c r="I398" s="281"/>
      <c r="J398" s="281"/>
      <c r="K398" s="281"/>
      <c r="L398" s="281"/>
      <c r="M398" s="281"/>
      <c r="N398" s="276"/>
      <c r="O398" s="252"/>
      <c r="P398" s="252"/>
      <c r="Q398" s="252"/>
      <c r="R398" s="252"/>
      <c r="S398" s="252"/>
      <c r="T398" s="252"/>
      <c r="U398" s="252"/>
      <c r="V398" s="252"/>
      <c r="W398" s="252"/>
      <c r="X398" s="252"/>
      <c r="Y398" s="252"/>
      <c r="Z398" s="252"/>
      <c r="AA398" s="252"/>
      <c r="AB398" s="252"/>
      <c r="AC398" s="252"/>
      <c r="AD398" s="252"/>
      <c r="AE398" s="252"/>
      <c r="AF398" s="253"/>
      <c r="AG398" s="253"/>
      <c r="AH398" s="253"/>
      <c r="AI398" s="253"/>
      <c r="AJ398" s="253"/>
      <c r="AK398" s="253"/>
      <c r="AL398" s="253"/>
      <c r="AM398" s="253"/>
      <c r="AN398" s="253"/>
      <c r="AO398" s="254"/>
    </row>
    <row r="399" spans="1:42" ht="28.5" customHeight="1">
      <c r="A399" s="292"/>
      <c r="B399" s="293"/>
      <c r="C399" s="280"/>
      <c r="D399" s="281"/>
      <c r="E399" s="281"/>
      <c r="F399" s="281"/>
      <c r="G399" s="281"/>
      <c r="H399" s="281"/>
      <c r="I399" s="281"/>
      <c r="J399" s="281"/>
      <c r="K399" s="281"/>
      <c r="L399" s="281"/>
      <c r="M399" s="281"/>
      <c r="N399" s="276"/>
      <c r="O399" s="252"/>
      <c r="P399" s="252"/>
      <c r="Q399" s="252"/>
      <c r="R399" s="252"/>
      <c r="S399" s="252"/>
      <c r="T399" s="252"/>
      <c r="U399" s="252"/>
      <c r="V399" s="252"/>
      <c r="W399" s="252"/>
      <c r="X399" s="252"/>
      <c r="Y399" s="252"/>
      <c r="Z399" s="252"/>
      <c r="AA399" s="252"/>
      <c r="AB399" s="252"/>
      <c r="AC399" s="252"/>
      <c r="AD399" s="252"/>
      <c r="AE399" s="252"/>
      <c r="AF399" s="253"/>
      <c r="AG399" s="253"/>
      <c r="AH399" s="253"/>
      <c r="AI399" s="253"/>
      <c r="AJ399" s="253"/>
      <c r="AK399" s="253"/>
      <c r="AL399" s="253"/>
      <c r="AM399" s="253"/>
      <c r="AN399" s="253"/>
      <c r="AO399" s="294"/>
    </row>
    <row r="400" spans="1:42" ht="15">
      <c r="B400" s="263"/>
      <c r="C400" s="280"/>
      <c r="D400" s="281"/>
      <c r="E400" s="281"/>
      <c r="F400" s="281"/>
      <c r="G400" s="281"/>
      <c r="H400" s="281"/>
      <c r="I400" s="281"/>
      <c r="J400" s="281"/>
      <c r="K400" s="281"/>
      <c r="L400" s="281"/>
      <c r="M400" s="281"/>
      <c r="N400" s="276"/>
      <c r="O400" s="287"/>
      <c r="P400" s="287"/>
      <c r="Q400" s="287"/>
      <c r="R400" s="287"/>
      <c r="S400" s="287"/>
      <c r="T400" s="287"/>
      <c r="U400" s="287"/>
      <c r="V400" s="287"/>
      <c r="W400" s="287"/>
      <c r="X400" s="287"/>
      <c r="Y400" s="287"/>
      <c r="Z400" s="287"/>
      <c r="AA400" s="287"/>
      <c r="AB400" s="287"/>
      <c r="AC400" s="287"/>
      <c r="AD400" s="287"/>
      <c r="AE400" s="287"/>
      <c r="AF400" s="287"/>
      <c r="AG400" s="287"/>
      <c r="AH400" s="287"/>
      <c r="AI400" s="287"/>
      <c r="AJ400" s="287"/>
      <c r="AK400" s="287"/>
      <c r="AL400" s="287"/>
      <c r="AM400" s="287"/>
      <c r="AN400" s="295"/>
      <c r="AO400" s="296" t="s">
        <v>19</v>
      </c>
      <c r="AP400" s="254"/>
    </row>
    <row r="401" spans="1:42" ht="15.75">
      <c r="A401" s="292"/>
      <c r="B401" s="293"/>
      <c r="C401" s="280"/>
      <c r="D401" s="281"/>
      <c r="E401" s="281"/>
      <c r="F401" s="281"/>
      <c r="G401" s="281"/>
      <c r="H401" s="281"/>
      <c r="I401" s="281"/>
      <c r="J401" s="281"/>
      <c r="K401" s="281"/>
      <c r="L401" s="281"/>
      <c r="M401" s="281"/>
      <c r="N401" s="277"/>
      <c r="O401" s="287"/>
      <c r="P401" s="287"/>
      <c r="Q401" s="287"/>
      <c r="R401" s="287"/>
      <c r="S401" s="287"/>
      <c r="T401" s="287"/>
      <c r="U401" s="287"/>
      <c r="V401" s="297"/>
      <c r="W401" s="297"/>
      <c r="X401" s="287"/>
      <c r="Y401" s="287"/>
      <c r="Z401" s="287"/>
      <c r="AA401" s="287"/>
      <c r="AB401" s="297"/>
      <c r="AC401" s="297"/>
      <c r="AD401" s="287"/>
      <c r="AE401" s="287"/>
      <c r="AF401" s="287"/>
      <c r="AG401" s="287"/>
      <c r="AH401" s="287"/>
      <c r="AI401" s="287"/>
      <c r="AJ401" s="297"/>
      <c r="AK401" s="297"/>
      <c r="AL401" s="287"/>
      <c r="AM401" s="287"/>
      <c r="AN401" s="295"/>
      <c r="AO401" s="296" t="s">
        <v>19</v>
      </c>
      <c r="AP401" s="254"/>
    </row>
    <row r="402" spans="1:42" ht="18" customHeight="1">
      <c r="A402" s="292"/>
      <c r="B402" s="293"/>
      <c r="C402" s="280"/>
      <c r="D402" s="281"/>
      <c r="E402" s="281"/>
      <c r="F402" s="281"/>
      <c r="G402" s="281"/>
      <c r="H402" s="281"/>
      <c r="I402" s="281"/>
      <c r="J402" s="281"/>
      <c r="K402" s="281"/>
      <c r="L402" s="281"/>
      <c r="M402" s="281"/>
      <c r="N402" s="277"/>
      <c r="O402" s="290"/>
      <c r="P402" s="290"/>
      <c r="Q402" s="290"/>
      <c r="R402" s="290"/>
      <c r="S402" s="290"/>
      <c r="T402" s="290"/>
      <c r="U402" s="290"/>
      <c r="V402" s="290"/>
      <c r="W402" s="290"/>
      <c r="X402" s="290"/>
      <c r="Y402" s="290"/>
      <c r="Z402" s="290"/>
      <c r="AA402" s="290"/>
      <c r="AB402" s="290"/>
      <c r="AC402" s="290"/>
      <c r="AD402" s="290"/>
      <c r="AE402" s="290"/>
      <c r="AF402" s="290"/>
      <c r="AG402" s="290"/>
      <c r="AH402" s="290"/>
      <c r="AI402" s="290"/>
      <c r="AJ402" s="290"/>
      <c r="AK402" s="290"/>
      <c r="AL402" s="290"/>
      <c r="AM402" s="290"/>
      <c r="AN402" s="295"/>
      <c r="AO402" s="296" t="s">
        <v>19</v>
      </c>
      <c r="AP402" s="254"/>
    </row>
    <row r="403" spans="1:42" ht="22.5" customHeight="1">
      <c r="A403" s="292"/>
      <c r="B403" s="293"/>
      <c r="C403" s="280"/>
      <c r="D403" s="281"/>
      <c r="E403" s="281"/>
      <c r="F403" s="281"/>
      <c r="G403" s="281"/>
      <c r="H403" s="281"/>
      <c r="I403" s="281"/>
      <c r="J403" s="281"/>
      <c r="K403" s="281"/>
      <c r="L403" s="281"/>
      <c r="M403" s="281"/>
      <c r="N403" s="252"/>
      <c r="O403" s="291"/>
      <c r="P403" s="291"/>
      <c r="Q403" s="291"/>
      <c r="R403" s="291"/>
      <c r="S403" s="291"/>
      <c r="T403" s="291"/>
      <c r="U403" s="291"/>
      <c r="V403" s="291"/>
      <c r="W403" s="291"/>
      <c r="X403" s="291"/>
      <c r="Y403" s="291"/>
      <c r="Z403" s="291"/>
      <c r="AA403" s="291"/>
      <c r="AB403" s="291"/>
      <c r="AC403" s="291"/>
      <c r="AD403" s="291"/>
      <c r="AE403" s="291"/>
      <c r="AF403" s="291"/>
      <c r="AG403" s="291"/>
      <c r="AH403" s="291"/>
      <c r="AI403" s="291"/>
      <c r="AJ403" s="291"/>
      <c r="AK403" s="291"/>
      <c r="AL403" s="291"/>
      <c r="AM403" s="291"/>
      <c r="AN403" s="298"/>
      <c r="AO403" s="299"/>
      <c r="AP403" s="254"/>
    </row>
    <row r="404" spans="1:42" s="304" customFormat="1" ht="27.75" customHeight="1">
      <c r="A404" s="292"/>
      <c r="B404" s="293"/>
      <c r="C404" s="280"/>
      <c r="D404" s="281"/>
      <c r="E404" s="281"/>
      <c r="F404" s="281"/>
      <c r="G404" s="281"/>
      <c r="H404" s="281"/>
      <c r="I404" s="281"/>
      <c r="J404" s="281"/>
      <c r="K404" s="281"/>
      <c r="L404" s="281"/>
      <c r="M404" s="281"/>
      <c r="N404" s="252"/>
      <c r="O404" s="300"/>
      <c r="P404" s="300"/>
      <c r="Q404" s="300"/>
      <c r="R404" s="300"/>
      <c r="S404" s="300"/>
      <c r="T404" s="276"/>
      <c r="U404" s="276"/>
      <c r="V404" s="276"/>
      <c r="W404" s="276"/>
      <c r="X404" s="300"/>
      <c r="Y404" s="300"/>
      <c r="Z404" s="300"/>
      <c r="AA404" s="276"/>
      <c r="AB404" s="276"/>
      <c r="AC404" s="276"/>
      <c r="AD404" s="300"/>
      <c r="AE404" s="276"/>
      <c r="AF404" s="276"/>
      <c r="AG404" s="276"/>
      <c r="AH404" s="276"/>
      <c r="AI404" s="276"/>
      <c r="AJ404" s="276"/>
      <c r="AK404" s="276"/>
      <c r="AL404" s="276"/>
      <c r="AM404" s="276"/>
      <c r="AN404" s="301"/>
      <c r="AO404" s="302" t="s">
        <v>19</v>
      </c>
      <c r="AP404" s="303"/>
    </row>
    <row r="405" spans="1:42" s="304" customFormat="1" ht="27.75" customHeight="1">
      <c r="A405" s="292"/>
      <c r="B405" s="293"/>
      <c r="C405" s="305"/>
      <c r="D405" s="306"/>
      <c r="E405" s="306"/>
      <c r="F405" s="306"/>
      <c r="G405" s="306"/>
      <c r="H405" s="306"/>
      <c r="I405" s="306"/>
      <c r="J405" s="281"/>
      <c r="K405" s="281"/>
      <c r="L405" s="281"/>
      <c r="M405" s="281"/>
      <c r="N405" s="287"/>
      <c r="O405" s="276"/>
      <c r="P405" s="300"/>
      <c r="Q405" s="300"/>
      <c r="R405" s="276"/>
      <c r="S405" s="300"/>
      <c r="T405" s="276"/>
      <c r="U405" s="276"/>
      <c r="V405" s="276"/>
      <c r="W405" s="276"/>
      <c r="X405" s="276"/>
      <c r="Y405" s="300"/>
      <c r="Z405" s="276"/>
      <c r="AA405" s="300"/>
      <c r="AB405" s="276"/>
      <c r="AC405" s="276"/>
      <c r="AD405" s="276"/>
      <c r="AE405" s="300"/>
      <c r="AF405" s="276"/>
      <c r="AG405" s="276"/>
      <c r="AH405" s="276"/>
      <c r="AI405" s="276"/>
      <c r="AJ405" s="276"/>
      <c r="AK405" s="276"/>
      <c r="AL405" s="276"/>
      <c r="AM405" s="276"/>
      <c r="AN405" s="301"/>
      <c r="AO405" s="302" t="s">
        <v>19</v>
      </c>
      <c r="AP405" s="303"/>
    </row>
    <row r="406" spans="1:42" s="304" customFormat="1" ht="27.75" customHeight="1">
      <c r="A406" s="279"/>
      <c r="B406" s="263"/>
      <c r="C406" s="307"/>
      <c r="D406" s="307"/>
      <c r="E406" s="307"/>
      <c r="F406" s="307"/>
      <c r="G406" s="307"/>
      <c r="H406" s="307"/>
      <c r="I406" s="307"/>
      <c r="J406" s="281"/>
      <c r="K406" s="281"/>
      <c r="L406" s="281"/>
      <c r="M406" s="281"/>
      <c r="N406" s="287"/>
      <c r="O406" s="276"/>
      <c r="P406" s="276"/>
      <c r="Q406" s="276"/>
      <c r="R406" s="276"/>
      <c r="S406" s="276"/>
      <c r="T406" s="276"/>
      <c r="U406" s="276"/>
      <c r="V406" s="276"/>
      <c r="W406" s="276"/>
      <c r="X406" s="276"/>
      <c r="Y406" s="276"/>
      <c r="Z406" s="276"/>
      <c r="AA406" s="300"/>
      <c r="AB406" s="276"/>
      <c r="AC406" s="276"/>
      <c r="AD406" s="276"/>
      <c r="AE406" s="300"/>
      <c r="AF406" s="276"/>
      <c r="AG406" s="276"/>
      <c r="AH406" s="276"/>
      <c r="AI406" s="276"/>
      <c r="AJ406" s="276"/>
      <c r="AK406" s="276"/>
      <c r="AL406" s="276"/>
      <c r="AM406" s="276"/>
      <c r="AN406" s="301"/>
      <c r="AO406" s="302" t="s">
        <v>19</v>
      </c>
      <c r="AP406" s="303"/>
    </row>
    <row r="407" spans="1:42" s="304" customFormat="1" ht="27.75" customHeight="1">
      <c r="A407" s="279"/>
      <c r="B407" s="263"/>
      <c r="C407" s="262"/>
      <c r="D407" s="262"/>
      <c r="E407" s="262"/>
      <c r="F407" s="262"/>
      <c r="G407" s="262"/>
      <c r="H407" s="262"/>
      <c r="I407" s="262"/>
      <c r="J407" s="281"/>
      <c r="K407" s="281"/>
      <c r="L407" s="281"/>
      <c r="M407" s="281"/>
      <c r="N407" s="290"/>
      <c r="O407" s="308"/>
      <c r="P407" s="308"/>
      <c r="Q407" s="308"/>
      <c r="R407" s="308"/>
      <c r="S407" s="308"/>
      <c r="T407" s="277"/>
      <c r="U407" s="277"/>
      <c r="V407" s="277"/>
      <c r="W407" s="277"/>
      <c r="X407" s="308"/>
      <c r="Y407" s="308"/>
      <c r="Z407" s="308"/>
      <c r="AA407" s="308"/>
      <c r="AB407" s="277"/>
      <c r="AC407" s="277"/>
      <c r="AD407" s="308"/>
      <c r="AE407" s="308"/>
      <c r="AF407" s="277"/>
      <c r="AG407" s="277"/>
      <c r="AH407" s="277"/>
      <c r="AI407" s="277"/>
      <c r="AJ407" s="277"/>
      <c r="AK407" s="277"/>
      <c r="AL407" s="277"/>
      <c r="AM407" s="277"/>
      <c r="AN407" s="301"/>
      <c r="AO407" s="302" t="s">
        <v>19</v>
      </c>
      <c r="AP407" s="303"/>
    </row>
    <row r="408" spans="1:42" ht="22.5" customHeight="1">
      <c r="A408" s="278"/>
      <c r="B408" s="269"/>
      <c r="J408" s="281"/>
      <c r="K408" s="281"/>
      <c r="L408" s="281"/>
      <c r="M408" s="281"/>
      <c r="N408" s="290"/>
      <c r="O408" s="291"/>
      <c r="P408" s="291"/>
      <c r="Q408" s="291"/>
      <c r="R408" s="291"/>
      <c r="S408" s="291"/>
      <c r="T408" s="291"/>
      <c r="U408" s="291"/>
      <c r="V408" s="291"/>
      <c r="W408" s="291"/>
      <c r="X408" s="291"/>
      <c r="Y408" s="291"/>
      <c r="Z408" s="291"/>
      <c r="AA408" s="291"/>
      <c r="AB408" s="291"/>
      <c r="AC408" s="291"/>
      <c r="AD408" s="291"/>
      <c r="AE408" s="291"/>
      <c r="AF408" s="291"/>
      <c r="AG408" s="291"/>
      <c r="AH408" s="291"/>
      <c r="AI408" s="291"/>
      <c r="AJ408" s="291"/>
      <c r="AK408" s="291"/>
      <c r="AL408" s="291"/>
      <c r="AM408" s="291"/>
      <c r="AN408" s="298"/>
      <c r="AO408" s="299"/>
      <c r="AP408" s="254"/>
    </row>
    <row r="409" spans="1:42" s="304" customFormat="1" ht="27.75" customHeight="1">
      <c r="A409" s="278"/>
      <c r="B409" s="269"/>
      <c r="C409" s="262"/>
      <c r="D409" s="262"/>
      <c r="E409" s="262"/>
      <c r="F409" s="262"/>
      <c r="G409" s="262"/>
      <c r="H409" s="262"/>
      <c r="I409" s="262"/>
      <c r="J409" s="306"/>
      <c r="K409" s="306"/>
      <c r="L409" s="281"/>
      <c r="M409" s="281"/>
      <c r="N409" s="276"/>
      <c r="O409" s="300"/>
      <c r="P409" s="276"/>
      <c r="Q409" s="276"/>
      <c r="R409" s="300"/>
      <c r="S409" s="276"/>
      <c r="T409" s="276"/>
      <c r="U409" s="276"/>
      <c r="V409" s="276"/>
      <c r="W409" s="276"/>
      <c r="X409" s="300"/>
      <c r="Y409" s="276"/>
      <c r="Z409" s="300"/>
      <c r="AA409" s="276"/>
      <c r="AB409" s="276"/>
      <c r="AC409" s="276"/>
      <c r="AD409" s="276"/>
      <c r="AE409" s="276"/>
      <c r="AF409" s="276"/>
      <c r="AG409" s="276"/>
      <c r="AH409" s="276"/>
      <c r="AI409" s="276"/>
      <c r="AJ409" s="276"/>
      <c r="AK409" s="276"/>
      <c r="AL409" s="276"/>
      <c r="AM409" s="276"/>
      <c r="AN409" s="301"/>
      <c r="AO409" s="302" t="s">
        <v>19</v>
      </c>
      <c r="AP409" s="303"/>
    </row>
    <row r="410" spans="1:42" s="304" customFormat="1" ht="27.75" customHeight="1">
      <c r="A410" s="278"/>
      <c r="B410" s="269"/>
      <c r="C410" s="262"/>
      <c r="D410" s="262"/>
      <c r="E410" s="262"/>
      <c r="F410" s="262"/>
      <c r="G410" s="262"/>
      <c r="H410" s="262"/>
      <c r="I410" s="262"/>
      <c r="J410" s="307"/>
      <c r="K410" s="307"/>
      <c r="L410" s="281"/>
      <c r="M410" s="281"/>
      <c r="N410" s="276"/>
      <c r="O410" s="276"/>
      <c r="P410" s="300"/>
      <c r="Q410" s="300"/>
      <c r="R410" s="276"/>
      <c r="S410" s="300"/>
      <c r="T410" s="276"/>
      <c r="U410" s="276"/>
      <c r="V410" s="276"/>
      <c r="W410" s="276"/>
      <c r="X410" s="276"/>
      <c r="Y410" s="300"/>
      <c r="Z410" s="276"/>
      <c r="AA410" s="300"/>
      <c r="AB410" s="276"/>
      <c r="AC410" s="276"/>
      <c r="AD410" s="276"/>
      <c r="AE410" s="300"/>
      <c r="AF410" s="276"/>
      <c r="AG410" s="276"/>
      <c r="AH410" s="276"/>
      <c r="AI410" s="276"/>
      <c r="AJ410" s="276"/>
      <c r="AK410" s="276"/>
      <c r="AL410" s="276"/>
      <c r="AM410" s="276"/>
      <c r="AN410" s="301"/>
      <c r="AO410" s="302" t="s">
        <v>19</v>
      </c>
      <c r="AP410" s="303"/>
    </row>
    <row r="411" spans="1:42" s="304" customFormat="1" ht="27.75" customHeight="1">
      <c r="A411" s="278"/>
      <c r="B411" s="269"/>
      <c r="C411" s="262"/>
      <c r="D411" s="262"/>
      <c r="E411" s="262"/>
      <c r="F411" s="262"/>
      <c r="G411" s="262"/>
      <c r="H411" s="262"/>
      <c r="I411" s="262"/>
      <c r="J411" s="262"/>
      <c r="K411" s="262"/>
      <c r="L411" s="281"/>
      <c r="M411" s="281"/>
      <c r="N411" s="276"/>
      <c r="O411" s="276"/>
      <c r="P411" s="300"/>
      <c r="Q411" s="300"/>
      <c r="R411" s="276"/>
      <c r="S411" s="300"/>
      <c r="T411" s="276"/>
      <c r="U411" s="276"/>
      <c r="V411" s="276"/>
      <c r="W411" s="276"/>
      <c r="X411" s="276"/>
      <c r="Y411" s="300"/>
      <c r="Z411" s="276"/>
      <c r="AA411" s="300"/>
      <c r="AB411" s="276"/>
      <c r="AC411" s="276"/>
      <c r="AD411" s="276"/>
      <c r="AE411" s="276"/>
      <c r="AF411" s="276"/>
      <c r="AG411" s="276"/>
      <c r="AH411" s="276"/>
      <c r="AI411" s="276"/>
      <c r="AJ411" s="276"/>
      <c r="AK411" s="276"/>
      <c r="AL411" s="276"/>
      <c r="AM411" s="276"/>
      <c r="AN411" s="301"/>
      <c r="AO411" s="302" t="s">
        <v>19</v>
      </c>
      <c r="AP411" s="303"/>
    </row>
    <row r="412" spans="1:42" s="304" customFormat="1" ht="27.75" customHeight="1">
      <c r="A412" s="278"/>
      <c r="B412" s="269"/>
      <c r="C412" s="262"/>
      <c r="D412" s="262"/>
      <c r="E412" s="262"/>
      <c r="F412" s="262"/>
      <c r="G412" s="262"/>
      <c r="H412" s="262"/>
      <c r="I412" s="262"/>
      <c r="J412" s="262"/>
      <c r="K412" s="262"/>
      <c r="L412" s="281"/>
      <c r="M412" s="281"/>
      <c r="N412" s="276"/>
      <c r="O412" s="308"/>
      <c r="P412" s="308"/>
      <c r="Q412" s="308"/>
      <c r="R412" s="308"/>
      <c r="S412" s="308"/>
      <c r="T412" s="277"/>
      <c r="U412" s="277"/>
      <c r="V412" s="277"/>
      <c r="W412" s="277"/>
      <c r="X412" s="308"/>
      <c r="Y412" s="308"/>
      <c r="Z412" s="308"/>
      <c r="AA412" s="308"/>
      <c r="AB412" s="277"/>
      <c r="AC412" s="277"/>
      <c r="AD412" s="277"/>
      <c r="AE412" s="277"/>
      <c r="AF412" s="276"/>
      <c r="AG412" s="276"/>
      <c r="AH412" s="276"/>
      <c r="AI412" s="276"/>
      <c r="AJ412" s="276"/>
      <c r="AK412" s="276"/>
      <c r="AL412" s="277"/>
      <c r="AM412" s="277"/>
      <c r="AN412" s="301"/>
      <c r="AO412" s="302" t="s">
        <v>19</v>
      </c>
      <c r="AP412" s="303"/>
    </row>
    <row r="413" spans="1:42" s="304" customFormat="1" ht="27.75" customHeight="1">
      <c r="A413" s="278"/>
      <c r="B413" s="269"/>
      <c r="C413" s="262"/>
      <c r="D413" s="262"/>
      <c r="E413" s="262"/>
      <c r="F413" s="262"/>
      <c r="G413" s="262"/>
      <c r="H413" s="262"/>
      <c r="I413" s="262"/>
      <c r="J413" s="262"/>
      <c r="K413" s="262"/>
      <c r="L413" s="281"/>
      <c r="M413" s="281"/>
      <c r="N413" s="277"/>
      <c r="O413" s="277"/>
      <c r="P413" s="277"/>
      <c r="Q413" s="277"/>
      <c r="R413" s="308"/>
      <c r="S413" s="277"/>
      <c r="T413" s="277"/>
      <c r="U413" s="277"/>
      <c r="V413" s="277"/>
      <c r="W413" s="277"/>
      <c r="X413" s="277"/>
      <c r="Y413" s="277"/>
      <c r="Z413" s="308"/>
      <c r="AA413" s="277"/>
      <c r="AB413" s="277"/>
      <c r="AC413" s="277"/>
      <c r="AD413" s="277"/>
      <c r="AE413" s="277"/>
      <c r="AF413" s="276"/>
      <c r="AG413" s="276"/>
      <c r="AH413" s="276"/>
      <c r="AI413" s="276"/>
      <c r="AJ413" s="276"/>
      <c r="AK413" s="276"/>
      <c r="AL413" s="276"/>
      <c r="AM413" s="276"/>
      <c r="AN413" s="301"/>
      <c r="AO413" s="302" t="s">
        <v>19</v>
      </c>
      <c r="AP413" s="303"/>
    </row>
    <row r="414" spans="1:42" ht="18.75" customHeight="1">
      <c r="A414" s="278"/>
      <c r="B414" s="269"/>
      <c r="L414" s="281"/>
      <c r="M414" s="281"/>
      <c r="N414" s="290"/>
      <c r="O414" s="252"/>
      <c r="P414" s="252"/>
      <c r="Q414" s="252"/>
      <c r="R414" s="252"/>
      <c r="S414" s="252"/>
      <c r="T414" s="252"/>
      <c r="U414" s="252"/>
      <c r="V414" s="252"/>
      <c r="W414" s="252"/>
      <c r="X414" s="252"/>
      <c r="Y414" s="252"/>
      <c r="Z414" s="252"/>
      <c r="AA414" s="252"/>
      <c r="AB414" s="252"/>
      <c r="AC414" s="252"/>
      <c r="AD414" s="252"/>
      <c r="AE414" s="252"/>
      <c r="AF414" s="253"/>
      <c r="AG414" s="253"/>
      <c r="AH414" s="253"/>
      <c r="AI414" s="253"/>
      <c r="AJ414" s="253"/>
      <c r="AK414" s="253"/>
      <c r="AL414" s="253"/>
      <c r="AM414" s="253"/>
      <c r="AN414" s="253"/>
      <c r="AO414" s="271"/>
    </row>
    <row r="415" spans="1:42" ht="41.25" customHeight="1">
      <c r="A415" s="278"/>
      <c r="B415" s="269"/>
      <c r="L415" s="281"/>
      <c r="M415" s="281"/>
      <c r="N415" s="276"/>
      <c r="O415" s="252"/>
      <c r="P415" s="252"/>
      <c r="Q415" s="252"/>
      <c r="R415" s="252"/>
      <c r="S415" s="252"/>
      <c r="T415" s="252"/>
      <c r="U415" s="252"/>
      <c r="V415" s="252"/>
      <c r="W415" s="252"/>
      <c r="X415" s="252"/>
      <c r="Y415" s="252"/>
      <c r="Z415" s="252"/>
      <c r="AA415" s="252"/>
      <c r="AB415" s="252"/>
      <c r="AC415" s="252"/>
      <c r="AD415" s="252"/>
      <c r="AE415" s="252"/>
      <c r="AF415" s="253"/>
      <c r="AG415" s="253"/>
      <c r="AH415" s="253"/>
      <c r="AI415" s="253"/>
      <c r="AJ415" s="253"/>
      <c r="AK415" s="253"/>
      <c r="AL415" s="253"/>
      <c r="AM415" s="253"/>
      <c r="AN415" s="253"/>
      <c r="AO415" s="294"/>
    </row>
    <row r="416" spans="1:42" s="273" customFormat="1" ht="22.5" customHeight="1">
      <c r="A416" s="278"/>
      <c r="B416" s="269"/>
      <c r="C416" s="262"/>
      <c r="D416" s="262"/>
      <c r="E416" s="262"/>
      <c r="F416" s="262"/>
      <c r="G416" s="262"/>
      <c r="H416" s="262"/>
      <c r="I416" s="262"/>
      <c r="J416" s="262"/>
      <c r="K416" s="262"/>
      <c r="L416" s="281"/>
      <c r="M416" s="281"/>
      <c r="N416" s="276"/>
      <c r="O416" s="287"/>
      <c r="P416" s="287"/>
      <c r="Q416" s="287"/>
      <c r="R416" s="287"/>
      <c r="S416" s="287"/>
      <c r="T416" s="287"/>
      <c r="U416" s="287"/>
      <c r="V416" s="287"/>
      <c r="W416" s="287"/>
      <c r="X416" s="287"/>
      <c r="Y416" s="287"/>
      <c r="Z416" s="287"/>
      <c r="AA416" s="287"/>
      <c r="AB416" s="287"/>
      <c r="AC416" s="287"/>
      <c r="AD416" s="287"/>
      <c r="AE416" s="287"/>
      <c r="AF416" s="287"/>
      <c r="AG416" s="287"/>
      <c r="AH416" s="287"/>
      <c r="AI416" s="287"/>
      <c r="AJ416" s="287"/>
      <c r="AK416" s="287"/>
      <c r="AL416" s="287"/>
      <c r="AM416" s="287"/>
      <c r="AN416" s="301"/>
      <c r="AO416" s="302" t="s">
        <v>19</v>
      </c>
      <c r="AP416" s="275"/>
    </row>
    <row r="417" spans="1:42" s="273" customFormat="1" ht="22.5" customHeight="1">
      <c r="A417" s="278"/>
      <c r="B417" s="269"/>
      <c r="C417" s="262"/>
      <c r="D417" s="262"/>
      <c r="E417" s="262"/>
      <c r="F417" s="262"/>
      <c r="G417" s="262"/>
      <c r="H417" s="262"/>
      <c r="I417" s="262"/>
      <c r="J417" s="262"/>
      <c r="K417" s="262"/>
      <c r="L417" s="281"/>
      <c r="M417" s="281"/>
      <c r="N417" s="276"/>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c r="AK417" s="287"/>
      <c r="AL417" s="287"/>
      <c r="AM417" s="287"/>
      <c r="AN417" s="301"/>
      <c r="AO417" s="302" t="s">
        <v>19</v>
      </c>
      <c r="AP417" s="275"/>
    </row>
    <row r="418" spans="1:42" s="273" customFormat="1" ht="22.5" customHeight="1">
      <c r="A418" s="278"/>
      <c r="B418" s="269"/>
      <c r="C418" s="262"/>
      <c r="D418" s="262"/>
      <c r="E418" s="262"/>
      <c r="F418" s="262"/>
      <c r="G418" s="262"/>
      <c r="H418" s="262"/>
      <c r="I418" s="262"/>
      <c r="J418" s="262"/>
      <c r="K418" s="262"/>
      <c r="L418" s="281"/>
      <c r="M418" s="281"/>
      <c r="N418" s="276"/>
      <c r="O418" s="290"/>
      <c r="P418" s="290"/>
      <c r="Q418" s="290"/>
      <c r="R418" s="290"/>
      <c r="S418" s="290"/>
      <c r="T418" s="290"/>
      <c r="U418" s="290"/>
      <c r="V418" s="290"/>
      <c r="W418" s="290"/>
      <c r="X418" s="290"/>
      <c r="Y418" s="290"/>
      <c r="Z418" s="290"/>
      <c r="AA418" s="290"/>
      <c r="AB418" s="290"/>
      <c r="AC418" s="290"/>
      <c r="AD418" s="290"/>
      <c r="AE418" s="290"/>
      <c r="AF418" s="290"/>
      <c r="AG418" s="290"/>
      <c r="AH418" s="290"/>
      <c r="AI418" s="290"/>
      <c r="AJ418" s="290"/>
      <c r="AK418" s="290"/>
      <c r="AL418" s="290"/>
      <c r="AM418" s="290"/>
      <c r="AN418" s="301"/>
      <c r="AO418" s="302" t="s">
        <v>19</v>
      </c>
      <c r="AP418" s="275"/>
    </row>
    <row r="419" spans="1:42" s="273" customFormat="1" ht="22.5" customHeight="1">
      <c r="A419" s="278"/>
      <c r="B419" s="269"/>
      <c r="C419" s="262"/>
      <c r="D419" s="262"/>
      <c r="E419" s="262"/>
      <c r="F419" s="262"/>
      <c r="G419" s="262"/>
      <c r="H419" s="262"/>
      <c r="I419" s="262"/>
      <c r="J419" s="262"/>
      <c r="K419" s="262"/>
      <c r="L419" s="306"/>
      <c r="M419" s="306"/>
      <c r="N419" s="277"/>
      <c r="O419" s="290"/>
      <c r="P419" s="290"/>
      <c r="Q419" s="290"/>
      <c r="R419" s="290"/>
      <c r="S419" s="290"/>
      <c r="T419" s="290"/>
      <c r="U419" s="290"/>
      <c r="V419" s="290"/>
      <c r="W419" s="290"/>
      <c r="X419" s="290"/>
      <c r="Y419" s="290"/>
      <c r="Z419" s="290"/>
      <c r="AA419" s="290"/>
      <c r="AB419" s="290"/>
      <c r="AC419" s="290"/>
      <c r="AD419" s="290"/>
      <c r="AE419" s="290"/>
      <c r="AF419" s="290"/>
      <c r="AG419" s="290"/>
      <c r="AH419" s="290"/>
      <c r="AI419" s="290"/>
      <c r="AJ419" s="290"/>
      <c r="AK419" s="290"/>
      <c r="AL419" s="290"/>
      <c r="AM419" s="290"/>
      <c r="AN419" s="309"/>
      <c r="AO419" s="310"/>
      <c r="AP419" s="275"/>
    </row>
    <row r="420" spans="1:42" s="273" customFormat="1" ht="22.5" customHeight="1">
      <c r="A420" s="278"/>
      <c r="B420" s="269"/>
      <c r="C420" s="262"/>
      <c r="D420" s="262"/>
      <c r="E420" s="262"/>
      <c r="F420" s="262"/>
      <c r="G420" s="262"/>
      <c r="H420" s="262"/>
      <c r="I420" s="262"/>
      <c r="J420" s="262"/>
      <c r="K420" s="262"/>
      <c r="L420" s="307"/>
      <c r="M420" s="307"/>
      <c r="N420" s="277"/>
      <c r="O420" s="276"/>
      <c r="P420" s="276"/>
      <c r="Q420" s="276"/>
      <c r="R420" s="276"/>
      <c r="S420" s="276"/>
      <c r="T420" s="276"/>
      <c r="U420" s="276"/>
      <c r="V420" s="276"/>
      <c r="W420" s="276"/>
      <c r="X420" s="276"/>
      <c r="Y420" s="276"/>
      <c r="Z420" s="276"/>
      <c r="AA420" s="276"/>
      <c r="AB420" s="276"/>
      <c r="AC420" s="276"/>
      <c r="AD420" s="276"/>
      <c r="AE420" s="276"/>
      <c r="AF420" s="276"/>
      <c r="AG420" s="276"/>
      <c r="AH420" s="276"/>
      <c r="AI420" s="276"/>
      <c r="AJ420" s="276"/>
      <c r="AK420" s="276"/>
      <c r="AL420" s="276"/>
      <c r="AM420" s="276"/>
      <c r="AN420" s="301"/>
      <c r="AO420" s="302" t="s">
        <v>19</v>
      </c>
      <c r="AP420" s="275"/>
    </row>
    <row r="421" spans="1:42" s="273" customFormat="1" ht="22.5" customHeight="1">
      <c r="A421" s="278"/>
      <c r="B421" s="269"/>
      <c r="C421" s="262"/>
      <c r="D421" s="262"/>
      <c r="E421" s="262"/>
      <c r="F421" s="262"/>
      <c r="G421" s="262"/>
      <c r="H421" s="262"/>
      <c r="I421" s="262"/>
      <c r="J421" s="262"/>
      <c r="K421" s="262"/>
      <c r="L421" s="262"/>
      <c r="M421" s="262"/>
      <c r="N421" s="252"/>
      <c r="O421" s="276"/>
      <c r="P421" s="276"/>
      <c r="Q421" s="276"/>
      <c r="R421" s="276"/>
      <c r="S421" s="276"/>
      <c r="T421" s="276"/>
      <c r="U421" s="276"/>
      <c r="V421" s="276"/>
      <c r="W421" s="276"/>
      <c r="X421" s="276"/>
      <c r="Y421" s="276"/>
      <c r="Z421" s="276"/>
      <c r="AA421" s="276"/>
      <c r="AB421" s="276"/>
      <c r="AC421" s="276"/>
      <c r="AD421" s="276"/>
      <c r="AE421" s="276"/>
      <c r="AF421" s="276"/>
      <c r="AG421" s="276"/>
      <c r="AH421" s="276"/>
      <c r="AI421" s="276"/>
      <c r="AJ421" s="276"/>
      <c r="AK421" s="276"/>
      <c r="AL421" s="276"/>
      <c r="AM421" s="276"/>
      <c r="AN421" s="301"/>
      <c r="AO421" s="302" t="s">
        <v>19</v>
      </c>
      <c r="AP421" s="275"/>
    </row>
    <row r="422" spans="1:42" s="273" customFormat="1" ht="22.5" customHeight="1">
      <c r="A422" s="278"/>
      <c r="B422" s="269"/>
      <c r="C422" s="262"/>
      <c r="D422" s="262"/>
      <c r="E422" s="262"/>
      <c r="F422" s="262"/>
      <c r="G422" s="262"/>
      <c r="H422" s="262"/>
      <c r="I422" s="262"/>
      <c r="J422" s="262"/>
      <c r="K422" s="262"/>
      <c r="L422" s="262"/>
      <c r="M422" s="262"/>
      <c r="N422" s="252"/>
      <c r="O422" s="276"/>
      <c r="P422" s="276"/>
      <c r="Q422" s="276"/>
      <c r="R422" s="276"/>
      <c r="S422" s="276"/>
      <c r="T422" s="276"/>
      <c r="U422" s="276"/>
      <c r="V422" s="276"/>
      <c r="W422" s="276"/>
      <c r="X422" s="276"/>
      <c r="Y422" s="276"/>
      <c r="Z422" s="276"/>
      <c r="AA422" s="276"/>
      <c r="AB422" s="276"/>
      <c r="AC422" s="276"/>
      <c r="AD422" s="276"/>
      <c r="AE422" s="276"/>
      <c r="AF422" s="276"/>
      <c r="AG422" s="276"/>
      <c r="AH422" s="276"/>
      <c r="AI422" s="276"/>
      <c r="AJ422" s="276"/>
      <c r="AK422" s="276"/>
      <c r="AL422" s="276"/>
      <c r="AM422" s="276"/>
      <c r="AN422" s="301"/>
      <c r="AO422" s="302" t="s">
        <v>19</v>
      </c>
      <c r="AP422" s="275"/>
    </row>
    <row r="423" spans="1:42" s="273" customFormat="1" ht="22.5" customHeight="1">
      <c r="A423" s="278"/>
      <c r="B423" s="269"/>
      <c r="C423" s="262"/>
      <c r="D423" s="262"/>
      <c r="E423" s="262"/>
      <c r="F423" s="262"/>
      <c r="G423" s="262"/>
      <c r="H423" s="262"/>
      <c r="I423" s="262"/>
      <c r="J423" s="262"/>
      <c r="K423" s="262"/>
      <c r="L423" s="262"/>
      <c r="M423" s="262"/>
      <c r="N423" s="266"/>
      <c r="O423" s="276"/>
      <c r="P423" s="276"/>
      <c r="Q423" s="276"/>
      <c r="R423" s="276"/>
      <c r="S423" s="276"/>
      <c r="T423" s="276"/>
      <c r="U423" s="276"/>
      <c r="V423" s="276"/>
      <c r="W423" s="276"/>
      <c r="X423" s="276"/>
      <c r="Y423" s="276"/>
      <c r="Z423" s="276"/>
      <c r="AA423" s="276"/>
      <c r="AB423" s="276"/>
      <c r="AC423" s="276"/>
      <c r="AD423" s="276"/>
      <c r="AE423" s="276"/>
      <c r="AF423" s="276"/>
      <c r="AG423" s="276"/>
      <c r="AH423" s="276"/>
      <c r="AI423" s="276"/>
      <c r="AJ423" s="276"/>
      <c r="AK423" s="276"/>
      <c r="AL423" s="276"/>
      <c r="AM423" s="276"/>
      <c r="AN423" s="301"/>
      <c r="AO423" s="302" t="s">
        <v>19</v>
      </c>
      <c r="AP423" s="275"/>
    </row>
    <row r="424" spans="1:42" s="273" customFormat="1" ht="22.5" customHeight="1">
      <c r="A424" s="279"/>
      <c r="B424" s="263"/>
      <c r="C424" s="262"/>
      <c r="D424" s="262"/>
      <c r="E424" s="262"/>
      <c r="F424" s="262"/>
      <c r="G424" s="262"/>
      <c r="H424" s="262"/>
      <c r="I424" s="262"/>
      <c r="J424" s="262"/>
      <c r="K424" s="262"/>
      <c r="L424" s="262"/>
      <c r="M424" s="262"/>
      <c r="N424" s="252"/>
      <c r="O424" s="277"/>
      <c r="P424" s="277"/>
      <c r="Q424" s="277"/>
      <c r="R424" s="277"/>
      <c r="S424" s="277"/>
      <c r="T424" s="277"/>
      <c r="U424" s="277"/>
      <c r="V424" s="277"/>
      <c r="W424" s="277"/>
      <c r="X424" s="277"/>
      <c r="Y424" s="277"/>
      <c r="Z424" s="277"/>
      <c r="AA424" s="277"/>
      <c r="AB424" s="277"/>
      <c r="AC424" s="277"/>
      <c r="AD424" s="277"/>
      <c r="AE424" s="277"/>
      <c r="AF424" s="277"/>
      <c r="AG424" s="277"/>
      <c r="AH424" s="277"/>
      <c r="AI424" s="277"/>
      <c r="AJ424" s="277"/>
      <c r="AK424" s="277"/>
      <c r="AL424" s="277"/>
      <c r="AM424" s="277"/>
      <c r="AN424" s="301"/>
      <c r="AO424" s="302" t="s">
        <v>19</v>
      </c>
      <c r="AP424" s="275"/>
    </row>
    <row r="425" spans="1:42" s="273" customFormat="1" ht="22.5" customHeight="1">
      <c r="A425" s="279"/>
      <c r="B425" s="263"/>
      <c r="C425" s="262"/>
      <c r="D425" s="262"/>
      <c r="E425" s="262"/>
      <c r="F425" s="262"/>
      <c r="G425" s="262"/>
      <c r="H425" s="262"/>
      <c r="I425" s="262"/>
      <c r="J425" s="262"/>
      <c r="K425" s="262"/>
      <c r="L425" s="262"/>
      <c r="M425" s="262"/>
      <c r="N425" s="252"/>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309"/>
      <c r="AO425" s="310"/>
      <c r="AP425" s="275"/>
    </row>
    <row r="426" spans="1:42" s="273" customFormat="1" ht="22.5" customHeight="1">
      <c r="A426" s="278"/>
      <c r="B426" s="269"/>
      <c r="C426" s="262"/>
      <c r="D426" s="262"/>
      <c r="E426" s="262"/>
      <c r="F426" s="262"/>
      <c r="G426" s="262"/>
      <c r="H426" s="262"/>
      <c r="I426" s="262"/>
      <c r="J426" s="262"/>
      <c r="K426" s="262"/>
      <c r="L426" s="262"/>
      <c r="M426" s="262"/>
      <c r="N426" s="252"/>
      <c r="O426" s="276"/>
      <c r="P426" s="276"/>
      <c r="Q426" s="276"/>
      <c r="R426" s="276"/>
      <c r="S426" s="276"/>
      <c r="T426" s="276"/>
      <c r="U426" s="276"/>
      <c r="V426" s="276"/>
      <c r="W426" s="276"/>
      <c r="X426" s="276"/>
      <c r="Y426" s="276"/>
      <c r="Z426" s="276"/>
      <c r="AA426" s="276"/>
      <c r="AB426" s="276"/>
      <c r="AC426" s="276"/>
      <c r="AD426" s="276"/>
      <c r="AE426" s="276"/>
      <c r="AF426" s="276"/>
      <c r="AG426" s="276"/>
      <c r="AH426" s="276"/>
      <c r="AI426" s="276"/>
      <c r="AJ426" s="276"/>
      <c r="AK426" s="276"/>
      <c r="AL426" s="276"/>
      <c r="AM426" s="276"/>
      <c r="AN426" s="301"/>
      <c r="AO426" s="302" t="s">
        <v>19</v>
      </c>
      <c r="AP426" s="275"/>
    </row>
    <row r="427" spans="1:42" s="273" customFormat="1" ht="22.5" customHeight="1">
      <c r="A427" s="279"/>
      <c r="B427" s="263"/>
      <c r="C427" s="262"/>
      <c r="D427" s="262"/>
      <c r="E427" s="262"/>
      <c r="F427" s="262"/>
      <c r="G427" s="262"/>
      <c r="H427" s="262"/>
      <c r="I427" s="262"/>
      <c r="J427" s="262"/>
      <c r="K427" s="262"/>
      <c r="L427" s="262"/>
      <c r="M427" s="262"/>
      <c r="N427" s="252"/>
      <c r="O427" s="276"/>
      <c r="P427" s="276"/>
      <c r="Q427" s="276"/>
      <c r="R427" s="276"/>
      <c r="S427" s="276"/>
      <c r="T427" s="276"/>
      <c r="U427" s="276"/>
      <c r="V427" s="276"/>
      <c r="W427" s="276"/>
      <c r="X427" s="276"/>
      <c r="Y427" s="276"/>
      <c r="Z427" s="276"/>
      <c r="AA427" s="276"/>
      <c r="AB427" s="276"/>
      <c r="AC427" s="276"/>
      <c r="AD427" s="276"/>
      <c r="AE427" s="276"/>
      <c r="AF427" s="276"/>
      <c r="AG427" s="276"/>
      <c r="AH427" s="276"/>
      <c r="AI427" s="276"/>
      <c r="AJ427" s="276"/>
      <c r="AK427" s="276"/>
      <c r="AL427" s="276"/>
      <c r="AM427" s="276"/>
      <c r="AN427" s="301"/>
      <c r="AO427" s="302" t="s">
        <v>19</v>
      </c>
      <c r="AP427" s="275"/>
    </row>
    <row r="428" spans="1:42" s="273" customFormat="1" ht="22.5" customHeight="1">
      <c r="A428" s="279"/>
      <c r="B428" s="263"/>
      <c r="C428" s="262"/>
      <c r="D428" s="262"/>
      <c r="E428" s="262"/>
      <c r="F428" s="262"/>
      <c r="G428" s="262"/>
      <c r="H428" s="262"/>
      <c r="I428" s="262"/>
      <c r="J428" s="262"/>
      <c r="K428" s="262"/>
      <c r="L428" s="262"/>
      <c r="M428" s="262"/>
      <c r="N428" s="252"/>
      <c r="O428" s="276"/>
      <c r="P428" s="276"/>
      <c r="Q428" s="276"/>
      <c r="R428" s="276"/>
      <c r="S428" s="276"/>
      <c r="T428" s="276"/>
      <c r="U428" s="276"/>
      <c r="V428" s="276"/>
      <c r="W428" s="276"/>
      <c r="X428" s="276"/>
      <c r="Y428" s="276"/>
      <c r="Z428" s="276"/>
      <c r="AA428" s="276"/>
      <c r="AB428" s="276"/>
      <c r="AC428" s="276"/>
      <c r="AD428" s="276"/>
      <c r="AE428" s="276"/>
      <c r="AF428" s="276"/>
      <c r="AG428" s="276"/>
      <c r="AH428" s="276"/>
      <c r="AI428" s="276"/>
      <c r="AJ428" s="276"/>
      <c r="AK428" s="276"/>
      <c r="AL428" s="276"/>
      <c r="AM428" s="276"/>
      <c r="AN428" s="301"/>
      <c r="AO428" s="302" t="s">
        <v>19</v>
      </c>
      <c r="AP428" s="275"/>
    </row>
    <row r="429" spans="1:42" s="273" customFormat="1" ht="22.5" customHeight="1">
      <c r="A429" s="279"/>
      <c r="B429" s="263"/>
      <c r="C429" s="262"/>
      <c r="D429" s="262"/>
      <c r="E429" s="262"/>
      <c r="F429" s="262"/>
      <c r="G429" s="262"/>
      <c r="H429" s="262"/>
      <c r="I429" s="262"/>
      <c r="J429" s="262"/>
      <c r="K429" s="262"/>
      <c r="L429" s="262"/>
      <c r="M429" s="262"/>
      <c r="N429" s="252"/>
      <c r="O429" s="276"/>
      <c r="P429" s="276"/>
      <c r="Q429" s="276"/>
      <c r="R429" s="276"/>
      <c r="S429" s="276"/>
      <c r="T429" s="276"/>
      <c r="U429" s="276"/>
      <c r="V429" s="276"/>
      <c r="W429" s="276"/>
      <c r="X429" s="276"/>
      <c r="Y429" s="276"/>
      <c r="Z429" s="276"/>
      <c r="AA429" s="276"/>
      <c r="AB429" s="276"/>
      <c r="AC429" s="276"/>
      <c r="AD429" s="276"/>
      <c r="AE429" s="276"/>
      <c r="AF429" s="276"/>
      <c r="AG429" s="276"/>
      <c r="AH429" s="276"/>
      <c r="AI429" s="276"/>
      <c r="AJ429" s="276"/>
      <c r="AK429" s="276"/>
      <c r="AL429" s="276"/>
      <c r="AM429" s="276"/>
      <c r="AN429" s="301"/>
      <c r="AO429" s="302" t="s">
        <v>19</v>
      </c>
      <c r="AP429" s="275"/>
    </row>
    <row r="430" spans="1:42" s="273" customFormat="1" ht="22.5" customHeight="1">
      <c r="A430" s="279"/>
      <c r="B430" s="263"/>
      <c r="C430" s="262"/>
      <c r="D430" s="262"/>
      <c r="E430" s="262"/>
      <c r="F430" s="262"/>
      <c r="G430" s="262"/>
      <c r="H430" s="262"/>
      <c r="I430" s="262"/>
      <c r="J430" s="262"/>
      <c r="K430" s="262"/>
      <c r="L430" s="262"/>
      <c r="M430" s="262"/>
      <c r="N430" s="252"/>
      <c r="O430" s="277"/>
      <c r="P430" s="277"/>
      <c r="Q430" s="277"/>
      <c r="R430" s="277"/>
      <c r="S430" s="277"/>
      <c r="T430" s="277"/>
      <c r="U430" s="277"/>
      <c r="V430" s="277"/>
      <c r="W430" s="277"/>
      <c r="X430" s="277"/>
      <c r="Y430" s="277"/>
      <c r="Z430" s="277"/>
      <c r="AA430" s="277"/>
      <c r="AB430" s="277"/>
      <c r="AC430" s="277"/>
      <c r="AD430" s="277"/>
      <c r="AE430" s="277"/>
      <c r="AF430" s="277"/>
      <c r="AG430" s="277"/>
      <c r="AH430" s="277"/>
      <c r="AI430" s="277"/>
      <c r="AJ430" s="277"/>
      <c r="AK430" s="277"/>
      <c r="AL430" s="277"/>
      <c r="AM430" s="277"/>
      <c r="AN430" s="309"/>
      <c r="AO430" s="310" t="s">
        <v>19</v>
      </c>
      <c r="AP430" s="275"/>
    </row>
    <row r="431" spans="1:42" s="273" customFormat="1" ht="22.5" customHeight="1">
      <c r="A431" s="279"/>
      <c r="B431" s="263"/>
      <c r="C431" s="262"/>
      <c r="D431" s="262"/>
      <c r="E431" s="262"/>
      <c r="F431" s="262"/>
      <c r="G431" s="262"/>
      <c r="H431" s="262"/>
      <c r="I431" s="262"/>
      <c r="J431" s="262"/>
      <c r="K431" s="262"/>
      <c r="L431" s="262"/>
      <c r="M431" s="262"/>
      <c r="N431" s="252"/>
      <c r="O431" s="277"/>
      <c r="P431" s="277"/>
      <c r="Q431" s="277"/>
      <c r="R431" s="308"/>
      <c r="S431" s="277"/>
      <c r="T431" s="277"/>
      <c r="U431" s="277"/>
      <c r="V431" s="277"/>
      <c r="W431" s="277"/>
      <c r="X431" s="277"/>
      <c r="Y431" s="277"/>
      <c r="Z431" s="308"/>
      <c r="AA431" s="277"/>
      <c r="AB431" s="277"/>
      <c r="AC431" s="277"/>
      <c r="AD431" s="277"/>
      <c r="AE431" s="277"/>
      <c r="AF431" s="277"/>
      <c r="AG431" s="277"/>
      <c r="AH431" s="277"/>
      <c r="AI431" s="277"/>
      <c r="AJ431" s="277"/>
      <c r="AK431" s="277"/>
      <c r="AL431" s="277"/>
      <c r="AM431" s="277"/>
      <c r="AN431" s="309"/>
      <c r="AO431" s="310" t="s">
        <v>19</v>
      </c>
      <c r="AP431" s="275"/>
    </row>
    <row r="432" spans="1:42" ht="15">
      <c r="B432" s="263"/>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252"/>
      <c r="AL432" s="252"/>
      <c r="AM432" s="252"/>
      <c r="AN432" s="252"/>
      <c r="AO432" s="311"/>
    </row>
    <row r="433" spans="1:41" ht="15">
      <c r="B433" s="263"/>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252"/>
      <c r="AL433" s="252"/>
      <c r="AM433" s="252"/>
      <c r="AN433" s="252"/>
      <c r="AO433" s="312"/>
    </row>
    <row r="434" spans="1:41" s="273" customFormat="1" ht="27.75" customHeight="1">
      <c r="A434" s="279"/>
      <c r="B434" s="263"/>
      <c r="C434" s="262"/>
      <c r="D434" s="262"/>
      <c r="E434" s="262"/>
      <c r="F434" s="262"/>
      <c r="G434" s="262"/>
      <c r="H434" s="262"/>
      <c r="I434" s="262"/>
      <c r="J434" s="262"/>
      <c r="K434" s="262"/>
      <c r="L434" s="262"/>
      <c r="M434" s="262"/>
      <c r="N434" s="252"/>
      <c r="O434" s="266"/>
      <c r="P434" s="266"/>
      <c r="Q434" s="266"/>
      <c r="R434" s="266"/>
      <c r="S434" s="266"/>
      <c r="T434" s="266"/>
      <c r="U434" s="266"/>
      <c r="V434" s="266"/>
      <c r="W434" s="266"/>
      <c r="X434" s="266"/>
      <c r="Y434" s="266"/>
      <c r="Z434" s="266"/>
      <c r="AA434" s="266"/>
      <c r="AB434" s="266"/>
      <c r="AC434" s="266"/>
      <c r="AD434" s="266"/>
      <c r="AE434" s="266"/>
      <c r="AF434" s="266"/>
      <c r="AG434" s="266"/>
      <c r="AH434" s="266"/>
      <c r="AI434" s="266"/>
      <c r="AJ434" s="266"/>
      <c r="AK434" s="266"/>
      <c r="AL434" s="266"/>
      <c r="AM434" s="266"/>
      <c r="AN434" s="266"/>
      <c r="AO434" s="303"/>
    </row>
    <row r="435" spans="1:41" ht="61.5" customHeight="1">
      <c r="B435" s="263"/>
      <c r="N435" s="252"/>
      <c r="O435" s="252"/>
      <c r="P435" s="252"/>
      <c r="Q435" s="252"/>
      <c r="R435" s="252"/>
      <c r="S435" s="252"/>
      <c r="T435" s="252"/>
      <c r="U435" s="252"/>
      <c r="V435" s="252"/>
      <c r="W435" s="252"/>
      <c r="X435" s="252"/>
      <c r="Y435" s="252"/>
      <c r="Z435" s="252"/>
      <c r="AA435" s="252"/>
      <c r="AB435" s="252"/>
      <c r="AC435" s="252"/>
      <c r="AD435" s="252"/>
      <c r="AE435" s="252"/>
      <c r="AF435" s="253"/>
      <c r="AG435" s="253"/>
      <c r="AH435" s="253"/>
      <c r="AI435" s="253"/>
      <c r="AJ435" s="253"/>
      <c r="AK435" s="253"/>
      <c r="AL435" s="253"/>
      <c r="AM435" s="253"/>
      <c r="AN435" s="253"/>
      <c r="AO435" s="254"/>
    </row>
    <row r="436" spans="1:41" ht="26.25" customHeight="1">
      <c r="B436" s="263"/>
      <c r="N436" s="252"/>
      <c r="O436" s="252"/>
      <c r="P436" s="252"/>
      <c r="Q436" s="252"/>
      <c r="R436" s="252"/>
      <c r="S436" s="252"/>
      <c r="T436" s="252"/>
      <c r="U436" s="252"/>
      <c r="V436" s="252"/>
      <c r="W436" s="252"/>
      <c r="X436" s="252"/>
      <c r="Y436" s="252"/>
      <c r="Z436" s="252"/>
      <c r="AA436" s="252"/>
      <c r="AB436" s="252"/>
      <c r="AC436" s="252"/>
      <c r="AD436" s="252"/>
      <c r="AE436" s="252"/>
      <c r="AF436" s="253"/>
      <c r="AG436" s="253"/>
      <c r="AH436" s="253"/>
      <c r="AI436" s="253"/>
      <c r="AJ436" s="253"/>
      <c r="AK436" s="253"/>
      <c r="AL436" s="253"/>
      <c r="AM436" s="253"/>
      <c r="AN436" s="253"/>
      <c r="AO436" s="254"/>
    </row>
    <row r="437" spans="1:41" ht="58.5" customHeight="1">
      <c r="B437" s="263"/>
      <c r="N437" s="252"/>
      <c r="O437" s="252"/>
      <c r="P437" s="252"/>
      <c r="Q437" s="252"/>
      <c r="R437" s="252"/>
      <c r="S437" s="252"/>
      <c r="T437" s="252"/>
      <c r="U437" s="252"/>
      <c r="V437" s="252"/>
      <c r="W437" s="252"/>
      <c r="X437" s="252"/>
      <c r="Y437" s="252"/>
      <c r="Z437" s="252"/>
      <c r="AA437" s="252"/>
      <c r="AB437" s="252"/>
      <c r="AC437" s="252"/>
      <c r="AD437" s="252"/>
      <c r="AE437" s="252"/>
      <c r="AF437" s="253"/>
      <c r="AG437" s="253"/>
      <c r="AH437" s="253"/>
      <c r="AI437" s="253"/>
      <c r="AJ437" s="253"/>
      <c r="AK437" s="253"/>
      <c r="AL437" s="253"/>
      <c r="AM437" s="253"/>
      <c r="AN437" s="253"/>
      <c r="AO437" s="254"/>
    </row>
    <row r="438" spans="1:41" ht="56.25" customHeight="1">
      <c r="B438" s="263"/>
      <c r="N438" s="252"/>
      <c r="O438" s="252"/>
      <c r="P438" s="252"/>
      <c r="Q438" s="252"/>
      <c r="R438" s="252"/>
      <c r="S438" s="252"/>
      <c r="T438" s="252"/>
      <c r="U438" s="252"/>
      <c r="V438" s="252"/>
      <c r="W438" s="252"/>
      <c r="X438" s="252"/>
      <c r="Y438" s="252"/>
      <c r="Z438" s="252"/>
      <c r="AA438" s="252"/>
      <c r="AB438" s="252"/>
      <c r="AC438" s="252"/>
      <c r="AD438" s="252"/>
      <c r="AE438" s="252"/>
      <c r="AF438" s="253"/>
      <c r="AG438" s="253"/>
      <c r="AH438" s="253"/>
      <c r="AI438" s="253"/>
      <c r="AJ438" s="253"/>
      <c r="AK438" s="253"/>
      <c r="AL438" s="253"/>
      <c r="AM438" s="253"/>
      <c r="AN438" s="253"/>
      <c r="AO438" s="254"/>
    </row>
    <row r="439" spans="1:41" ht="15">
      <c r="B439" s="263"/>
      <c r="N439" s="252"/>
      <c r="O439" s="252"/>
      <c r="P439" s="252"/>
      <c r="Q439" s="252"/>
      <c r="R439" s="252"/>
      <c r="S439" s="252"/>
      <c r="T439" s="252"/>
      <c r="U439" s="252"/>
      <c r="V439" s="252"/>
      <c r="W439" s="252"/>
      <c r="X439" s="252"/>
      <c r="Y439" s="252"/>
      <c r="Z439" s="252"/>
      <c r="AA439" s="252"/>
      <c r="AB439" s="252"/>
      <c r="AC439" s="252"/>
      <c r="AD439" s="252"/>
      <c r="AE439" s="252"/>
      <c r="AF439" s="253"/>
      <c r="AG439" s="253"/>
      <c r="AH439" s="253"/>
      <c r="AI439" s="253"/>
      <c r="AJ439" s="253"/>
      <c r="AK439" s="253"/>
      <c r="AL439" s="253"/>
      <c r="AM439" s="253"/>
      <c r="AN439" s="253"/>
      <c r="AO439" s="254"/>
    </row>
    <row r="440" spans="1:41" ht="15">
      <c r="B440" s="263"/>
      <c r="N440" s="252"/>
      <c r="O440" s="252"/>
      <c r="P440" s="252"/>
      <c r="Q440" s="252"/>
      <c r="R440" s="252"/>
      <c r="S440" s="252"/>
      <c r="T440" s="252"/>
      <c r="U440" s="252"/>
      <c r="V440" s="252"/>
      <c r="W440" s="252"/>
      <c r="X440" s="252"/>
      <c r="Y440" s="252"/>
      <c r="Z440" s="252"/>
      <c r="AA440" s="252"/>
      <c r="AB440" s="252"/>
      <c r="AC440" s="252"/>
      <c r="AD440" s="252"/>
      <c r="AE440" s="252"/>
      <c r="AF440" s="253"/>
      <c r="AG440" s="253"/>
      <c r="AH440" s="253"/>
      <c r="AI440" s="253"/>
      <c r="AJ440" s="253"/>
      <c r="AK440" s="253"/>
      <c r="AL440" s="253"/>
      <c r="AM440" s="253"/>
      <c r="AN440" s="253"/>
      <c r="AO440" s="254"/>
    </row>
    <row r="441" spans="1:41" ht="42.75" customHeight="1">
      <c r="B441" s="263"/>
      <c r="N441" s="252"/>
      <c r="O441" s="252"/>
      <c r="P441" s="252"/>
      <c r="Q441" s="252"/>
      <c r="R441" s="252"/>
      <c r="S441" s="252"/>
      <c r="T441" s="252"/>
      <c r="U441" s="252"/>
      <c r="V441" s="252"/>
      <c r="W441" s="252"/>
      <c r="X441" s="252"/>
      <c r="Y441" s="252"/>
      <c r="Z441" s="252"/>
      <c r="AA441" s="252"/>
      <c r="AB441" s="252"/>
      <c r="AC441" s="252"/>
      <c r="AD441" s="252"/>
      <c r="AE441" s="252"/>
      <c r="AF441" s="253"/>
      <c r="AG441" s="253"/>
      <c r="AH441" s="253"/>
      <c r="AI441" s="253"/>
      <c r="AJ441" s="253"/>
      <c r="AK441" s="253"/>
      <c r="AL441" s="253"/>
      <c r="AM441" s="253"/>
      <c r="AN441" s="253"/>
      <c r="AO441" s="254"/>
    </row>
    <row r="442" spans="1:41" ht="36.75" customHeight="1">
      <c r="B442" s="263"/>
      <c r="N442" s="252"/>
      <c r="O442" s="252"/>
      <c r="P442" s="252"/>
      <c r="Q442" s="252"/>
      <c r="R442" s="252"/>
      <c r="S442" s="252"/>
      <c r="T442" s="252"/>
      <c r="U442" s="252"/>
      <c r="V442" s="252"/>
      <c r="W442" s="252"/>
      <c r="X442" s="252"/>
      <c r="Y442" s="252"/>
      <c r="Z442" s="252"/>
      <c r="AA442" s="252"/>
      <c r="AB442" s="252"/>
      <c r="AC442" s="252"/>
      <c r="AD442" s="252"/>
      <c r="AE442" s="252"/>
      <c r="AF442" s="253"/>
      <c r="AG442" s="253"/>
      <c r="AH442" s="253"/>
      <c r="AI442" s="253"/>
      <c r="AJ442" s="253"/>
      <c r="AK442" s="253"/>
      <c r="AL442" s="253"/>
      <c r="AM442" s="253"/>
      <c r="AN442" s="253"/>
      <c r="AO442" s="254"/>
    </row>
    <row r="443" spans="1:41" ht="50.25" customHeight="1">
      <c r="B443" s="263"/>
      <c r="N443" s="252"/>
      <c r="O443" s="252"/>
      <c r="P443" s="252"/>
      <c r="Q443" s="252"/>
      <c r="R443" s="252"/>
      <c r="S443" s="252"/>
      <c r="T443" s="252"/>
      <c r="U443" s="252"/>
      <c r="V443" s="252"/>
      <c r="W443" s="252"/>
      <c r="X443" s="252"/>
      <c r="Y443" s="252"/>
      <c r="Z443" s="252"/>
      <c r="AA443" s="252"/>
      <c r="AB443" s="252"/>
      <c r="AC443" s="252"/>
      <c r="AD443" s="252"/>
      <c r="AE443" s="252"/>
      <c r="AF443" s="253"/>
      <c r="AG443" s="253"/>
      <c r="AH443" s="253"/>
      <c r="AI443" s="253"/>
      <c r="AJ443" s="253"/>
      <c r="AK443" s="253"/>
      <c r="AL443" s="253"/>
      <c r="AM443" s="253"/>
      <c r="AN443" s="253"/>
      <c r="AO443" s="254"/>
    </row>
    <row r="444" spans="1:41" ht="39" customHeight="1">
      <c r="B444" s="263"/>
      <c r="N444" s="252"/>
      <c r="O444" s="252"/>
      <c r="P444" s="252"/>
      <c r="Q444" s="252"/>
      <c r="R444" s="252"/>
      <c r="S444" s="252"/>
      <c r="T444" s="252"/>
      <c r="U444" s="252"/>
      <c r="V444" s="252"/>
      <c r="W444" s="252"/>
      <c r="X444" s="252"/>
      <c r="Y444" s="252"/>
      <c r="Z444" s="252"/>
      <c r="AA444" s="252"/>
      <c r="AB444" s="252"/>
      <c r="AC444" s="252"/>
      <c r="AD444" s="252"/>
      <c r="AE444" s="252"/>
      <c r="AF444" s="253"/>
      <c r="AG444" s="253"/>
      <c r="AH444" s="253"/>
      <c r="AI444" s="253"/>
      <c r="AJ444" s="253"/>
      <c r="AK444" s="253"/>
      <c r="AL444" s="253"/>
      <c r="AM444" s="253"/>
      <c r="AN444" s="253"/>
      <c r="AO444" s="254"/>
    </row>
    <row r="445" spans="1:41" ht="39" customHeight="1">
      <c r="B445" s="263"/>
      <c r="N445" s="252"/>
      <c r="O445" s="252"/>
      <c r="P445" s="252"/>
      <c r="Q445" s="252"/>
      <c r="R445" s="252"/>
      <c r="S445" s="252"/>
      <c r="T445" s="252"/>
      <c r="U445" s="252"/>
      <c r="V445" s="252"/>
      <c r="W445" s="252"/>
      <c r="X445" s="252"/>
      <c r="Y445" s="252"/>
      <c r="Z445" s="252"/>
      <c r="AA445" s="252"/>
      <c r="AB445" s="252"/>
      <c r="AC445" s="252"/>
      <c r="AD445" s="252"/>
      <c r="AE445" s="252"/>
      <c r="AF445" s="253"/>
      <c r="AG445" s="253"/>
      <c r="AH445" s="253"/>
      <c r="AI445" s="253"/>
      <c r="AJ445" s="253"/>
      <c r="AK445" s="253"/>
      <c r="AL445" s="253"/>
      <c r="AM445" s="253"/>
      <c r="AN445" s="253"/>
      <c r="AO445" s="254"/>
    </row>
    <row r="446" spans="1:41" ht="39" customHeight="1">
      <c r="B446" s="263"/>
      <c r="N446" s="252"/>
      <c r="O446" s="252"/>
      <c r="P446" s="252"/>
      <c r="Q446" s="252"/>
      <c r="R446" s="252"/>
      <c r="S446" s="252"/>
      <c r="T446" s="252"/>
      <c r="U446" s="252"/>
      <c r="V446" s="252"/>
      <c r="W446" s="252"/>
      <c r="X446" s="252"/>
      <c r="Y446" s="252"/>
      <c r="Z446" s="252"/>
      <c r="AA446" s="252"/>
      <c r="AB446" s="252"/>
      <c r="AC446" s="252"/>
      <c r="AD446" s="252"/>
      <c r="AE446" s="252"/>
      <c r="AF446" s="253"/>
      <c r="AG446" s="253"/>
      <c r="AH446" s="253"/>
      <c r="AI446" s="253"/>
      <c r="AJ446" s="253"/>
      <c r="AK446" s="253"/>
      <c r="AL446" s="253"/>
      <c r="AM446" s="253"/>
      <c r="AN446" s="253"/>
      <c r="AO446" s="254"/>
    </row>
    <row r="447" spans="1:41" ht="39" customHeight="1">
      <c r="B447" s="263"/>
      <c r="N447" s="252"/>
      <c r="O447" s="252"/>
      <c r="P447" s="252"/>
      <c r="Q447" s="252"/>
      <c r="R447" s="252"/>
      <c r="S447" s="252"/>
      <c r="T447" s="252"/>
      <c r="U447" s="252"/>
      <c r="V447" s="252"/>
      <c r="W447" s="252"/>
      <c r="X447" s="252"/>
      <c r="Y447" s="252"/>
      <c r="Z447" s="252"/>
      <c r="AA447" s="252"/>
      <c r="AB447" s="252"/>
      <c r="AC447" s="252"/>
      <c r="AD447" s="252"/>
      <c r="AE447" s="252"/>
      <c r="AF447" s="253"/>
      <c r="AG447" s="253"/>
      <c r="AH447" s="253"/>
      <c r="AI447" s="253"/>
      <c r="AJ447" s="253"/>
      <c r="AK447" s="253"/>
      <c r="AL447" s="253"/>
      <c r="AM447" s="253"/>
      <c r="AN447" s="253"/>
      <c r="AO447" s="254"/>
    </row>
    <row r="448" spans="1:41" ht="53.25" customHeight="1">
      <c r="B448" s="263"/>
      <c r="N448" s="252"/>
      <c r="O448" s="252"/>
      <c r="P448" s="252"/>
      <c r="Q448" s="252"/>
      <c r="R448" s="252"/>
      <c r="S448" s="252"/>
      <c r="T448" s="252"/>
      <c r="U448" s="252"/>
      <c r="V448" s="252"/>
      <c r="W448" s="252"/>
      <c r="X448" s="252"/>
      <c r="Y448" s="252"/>
      <c r="Z448" s="252"/>
      <c r="AA448" s="252"/>
      <c r="AB448" s="252"/>
      <c r="AC448" s="252"/>
      <c r="AD448" s="252"/>
      <c r="AE448" s="252"/>
      <c r="AF448" s="253"/>
      <c r="AG448" s="253"/>
      <c r="AH448" s="253"/>
      <c r="AI448" s="253"/>
      <c r="AJ448" s="253"/>
      <c r="AK448" s="253"/>
      <c r="AL448" s="253"/>
      <c r="AM448" s="253"/>
      <c r="AN448" s="253"/>
      <c r="AO448" s="254"/>
    </row>
    <row r="449" spans="2:41" ht="15">
      <c r="B449" s="263"/>
      <c r="N449" s="252"/>
      <c r="O449" s="252"/>
      <c r="P449" s="252"/>
      <c r="Q449" s="252"/>
      <c r="R449" s="252"/>
      <c r="S449" s="252"/>
      <c r="T449" s="252"/>
      <c r="U449" s="252"/>
      <c r="V449" s="252"/>
      <c r="W449" s="252"/>
      <c r="X449" s="252"/>
      <c r="Y449" s="252"/>
      <c r="Z449" s="252"/>
      <c r="AA449" s="252"/>
      <c r="AB449" s="252"/>
      <c r="AC449" s="252"/>
      <c r="AD449" s="252"/>
      <c r="AE449" s="252"/>
      <c r="AF449" s="253"/>
      <c r="AG449" s="253"/>
      <c r="AH449" s="253"/>
      <c r="AI449" s="253"/>
      <c r="AJ449" s="253"/>
      <c r="AK449" s="253"/>
      <c r="AL449" s="253"/>
      <c r="AM449" s="253"/>
      <c r="AN449" s="253"/>
      <c r="AO449" s="254"/>
    </row>
    <row r="450" spans="2:41" ht="15">
      <c r="B450" s="263"/>
      <c r="N450" s="252"/>
      <c r="O450" s="252"/>
      <c r="P450" s="252"/>
      <c r="Q450" s="252"/>
      <c r="R450" s="252"/>
      <c r="S450" s="252"/>
      <c r="T450" s="252"/>
      <c r="U450" s="252"/>
      <c r="V450" s="252"/>
      <c r="W450" s="252"/>
      <c r="X450" s="252"/>
      <c r="Y450" s="252"/>
      <c r="Z450" s="252"/>
      <c r="AA450" s="252"/>
      <c r="AB450" s="252"/>
      <c r="AC450" s="252"/>
      <c r="AD450" s="252"/>
      <c r="AE450" s="252"/>
      <c r="AF450" s="253"/>
      <c r="AG450" s="253"/>
      <c r="AH450" s="253"/>
      <c r="AI450" s="253"/>
      <c r="AJ450" s="253"/>
      <c r="AK450" s="253"/>
      <c r="AL450" s="253"/>
      <c r="AM450" s="253"/>
      <c r="AN450" s="253"/>
      <c r="AO450" s="254"/>
    </row>
    <row r="451" spans="2:41" ht="15">
      <c r="B451" s="263"/>
      <c r="N451" s="252"/>
      <c r="O451" s="252"/>
      <c r="P451" s="252"/>
      <c r="Q451" s="252"/>
      <c r="R451" s="252"/>
      <c r="S451" s="252"/>
      <c r="T451" s="252"/>
      <c r="U451" s="252"/>
      <c r="V451" s="252"/>
      <c r="W451" s="252"/>
      <c r="X451" s="252"/>
      <c r="Y451" s="252"/>
      <c r="Z451" s="252"/>
      <c r="AA451" s="252"/>
      <c r="AB451" s="252"/>
      <c r="AC451" s="252"/>
      <c r="AD451" s="252"/>
      <c r="AE451" s="252"/>
      <c r="AF451" s="253"/>
      <c r="AG451" s="253"/>
      <c r="AH451" s="253"/>
      <c r="AI451" s="253"/>
      <c r="AJ451" s="253"/>
      <c r="AK451" s="253"/>
      <c r="AL451" s="253"/>
      <c r="AM451" s="253"/>
      <c r="AN451" s="253"/>
      <c r="AO451" s="254"/>
    </row>
    <row r="452" spans="2:41" ht="15">
      <c r="B452" s="263"/>
      <c r="N452" s="252"/>
      <c r="O452" s="252"/>
      <c r="P452" s="252"/>
      <c r="Q452" s="252"/>
      <c r="R452" s="252"/>
      <c r="S452" s="252"/>
      <c r="T452" s="252"/>
      <c r="U452" s="252"/>
      <c r="V452" s="252"/>
      <c r="W452" s="252"/>
      <c r="X452" s="252"/>
      <c r="Y452" s="252"/>
      <c r="Z452" s="252"/>
      <c r="AA452" s="252"/>
      <c r="AB452" s="252"/>
      <c r="AC452" s="252"/>
      <c r="AD452" s="252"/>
      <c r="AE452" s="252"/>
      <c r="AF452" s="253"/>
      <c r="AG452" s="253"/>
      <c r="AH452" s="253"/>
      <c r="AI452" s="253"/>
      <c r="AJ452" s="253"/>
      <c r="AK452" s="253"/>
      <c r="AL452" s="253"/>
      <c r="AM452" s="253"/>
      <c r="AN452" s="253"/>
      <c r="AO452" s="254"/>
    </row>
    <row r="453" spans="2:41" ht="15" customHeight="1">
      <c r="B453" s="263"/>
      <c r="N453" s="252"/>
      <c r="O453" s="252"/>
      <c r="P453" s="252"/>
      <c r="Q453" s="252"/>
      <c r="R453" s="252"/>
      <c r="S453" s="252"/>
      <c r="T453" s="252"/>
      <c r="U453" s="252"/>
      <c r="V453" s="252"/>
      <c r="W453" s="252"/>
      <c r="X453" s="252"/>
      <c r="Y453" s="252"/>
      <c r="Z453" s="252"/>
      <c r="AA453" s="252"/>
      <c r="AB453" s="252"/>
      <c r="AC453" s="252"/>
      <c r="AD453" s="252"/>
      <c r="AE453" s="252"/>
      <c r="AF453" s="253"/>
      <c r="AG453" s="253"/>
      <c r="AH453" s="253"/>
      <c r="AI453" s="253"/>
      <c r="AJ453" s="253"/>
      <c r="AK453" s="253"/>
      <c r="AL453" s="253"/>
      <c r="AM453" s="253"/>
      <c r="AN453" s="253"/>
      <c r="AO453" s="254"/>
    </row>
    <row r="454" spans="2:41" ht="15">
      <c r="B454" s="263"/>
      <c r="N454" s="252"/>
      <c r="O454" s="252"/>
      <c r="P454" s="252"/>
      <c r="Q454" s="252"/>
      <c r="R454" s="252"/>
      <c r="S454" s="252"/>
      <c r="T454" s="252"/>
      <c r="U454" s="252"/>
      <c r="V454" s="252"/>
      <c r="W454" s="252"/>
      <c r="X454" s="252"/>
      <c r="Y454" s="252"/>
      <c r="Z454" s="252"/>
      <c r="AA454" s="252"/>
      <c r="AB454" s="252"/>
      <c r="AC454" s="252"/>
      <c r="AD454" s="252"/>
      <c r="AE454" s="252"/>
      <c r="AF454" s="253"/>
      <c r="AG454" s="253"/>
      <c r="AH454" s="253"/>
      <c r="AI454" s="253"/>
      <c r="AJ454" s="253"/>
      <c r="AK454" s="253"/>
      <c r="AL454" s="253"/>
      <c r="AM454" s="253"/>
      <c r="AN454" s="253"/>
      <c r="AO454" s="254"/>
    </row>
    <row r="455" spans="2:41" ht="15" hidden="1">
      <c r="B455" s="263"/>
      <c r="N455" s="252"/>
      <c r="O455" s="252"/>
      <c r="P455" s="252"/>
      <c r="Q455" s="252"/>
      <c r="R455" s="252"/>
      <c r="S455" s="252"/>
      <c r="T455" s="252"/>
      <c r="U455" s="252"/>
      <c r="V455" s="252"/>
      <c r="W455" s="252"/>
      <c r="X455" s="252"/>
      <c r="Y455" s="252"/>
      <c r="Z455" s="252"/>
      <c r="AA455" s="252"/>
      <c r="AB455" s="252"/>
      <c r="AC455" s="252"/>
      <c r="AD455" s="252"/>
      <c r="AE455" s="252"/>
      <c r="AF455" s="253"/>
      <c r="AG455" s="253"/>
      <c r="AH455" s="253"/>
      <c r="AI455" s="253"/>
      <c r="AJ455" s="253"/>
      <c r="AK455" s="253"/>
      <c r="AL455" s="253"/>
      <c r="AM455" s="253"/>
      <c r="AN455" s="253"/>
      <c r="AO455" s="254"/>
    </row>
    <row r="456" spans="2:41" ht="15" hidden="1">
      <c r="B456" s="263"/>
      <c r="N456" s="252"/>
      <c r="O456" s="252"/>
      <c r="P456" s="252"/>
      <c r="Q456" s="252"/>
      <c r="R456" s="252"/>
      <c r="S456" s="252"/>
      <c r="T456" s="252"/>
      <c r="U456" s="252"/>
      <c r="V456" s="252"/>
      <c r="W456" s="252"/>
      <c r="X456" s="252"/>
      <c r="Y456" s="252"/>
      <c r="Z456" s="252"/>
      <c r="AA456" s="252"/>
      <c r="AB456" s="252"/>
      <c r="AC456" s="252"/>
      <c r="AD456" s="252"/>
      <c r="AE456" s="252"/>
      <c r="AF456" s="253"/>
      <c r="AG456" s="253"/>
      <c r="AH456" s="253"/>
      <c r="AI456" s="253"/>
      <c r="AJ456" s="253"/>
      <c r="AK456" s="253"/>
      <c r="AL456" s="253"/>
      <c r="AM456" s="253"/>
      <c r="AN456" s="253"/>
      <c r="AO456" s="254"/>
    </row>
    <row r="457" spans="2:41" ht="15" hidden="1">
      <c r="B457" s="263"/>
      <c r="N457" s="252"/>
      <c r="O457" s="252"/>
      <c r="P457" s="252"/>
      <c r="Q457" s="252"/>
      <c r="R457" s="252"/>
      <c r="S457" s="252"/>
      <c r="T457" s="252"/>
      <c r="U457" s="252"/>
      <c r="V457" s="252"/>
      <c r="W457" s="252"/>
      <c r="X457" s="252"/>
      <c r="Y457" s="252"/>
      <c r="Z457" s="252"/>
      <c r="AA457" s="252"/>
      <c r="AB457" s="252"/>
      <c r="AC457" s="252"/>
      <c r="AD457" s="252"/>
      <c r="AE457" s="252"/>
      <c r="AF457" s="253"/>
      <c r="AG457" s="253"/>
      <c r="AH457" s="253"/>
      <c r="AI457" s="253"/>
      <c r="AJ457" s="253"/>
      <c r="AK457" s="253"/>
      <c r="AL457" s="253"/>
      <c r="AM457" s="253"/>
      <c r="AN457" s="253"/>
      <c r="AO457" s="254"/>
    </row>
    <row r="458" spans="2:41" ht="15" hidden="1">
      <c r="B458" s="263"/>
      <c r="N458" s="252"/>
      <c r="O458" s="252"/>
      <c r="P458" s="252"/>
      <c r="Q458" s="252"/>
      <c r="R458" s="252"/>
      <c r="S458" s="252"/>
      <c r="T458" s="252"/>
      <c r="U458" s="252"/>
      <c r="V458" s="252"/>
      <c r="W458" s="252"/>
      <c r="X458" s="252"/>
      <c r="Y458" s="252"/>
      <c r="Z458" s="252"/>
      <c r="AA458" s="252"/>
      <c r="AB458" s="252"/>
      <c r="AC458" s="252"/>
      <c r="AD458" s="252"/>
      <c r="AE458" s="252"/>
      <c r="AF458" s="253"/>
      <c r="AG458" s="253"/>
      <c r="AH458" s="253"/>
      <c r="AI458" s="253"/>
      <c r="AJ458" s="253"/>
      <c r="AK458" s="253"/>
      <c r="AL458" s="253"/>
      <c r="AM458" s="253"/>
      <c r="AN458" s="253"/>
      <c r="AO458" s="254"/>
    </row>
    <row r="459" spans="2:41" ht="15" hidden="1">
      <c r="B459" s="263"/>
      <c r="N459" s="252"/>
      <c r="O459" s="252"/>
      <c r="P459" s="252"/>
      <c r="Q459" s="252"/>
      <c r="R459" s="252"/>
      <c r="S459" s="252"/>
      <c r="T459" s="252"/>
      <c r="U459" s="252"/>
      <c r="V459" s="252"/>
      <c r="W459" s="252"/>
      <c r="X459" s="252"/>
      <c r="Y459" s="252"/>
      <c r="Z459" s="252"/>
      <c r="AA459" s="252"/>
      <c r="AB459" s="252"/>
      <c r="AC459" s="252"/>
      <c r="AD459" s="252"/>
      <c r="AE459" s="252"/>
      <c r="AF459" s="253"/>
      <c r="AG459" s="253"/>
      <c r="AH459" s="253"/>
      <c r="AI459" s="253"/>
      <c r="AJ459" s="253"/>
      <c r="AK459" s="253"/>
      <c r="AL459" s="253"/>
      <c r="AM459" s="253"/>
      <c r="AN459" s="253"/>
      <c r="AO459" s="254"/>
    </row>
    <row r="460" spans="2:41" ht="15" hidden="1">
      <c r="B460" s="263"/>
      <c r="N460" s="252"/>
      <c r="O460" s="252"/>
      <c r="P460" s="252"/>
      <c r="Q460" s="252"/>
      <c r="R460" s="252"/>
      <c r="S460" s="252"/>
      <c r="T460" s="252"/>
      <c r="U460" s="252"/>
      <c r="V460" s="252"/>
      <c r="W460" s="252"/>
      <c r="X460" s="252"/>
      <c r="Y460" s="252"/>
      <c r="Z460" s="252"/>
      <c r="AA460" s="252"/>
      <c r="AB460" s="252"/>
      <c r="AC460" s="252"/>
      <c r="AD460" s="252"/>
      <c r="AE460" s="252"/>
      <c r="AF460" s="253"/>
      <c r="AG460" s="253"/>
      <c r="AH460" s="253"/>
      <c r="AI460" s="253"/>
      <c r="AJ460" s="253"/>
      <c r="AK460" s="253"/>
      <c r="AL460" s="253"/>
      <c r="AM460" s="253"/>
      <c r="AN460" s="253"/>
      <c r="AO460" s="254"/>
    </row>
    <row r="461" spans="2:41" ht="15" hidden="1">
      <c r="B461" s="263"/>
      <c r="N461" s="252"/>
      <c r="O461" s="252"/>
      <c r="P461" s="252"/>
      <c r="Q461" s="252"/>
      <c r="R461" s="252"/>
      <c r="S461" s="252"/>
      <c r="T461" s="252"/>
      <c r="U461" s="252"/>
      <c r="V461" s="252"/>
      <c r="W461" s="252"/>
      <c r="X461" s="252"/>
      <c r="Y461" s="252"/>
      <c r="Z461" s="252"/>
      <c r="AA461" s="252"/>
      <c r="AB461" s="252"/>
      <c r="AC461" s="252"/>
      <c r="AD461" s="252"/>
      <c r="AE461" s="252"/>
      <c r="AF461" s="253"/>
      <c r="AG461" s="253"/>
      <c r="AH461" s="253"/>
      <c r="AI461" s="253"/>
      <c r="AJ461" s="253"/>
      <c r="AK461" s="253"/>
      <c r="AL461" s="253"/>
      <c r="AM461" s="253"/>
      <c r="AN461" s="253"/>
      <c r="AO461" s="254"/>
    </row>
    <row r="462" spans="2:41" ht="15" hidden="1">
      <c r="B462" s="263"/>
      <c r="N462" s="252"/>
      <c r="O462" s="252"/>
      <c r="P462" s="252"/>
      <c r="Q462" s="252"/>
      <c r="R462" s="252"/>
      <c r="S462" s="252"/>
      <c r="T462" s="252"/>
      <c r="U462" s="252"/>
      <c r="V462" s="252"/>
      <c r="W462" s="252"/>
      <c r="X462" s="252"/>
      <c r="Y462" s="252"/>
      <c r="Z462" s="252"/>
      <c r="AA462" s="252"/>
      <c r="AB462" s="252"/>
      <c r="AC462" s="252"/>
      <c r="AD462" s="252"/>
      <c r="AE462" s="252"/>
      <c r="AF462" s="253"/>
      <c r="AG462" s="253"/>
      <c r="AH462" s="253"/>
      <c r="AI462" s="253"/>
      <c r="AJ462" s="253"/>
      <c r="AK462" s="253"/>
      <c r="AL462" s="253"/>
      <c r="AM462" s="253"/>
      <c r="AN462" s="253"/>
      <c r="AO462" s="254"/>
    </row>
    <row r="463" spans="2:41" ht="15" hidden="1">
      <c r="B463" s="263"/>
      <c r="N463" s="252"/>
      <c r="O463" s="252"/>
      <c r="P463" s="252"/>
      <c r="Q463" s="252"/>
      <c r="R463" s="252"/>
      <c r="S463" s="252"/>
      <c r="T463" s="252"/>
      <c r="U463" s="252"/>
      <c r="V463" s="252"/>
      <c r="W463" s="252"/>
      <c r="X463" s="252"/>
      <c r="Y463" s="252"/>
      <c r="Z463" s="252"/>
      <c r="AA463" s="252"/>
      <c r="AB463" s="252"/>
      <c r="AC463" s="252"/>
      <c r="AD463" s="252"/>
      <c r="AE463" s="252"/>
      <c r="AF463" s="253"/>
      <c r="AG463" s="253"/>
      <c r="AH463" s="253"/>
      <c r="AI463" s="253"/>
      <c r="AJ463" s="253"/>
      <c r="AK463" s="253"/>
      <c r="AL463" s="253"/>
      <c r="AM463" s="253"/>
      <c r="AN463" s="253"/>
      <c r="AO463" s="254"/>
    </row>
    <row r="464" spans="2:41" ht="15" hidden="1">
      <c r="B464" s="263"/>
      <c r="N464" s="252"/>
      <c r="O464" s="252"/>
      <c r="P464" s="252"/>
      <c r="Q464" s="252"/>
      <c r="R464" s="252"/>
      <c r="S464" s="252"/>
      <c r="T464" s="252"/>
      <c r="U464" s="252"/>
      <c r="V464" s="252"/>
      <c r="W464" s="252"/>
      <c r="X464" s="252"/>
      <c r="Y464" s="252"/>
      <c r="Z464" s="252"/>
      <c r="AA464" s="252"/>
      <c r="AB464" s="252"/>
      <c r="AC464" s="252"/>
      <c r="AD464" s="252"/>
      <c r="AE464" s="252"/>
      <c r="AF464" s="253"/>
      <c r="AG464" s="253"/>
      <c r="AH464" s="253"/>
      <c r="AI464" s="253"/>
      <c r="AJ464" s="253"/>
      <c r="AK464" s="253"/>
      <c r="AL464" s="253"/>
      <c r="AM464" s="253"/>
      <c r="AN464" s="253"/>
      <c r="AO464" s="254"/>
    </row>
    <row r="465" spans="2:41" ht="15" hidden="1">
      <c r="B465" s="263"/>
      <c r="N465" s="252"/>
      <c r="O465" s="252"/>
      <c r="P465" s="252"/>
      <c r="Q465" s="252"/>
      <c r="R465" s="252"/>
      <c r="S465" s="252"/>
      <c r="T465" s="252"/>
      <c r="U465" s="252"/>
      <c r="V465" s="252"/>
      <c r="W465" s="252"/>
      <c r="X465" s="252"/>
      <c r="Y465" s="252"/>
      <c r="Z465" s="252"/>
      <c r="AA465" s="252"/>
      <c r="AB465" s="252"/>
      <c r="AC465" s="252"/>
      <c r="AD465" s="252"/>
      <c r="AE465" s="252"/>
      <c r="AF465" s="253"/>
      <c r="AG465" s="253"/>
      <c r="AH465" s="253"/>
      <c r="AI465" s="253"/>
      <c r="AJ465" s="253"/>
      <c r="AK465" s="253"/>
      <c r="AL465" s="253"/>
      <c r="AM465" s="253"/>
      <c r="AN465" s="253"/>
      <c r="AO465" s="254"/>
    </row>
    <row r="466" spans="2:41" ht="15" hidden="1">
      <c r="B466" s="263"/>
      <c r="N466" s="252"/>
      <c r="O466" s="252"/>
      <c r="P466" s="252"/>
      <c r="Q466" s="252"/>
      <c r="R466" s="252"/>
      <c r="S466" s="252"/>
      <c r="T466" s="252"/>
      <c r="U466" s="252"/>
      <c r="V466" s="252"/>
      <c r="W466" s="252"/>
      <c r="X466" s="252"/>
      <c r="Y466" s="252"/>
      <c r="Z466" s="252"/>
      <c r="AA466" s="252"/>
      <c r="AB466" s="252"/>
      <c r="AC466" s="252"/>
      <c r="AD466" s="252"/>
      <c r="AE466" s="252"/>
      <c r="AF466" s="253"/>
      <c r="AG466" s="253"/>
      <c r="AH466" s="253"/>
      <c r="AI466" s="253"/>
      <c r="AJ466" s="253"/>
      <c r="AK466" s="253"/>
      <c r="AL466" s="253"/>
      <c r="AM466" s="253"/>
      <c r="AN466" s="253"/>
      <c r="AO466" s="254"/>
    </row>
    <row r="467" spans="2:41" ht="15" hidden="1">
      <c r="B467" s="263"/>
      <c r="N467" s="281"/>
      <c r="O467" s="252"/>
      <c r="P467" s="252"/>
      <c r="Q467" s="252"/>
      <c r="R467" s="252"/>
      <c r="S467" s="252"/>
      <c r="T467" s="252"/>
      <c r="U467" s="252"/>
      <c r="V467" s="252"/>
      <c r="W467" s="252"/>
      <c r="X467" s="252"/>
      <c r="Y467" s="252"/>
      <c r="Z467" s="252"/>
      <c r="AA467" s="252"/>
      <c r="AB467" s="252"/>
      <c r="AC467" s="252"/>
      <c r="AD467" s="252"/>
      <c r="AE467" s="252"/>
      <c r="AF467" s="253"/>
      <c r="AG467" s="253"/>
      <c r="AH467" s="253"/>
      <c r="AI467" s="253"/>
      <c r="AJ467" s="253"/>
      <c r="AK467" s="253"/>
      <c r="AL467" s="253"/>
      <c r="AM467" s="253"/>
      <c r="AN467" s="253"/>
      <c r="AO467" s="254"/>
    </row>
    <row r="468" spans="2:41" ht="15" hidden="1">
      <c r="B468" s="263"/>
      <c r="N468" s="281"/>
      <c r="O468" s="252"/>
      <c r="P468" s="252"/>
      <c r="Q468" s="252"/>
      <c r="R468" s="252"/>
      <c r="S468" s="252"/>
      <c r="T468" s="252"/>
      <c r="U468" s="252"/>
      <c r="V468" s="252"/>
      <c r="W468" s="252"/>
      <c r="X468" s="252"/>
      <c r="Y468" s="252"/>
      <c r="Z468" s="252"/>
      <c r="AA468" s="252"/>
      <c r="AB468" s="252"/>
      <c r="AC468" s="252"/>
      <c r="AD468" s="252"/>
      <c r="AE468" s="252"/>
      <c r="AF468" s="253"/>
      <c r="AG468" s="253"/>
      <c r="AH468" s="253"/>
      <c r="AI468" s="253"/>
      <c r="AJ468" s="253"/>
      <c r="AK468" s="253"/>
      <c r="AL468" s="253"/>
      <c r="AM468" s="253"/>
      <c r="AN468" s="253"/>
      <c r="AO468" s="254"/>
    </row>
    <row r="469" spans="2:41" ht="15" hidden="1">
      <c r="B469" s="263"/>
      <c r="N469" s="281"/>
      <c r="O469" s="252"/>
      <c r="P469" s="252"/>
      <c r="Q469" s="252"/>
      <c r="R469" s="252"/>
      <c r="S469" s="252"/>
      <c r="T469" s="252"/>
      <c r="U469" s="252"/>
      <c r="V469" s="252"/>
      <c r="W469" s="252"/>
      <c r="X469" s="252"/>
      <c r="Y469" s="252"/>
      <c r="Z469" s="252"/>
      <c r="AA469" s="252"/>
      <c r="AB469" s="252"/>
      <c r="AC469" s="252"/>
      <c r="AD469" s="252"/>
      <c r="AE469" s="252"/>
      <c r="AF469" s="253"/>
      <c r="AG469" s="253"/>
      <c r="AH469" s="253"/>
      <c r="AI469" s="253"/>
      <c r="AJ469" s="253"/>
      <c r="AK469" s="253"/>
      <c r="AL469" s="253"/>
      <c r="AM469" s="253"/>
      <c r="AN469" s="253"/>
      <c r="AO469" s="254"/>
    </row>
    <row r="470" spans="2:41" ht="15" hidden="1">
      <c r="B470" s="263"/>
      <c r="N470" s="281"/>
      <c r="O470" s="252"/>
      <c r="P470" s="252"/>
      <c r="Q470" s="252"/>
      <c r="R470" s="252"/>
      <c r="S470" s="252"/>
      <c r="T470" s="252"/>
      <c r="U470" s="252"/>
      <c r="V470" s="252"/>
      <c r="W470" s="252"/>
      <c r="X470" s="252"/>
      <c r="Y470" s="252"/>
      <c r="Z470" s="252"/>
      <c r="AA470" s="252"/>
      <c r="AB470" s="252"/>
      <c r="AC470" s="252"/>
      <c r="AD470" s="252"/>
      <c r="AE470" s="252"/>
      <c r="AF470" s="253"/>
      <c r="AG470" s="253"/>
      <c r="AH470" s="253"/>
      <c r="AI470" s="253"/>
      <c r="AJ470" s="253"/>
      <c r="AK470" s="253"/>
      <c r="AL470" s="253"/>
      <c r="AM470" s="253"/>
      <c r="AN470" s="253"/>
      <c r="AO470" s="254"/>
    </row>
    <row r="471" spans="2:41" ht="15" hidden="1">
      <c r="B471" s="263"/>
      <c r="N471" s="281"/>
      <c r="O471" s="252"/>
      <c r="P471" s="252"/>
      <c r="Q471" s="252"/>
      <c r="R471" s="252"/>
      <c r="S471" s="252"/>
      <c r="T471" s="252"/>
      <c r="U471" s="252"/>
      <c r="V471" s="252"/>
      <c r="W471" s="252"/>
      <c r="X471" s="252"/>
      <c r="Y471" s="252"/>
      <c r="Z471" s="252"/>
      <c r="AA471" s="252"/>
      <c r="AB471" s="252"/>
      <c r="AC471" s="252"/>
      <c r="AD471" s="252"/>
      <c r="AE471" s="252"/>
      <c r="AF471" s="253"/>
      <c r="AG471" s="253"/>
      <c r="AH471" s="253"/>
      <c r="AI471" s="253"/>
      <c r="AJ471" s="253"/>
      <c r="AK471" s="253"/>
      <c r="AL471" s="253"/>
      <c r="AM471" s="253"/>
      <c r="AN471" s="253"/>
      <c r="AO471" s="254"/>
    </row>
    <row r="472" spans="2:41" ht="21" hidden="1" customHeight="1">
      <c r="B472" s="263"/>
      <c r="N472" s="281"/>
      <c r="O472" s="252"/>
      <c r="P472" s="252"/>
      <c r="Q472" s="252"/>
      <c r="R472" s="252"/>
      <c r="S472" s="252"/>
      <c r="T472" s="252"/>
      <c r="U472" s="252"/>
      <c r="V472" s="252"/>
      <c r="W472" s="252"/>
      <c r="X472" s="252"/>
      <c r="Y472" s="252"/>
      <c r="Z472" s="252"/>
      <c r="AA472" s="252"/>
      <c r="AB472" s="252"/>
      <c r="AC472" s="252"/>
      <c r="AD472" s="252"/>
      <c r="AE472" s="252"/>
      <c r="AF472" s="253"/>
      <c r="AG472" s="253"/>
      <c r="AH472" s="253"/>
      <c r="AI472" s="253"/>
      <c r="AJ472" s="253"/>
      <c r="AK472" s="253"/>
      <c r="AL472" s="253"/>
      <c r="AM472" s="253"/>
      <c r="AN472" s="253"/>
      <c r="AO472" s="254"/>
    </row>
    <row r="473" spans="2:41" ht="21" hidden="1" customHeight="1">
      <c r="B473" s="263"/>
      <c r="N473" s="281"/>
      <c r="O473" s="252"/>
      <c r="P473" s="252"/>
      <c r="Q473" s="252"/>
      <c r="R473" s="252"/>
      <c r="S473" s="252"/>
      <c r="T473" s="252"/>
      <c r="U473" s="252"/>
      <c r="V473" s="252"/>
      <c r="W473" s="252"/>
      <c r="X473" s="252"/>
      <c r="Y473" s="252"/>
      <c r="Z473" s="252"/>
      <c r="AA473" s="252"/>
      <c r="AB473" s="252"/>
      <c r="AC473" s="252"/>
      <c r="AD473" s="252"/>
      <c r="AE473" s="252"/>
      <c r="AF473" s="253"/>
      <c r="AG473" s="253"/>
      <c r="AH473" s="253"/>
      <c r="AI473" s="253"/>
      <c r="AJ473" s="253"/>
      <c r="AK473" s="253"/>
      <c r="AL473" s="253"/>
      <c r="AM473" s="253"/>
      <c r="AN473" s="253"/>
      <c r="AO473" s="254"/>
    </row>
    <row r="474" spans="2:41" ht="21" hidden="1" customHeight="1">
      <c r="B474" s="263"/>
      <c r="N474" s="281"/>
      <c r="O474" s="252"/>
      <c r="P474" s="252"/>
      <c r="Q474" s="252"/>
      <c r="R474" s="252"/>
      <c r="S474" s="252"/>
      <c r="T474" s="252"/>
      <c r="U474" s="252"/>
      <c r="V474" s="252"/>
      <c r="W474" s="252"/>
      <c r="X474" s="252"/>
      <c r="Y474" s="252"/>
      <c r="Z474" s="252"/>
      <c r="AA474" s="252"/>
      <c r="AB474" s="252"/>
      <c r="AC474" s="252"/>
      <c r="AD474" s="252"/>
      <c r="AE474" s="252"/>
      <c r="AF474" s="253"/>
      <c r="AG474" s="253"/>
      <c r="AH474" s="253"/>
      <c r="AI474" s="253"/>
      <c r="AJ474" s="253"/>
      <c r="AK474" s="253"/>
      <c r="AL474" s="253"/>
      <c r="AM474" s="253"/>
      <c r="AN474" s="253"/>
      <c r="AO474" s="254"/>
    </row>
    <row r="475" spans="2:41" ht="21" hidden="1" customHeight="1">
      <c r="B475" s="263"/>
      <c r="N475" s="281"/>
      <c r="O475" s="252"/>
      <c r="P475" s="252"/>
      <c r="Q475" s="252"/>
      <c r="R475" s="252"/>
      <c r="S475" s="252"/>
      <c r="T475" s="252"/>
      <c r="U475" s="252"/>
      <c r="V475" s="252"/>
      <c r="W475" s="252"/>
      <c r="X475" s="252"/>
      <c r="Y475" s="252"/>
      <c r="Z475" s="252"/>
      <c r="AA475" s="252"/>
      <c r="AB475" s="252"/>
      <c r="AC475" s="252"/>
      <c r="AD475" s="252"/>
      <c r="AE475" s="252"/>
      <c r="AF475" s="253"/>
      <c r="AG475" s="253"/>
      <c r="AH475" s="253"/>
      <c r="AI475" s="253"/>
      <c r="AJ475" s="253"/>
      <c r="AK475" s="253"/>
      <c r="AL475" s="253"/>
      <c r="AM475" s="253"/>
      <c r="AN475" s="253"/>
      <c r="AO475" s="254"/>
    </row>
    <row r="476" spans="2:41" ht="21" hidden="1" customHeight="1">
      <c r="B476" s="263"/>
      <c r="N476" s="281"/>
      <c r="O476" s="252"/>
      <c r="P476" s="252"/>
      <c r="Q476" s="252"/>
      <c r="R476" s="252"/>
      <c r="S476" s="252"/>
      <c r="T476" s="252"/>
      <c r="U476" s="252"/>
      <c r="V476" s="252"/>
      <c r="W476" s="252"/>
      <c r="X476" s="252"/>
      <c r="Y476" s="252"/>
      <c r="Z476" s="252"/>
      <c r="AA476" s="252"/>
      <c r="AB476" s="252"/>
      <c r="AC476" s="252"/>
      <c r="AD476" s="252"/>
      <c r="AE476" s="252"/>
      <c r="AF476" s="253"/>
      <c r="AG476" s="253"/>
      <c r="AH476" s="253"/>
      <c r="AI476" s="253"/>
      <c r="AJ476" s="253"/>
      <c r="AK476" s="253"/>
      <c r="AL476" s="253"/>
      <c r="AM476" s="253"/>
      <c r="AN476" s="253"/>
      <c r="AO476" s="254"/>
    </row>
    <row r="477" spans="2:41" ht="15" hidden="1">
      <c r="B477" s="263"/>
      <c r="N477" s="281"/>
      <c r="O477" s="252"/>
      <c r="P477" s="252"/>
      <c r="Q477" s="252"/>
      <c r="R477" s="252"/>
      <c r="S477" s="252"/>
      <c r="T477" s="252"/>
      <c r="U477" s="252"/>
      <c r="V477" s="252"/>
      <c r="W477" s="252"/>
      <c r="X477" s="252"/>
      <c r="Y477" s="252"/>
      <c r="Z477" s="252"/>
      <c r="AA477" s="252"/>
      <c r="AB477" s="252"/>
      <c r="AC477" s="252"/>
      <c r="AD477" s="252"/>
      <c r="AE477" s="252"/>
      <c r="AF477" s="253"/>
      <c r="AG477" s="253"/>
      <c r="AH477" s="253"/>
      <c r="AI477" s="253"/>
      <c r="AJ477" s="253"/>
      <c r="AK477" s="253"/>
      <c r="AL477" s="253"/>
      <c r="AM477" s="253"/>
      <c r="AN477" s="253"/>
      <c r="AO477" s="254"/>
    </row>
    <row r="478" spans="2:41" ht="24" hidden="1" customHeight="1">
      <c r="B478" s="263"/>
      <c r="N478" s="281"/>
      <c r="O478" s="281"/>
      <c r="P478" s="281"/>
      <c r="Q478" s="281"/>
      <c r="R478" s="250"/>
      <c r="S478" s="313"/>
      <c r="T478" s="265"/>
      <c r="U478" s="265"/>
      <c r="V478" s="265"/>
      <c r="W478" s="265"/>
      <c r="X478" s="265"/>
      <c r="Y478" s="265"/>
      <c r="Z478" s="311"/>
      <c r="AA478" s="307"/>
      <c r="AB478" s="307"/>
      <c r="AC478" s="307"/>
      <c r="AD478" s="307"/>
      <c r="AE478" s="307"/>
      <c r="AF478" s="272"/>
      <c r="AG478" s="272"/>
      <c r="AH478" s="272"/>
      <c r="AI478" s="272"/>
      <c r="AJ478" s="272"/>
      <c r="AK478" s="272"/>
      <c r="AL478" s="272"/>
      <c r="AM478" s="272"/>
      <c r="AN478" s="272"/>
    </row>
    <row r="479" spans="2:41" ht="15" hidden="1">
      <c r="B479" s="263"/>
      <c r="N479" s="281"/>
      <c r="O479" s="281"/>
      <c r="P479" s="281"/>
      <c r="Q479" s="281"/>
      <c r="R479" s="250"/>
      <c r="S479" s="314"/>
      <c r="T479" s="252"/>
      <c r="U479" s="252"/>
      <c r="V479" s="252"/>
      <c r="W479" s="252"/>
      <c r="X479" s="252"/>
      <c r="Y479" s="252"/>
      <c r="Z479" s="312"/>
    </row>
    <row r="480" spans="2:41" ht="15" hidden="1">
      <c r="B480" s="263"/>
      <c r="N480" s="281"/>
      <c r="O480" s="281"/>
      <c r="P480" s="281"/>
      <c r="Q480" s="281"/>
      <c r="R480" s="250"/>
      <c r="S480" s="314"/>
      <c r="T480" s="252"/>
      <c r="U480" s="252"/>
      <c r="V480" s="252"/>
      <c r="W480" s="252"/>
      <c r="X480" s="252"/>
      <c r="Y480" s="252"/>
      <c r="Z480" s="312"/>
    </row>
    <row r="481" spans="1:26" ht="15" hidden="1">
      <c r="B481" s="263"/>
      <c r="N481" s="281"/>
      <c r="O481" s="281"/>
      <c r="P481" s="281"/>
      <c r="Q481" s="281"/>
      <c r="R481" s="250"/>
      <c r="S481" s="314"/>
      <c r="T481" s="252"/>
      <c r="U481" s="252"/>
      <c r="V481" s="252"/>
      <c r="W481" s="252"/>
      <c r="X481" s="252"/>
      <c r="Y481" s="252"/>
      <c r="Z481" s="312"/>
    </row>
    <row r="482" spans="1:26" ht="15" hidden="1">
      <c r="B482" s="263"/>
      <c r="N482" s="281"/>
      <c r="O482" s="281"/>
      <c r="P482" s="281"/>
      <c r="Q482" s="281"/>
      <c r="R482" s="250"/>
      <c r="S482" s="314"/>
      <c r="T482" s="252"/>
      <c r="U482" s="252"/>
      <c r="V482" s="252"/>
      <c r="W482" s="252"/>
      <c r="X482" s="252"/>
      <c r="Y482" s="252"/>
      <c r="Z482" s="312"/>
    </row>
    <row r="483" spans="1:26" ht="15" hidden="1">
      <c r="B483" s="263"/>
      <c r="N483" s="281"/>
      <c r="O483" s="281"/>
      <c r="P483" s="281"/>
      <c r="Q483" s="281"/>
      <c r="R483" s="250"/>
      <c r="S483" s="314"/>
      <c r="T483" s="252"/>
      <c r="U483" s="252"/>
      <c r="V483" s="252"/>
      <c r="W483" s="252"/>
      <c r="X483" s="252"/>
      <c r="Y483" s="252"/>
      <c r="Z483" s="312"/>
    </row>
    <row r="484" spans="1:26" ht="15" hidden="1">
      <c r="B484" s="263"/>
      <c r="N484" s="281"/>
      <c r="O484" s="281"/>
      <c r="P484" s="281"/>
      <c r="Q484" s="281"/>
      <c r="R484" s="250"/>
      <c r="S484" s="314"/>
      <c r="T484" s="252"/>
      <c r="U484" s="252"/>
      <c r="V484" s="252"/>
      <c r="W484" s="252"/>
      <c r="X484" s="252"/>
      <c r="Y484" s="252"/>
      <c r="Z484" s="312"/>
    </row>
    <row r="485" spans="1:26" ht="15" hidden="1">
      <c r="B485" s="263"/>
      <c r="N485" s="281"/>
      <c r="O485" s="281"/>
      <c r="P485" s="281"/>
      <c r="Q485" s="281"/>
      <c r="R485" s="250"/>
      <c r="S485" s="314"/>
      <c r="T485" s="252"/>
      <c r="U485" s="252"/>
      <c r="V485" s="252"/>
      <c r="W485" s="252"/>
      <c r="X485" s="252"/>
      <c r="Y485" s="252"/>
      <c r="Z485" s="312"/>
    </row>
    <row r="486" spans="1:26" ht="15" hidden="1">
      <c r="B486" s="263"/>
      <c r="N486" s="281"/>
      <c r="O486" s="281"/>
      <c r="P486" s="281"/>
      <c r="Q486" s="281"/>
      <c r="R486" s="250"/>
      <c r="S486" s="314"/>
      <c r="T486" s="252"/>
      <c r="U486" s="252"/>
      <c r="V486" s="252"/>
      <c r="W486" s="252"/>
      <c r="X486" s="252"/>
      <c r="Y486" s="252"/>
      <c r="Z486" s="312"/>
    </row>
    <row r="487" spans="1:26" ht="15" hidden="1">
      <c r="B487" s="263"/>
      <c r="N487" s="281"/>
      <c r="O487" s="281"/>
      <c r="P487" s="281"/>
      <c r="Q487" s="281"/>
      <c r="R487" s="250"/>
      <c r="S487" s="314"/>
      <c r="T487" s="252"/>
      <c r="U487" s="252"/>
      <c r="V487" s="252"/>
      <c r="W487" s="252"/>
      <c r="X487" s="252"/>
      <c r="Y487" s="252"/>
      <c r="Z487" s="312"/>
    </row>
    <row r="488" spans="1:26" ht="15" hidden="1">
      <c r="B488" s="263"/>
      <c r="N488" s="281"/>
      <c r="O488" s="281"/>
      <c r="P488" s="281"/>
      <c r="Q488" s="281"/>
      <c r="R488" s="250"/>
      <c r="S488" s="314"/>
      <c r="T488" s="252"/>
      <c r="U488" s="252"/>
      <c r="V488" s="252"/>
      <c r="W488" s="252"/>
      <c r="X488" s="252"/>
      <c r="Y488" s="252"/>
      <c r="Z488" s="312"/>
    </row>
    <row r="489" spans="1:26" ht="15" hidden="1">
      <c r="B489" s="263"/>
      <c r="N489" s="281"/>
      <c r="O489" s="281"/>
      <c r="P489" s="281"/>
      <c r="Q489" s="281"/>
      <c r="R489" s="250"/>
      <c r="S489" s="314"/>
      <c r="T489" s="252"/>
      <c r="U489" s="252"/>
      <c r="V489" s="252"/>
      <c r="W489" s="252"/>
      <c r="X489" s="252"/>
      <c r="Y489" s="252"/>
      <c r="Z489" s="312"/>
    </row>
    <row r="490" spans="1:26" ht="15" hidden="1">
      <c r="B490" s="263"/>
      <c r="N490" s="281"/>
      <c r="O490" s="281"/>
      <c r="P490" s="281"/>
      <c r="Q490" s="281"/>
      <c r="R490" s="250"/>
      <c r="S490" s="314"/>
      <c r="T490" s="252"/>
      <c r="U490" s="252"/>
      <c r="V490" s="252"/>
      <c r="W490" s="252"/>
      <c r="X490" s="252"/>
      <c r="Y490" s="252"/>
      <c r="Z490" s="312"/>
    </row>
    <row r="491" spans="1:26" ht="15" hidden="1">
      <c r="A491" s="278"/>
      <c r="B491" s="269"/>
      <c r="N491" s="281"/>
      <c r="O491" s="281"/>
      <c r="P491" s="281"/>
      <c r="Q491" s="281"/>
      <c r="R491" s="250"/>
      <c r="S491" s="314"/>
      <c r="T491" s="252"/>
      <c r="U491" s="252"/>
      <c r="V491" s="252"/>
      <c r="W491" s="252"/>
      <c r="X491" s="252"/>
      <c r="Y491" s="252"/>
      <c r="Z491" s="312"/>
    </row>
    <row r="492" spans="1:26" ht="15" hidden="1">
      <c r="B492" s="263"/>
      <c r="N492" s="281"/>
      <c r="O492" s="281"/>
      <c r="P492" s="281"/>
      <c r="Q492" s="281"/>
      <c r="R492" s="250"/>
      <c r="S492" s="314"/>
      <c r="T492" s="252"/>
      <c r="U492" s="252"/>
      <c r="V492" s="252"/>
      <c r="W492" s="252"/>
      <c r="X492" s="252"/>
      <c r="Y492" s="252"/>
      <c r="Z492" s="312"/>
    </row>
    <row r="493" spans="1:26" ht="15" hidden="1">
      <c r="B493" s="263"/>
      <c r="N493" s="281"/>
      <c r="O493" s="281"/>
      <c r="P493" s="281"/>
      <c r="Q493" s="281"/>
      <c r="R493" s="250"/>
      <c r="S493" s="314"/>
      <c r="T493" s="252"/>
      <c r="U493" s="252"/>
      <c r="V493" s="252"/>
      <c r="W493" s="252"/>
      <c r="X493" s="252"/>
      <c r="Y493" s="252"/>
      <c r="Z493" s="312"/>
    </row>
    <row r="494" spans="1:26" ht="15" hidden="1">
      <c r="B494" s="263"/>
      <c r="N494" s="281"/>
      <c r="O494" s="281"/>
      <c r="P494" s="281"/>
      <c r="Q494" s="281"/>
      <c r="R494" s="250"/>
      <c r="S494" s="311"/>
      <c r="T494" s="307"/>
      <c r="U494" s="307"/>
      <c r="V494" s="307"/>
      <c r="W494" s="307"/>
      <c r="X494" s="307"/>
      <c r="Y494" s="307"/>
    </row>
    <row r="495" spans="1:26" ht="15" hidden="1">
      <c r="B495" s="263"/>
      <c r="N495" s="281"/>
      <c r="O495" s="281"/>
      <c r="P495" s="281"/>
      <c r="Q495" s="281"/>
      <c r="R495" s="250"/>
      <c r="S495" s="312"/>
    </row>
    <row r="496" spans="1:26" ht="15" hidden="1">
      <c r="B496" s="263"/>
      <c r="N496" s="281"/>
      <c r="O496" s="281"/>
      <c r="P496" s="281"/>
      <c r="Q496" s="281"/>
      <c r="R496" s="250"/>
      <c r="S496" s="312"/>
    </row>
    <row r="497" spans="1:31" ht="15" hidden="1">
      <c r="B497" s="263"/>
      <c r="N497" s="281"/>
      <c r="O497" s="281"/>
      <c r="P497" s="281"/>
      <c r="Q497" s="281"/>
      <c r="R497" s="250"/>
      <c r="S497" s="312"/>
    </row>
    <row r="498" spans="1:31" ht="15" hidden="1">
      <c r="B498" s="263"/>
      <c r="N498" s="281"/>
      <c r="O498" s="281"/>
      <c r="P498" s="281"/>
      <c r="Q498" s="281"/>
      <c r="R498" s="250"/>
      <c r="S498" s="312"/>
    </row>
    <row r="499" spans="1:31" s="273" customFormat="1" ht="34.5" hidden="1" customHeight="1" thickBot="1">
      <c r="A499" s="279"/>
      <c r="B499" s="263"/>
      <c r="C499" s="262"/>
      <c r="D499" s="262"/>
      <c r="E499" s="262"/>
      <c r="F499" s="262"/>
      <c r="G499" s="262"/>
      <c r="H499" s="262"/>
      <c r="I499" s="262"/>
      <c r="J499" s="262"/>
      <c r="K499" s="262"/>
      <c r="L499" s="262"/>
      <c r="M499" s="262"/>
      <c r="N499" s="281"/>
      <c r="O499" s="281"/>
      <c r="P499" s="281"/>
      <c r="Q499" s="281"/>
      <c r="R499" s="250"/>
      <c r="S499" s="303"/>
      <c r="T499" s="304"/>
      <c r="U499" s="304"/>
      <c r="V499" s="304"/>
      <c r="W499" s="304"/>
      <c r="X499" s="304"/>
      <c r="Y499" s="304"/>
      <c r="Z499" s="304"/>
      <c r="AA499" s="304"/>
      <c r="AB499" s="304"/>
      <c r="AC499" s="304"/>
      <c r="AD499" s="304"/>
      <c r="AE499" s="304"/>
    </row>
    <row r="500" spans="1:31" ht="27.75" hidden="1" customHeight="1" thickBot="1">
      <c r="A500" s="278"/>
      <c r="B500" s="269"/>
      <c r="N500" s="281"/>
      <c r="O500" s="281"/>
      <c r="P500" s="281"/>
      <c r="Q500" s="281"/>
      <c r="R500" s="250"/>
      <c r="S500" s="315"/>
      <c r="T500" s="316"/>
      <c r="U500" s="316"/>
      <c r="V500" s="312"/>
    </row>
    <row r="501" spans="1:31" ht="23.25" hidden="1" customHeight="1" thickBot="1">
      <c r="B501" s="263"/>
      <c r="N501" s="281"/>
      <c r="O501" s="281"/>
      <c r="P501" s="281"/>
      <c r="Q501" s="281"/>
      <c r="R501" s="250"/>
      <c r="S501" s="315"/>
      <c r="T501" s="316"/>
      <c r="U501" s="316"/>
      <c r="V501" s="312"/>
    </row>
    <row r="502" spans="1:31" ht="23.25" hidden="1" customHeight="1" thickBot="1">
      <c r="A502" s="278"/>
      <c r="B502" s="269"/>
      <c r="N502" s="281"/>
      <c r="O502" s="281"/>
      <c r="P502" s="281"/>
      <c r="Q502" s="281"/>
      <c r="R502" s="250"/>
      <c r="S502" s="315"/>
      <c r="T502" s="316"/>
      <c r="U502" s="316"/>
      <c r="V502" s="312"/>
    </row>
    <row r="503" spans="1:31" ht="23.25" hidden="1" customHeight="1" thickBot="1">
      <c r="A503" s="278"/>
      <c r="B503" s="269"/>
      <c r="N503" s="281"/>
      <c r="O503" s="281"/>
      <c r="P503" s="281"/>
      <c r="Q503" s="281"/>
      <c r="R503" s="250"/>
      <c r="S503" s="315"/>
      <c r="T503" s="316"/>
      <c r="U503" s="316"/>
      <c r="V503" s="312"/>
    </row>
    <row r="504" spans="1:31" ht="37.5" hidden="1" customHeight="1" thickBot="1">
      <c r="A504" s="278"/>
      <c r="B504" s="269"/>
      <c r="N504" s="281"/>
      <c r="O504" s="281"/>
      <c r="P504" s="281"/>
      <c r="Q504" s="281"/>
      <c r="R504" s="250"/>
      <c r="S504" s="315"/>
      <c r="T504" s="316"/>
      <c r="U504" s="316"/>
      <c r="V504" s="312"/>
    </row>
    <row r="505" spans="1:31" ht="37.5" hidden="1" customHeight="1" thickBot="1">
      <c r="A505" s="278"/>
      <c r="B505" s="269"/>
      <c r="N505" s="281"/>
      <c r="O505" s="281"/>
      <c r="P505" s="281"/>
      <c r="Q505" s="281"/>
      <c r="R505" s="250"/>
      <c r="S505" s="315"/>
      <c r="T505" s="316"/>
      <c r="U505" s="316"/>
      <c r="V505" s="312"/>
    </row>
    <row r="506" spans="1:31" ht="36.75" hidden="1" customHeight="1">
      <c r="A506" s="278"/>
      <c r="B506" s="269"/>
      <c r="N506" s="281"/>
      <c r="O506" s="281"/>
      <c r="P506" s="281"/>
      <c r="Q506" s="281"/>
      <c r="R506" s="250"/>
      <c r="S506" s="311"/>
      <c r="T506" s="307"/>
      <c r="U506" s="307"/>
    </row>
    <row r="507" spans="1:31" ht="15" hidden="1">
      <c r="A507" s="278"/>
      <c r="B507" s="269"/>
      <c r="N507" s="281"/>
      <c r="O507" s="281"/>
      <c r="P507" s="281"/>
      <c r="Q507" s="281"/>
      <c r="R507" s="250"/>
      <c r="S507" s="312"/>
    </row>
    <row r="508" spans="1:31" s="273" customFormat="1" ht="33.75" hidden="1" customHeight="1">
      <c r="A508" s="279"/>
      <c r="B508" s="263"/>
      <c r="C508" s="262"/>
      <c r="D508" s="262"/>
      <c r="E508" s="262"/>
      <c r="F508" s="262"/>
      <c r="G508" s="262"/>
      <c r="H508" s="262"/>
      <c r="I508" s="262"/>
      <c r="J508" s="262"/>
      <c r="K508" s="262"/>
      <c r="L508" s="262"/>
      <c r="M508" s="262"/>
      <c r="N508" s="281"/>
      <c r="O508" s="281"/>
      <c r="P508" s="281"/>
      <c r="Q508" s="281"/>
      <c r="R508" s="250"/>
      <c r="S508" s="303"/>
      <c r="T508" s="304"/>
      <c r="U508" s="304"/>
      <c r="V508" s="304"/>
      <c r="W508" s="304"/>
      <c r="X508" s="304"/>
      <c r="Y508" s="304"/>
      <c r="Z508" s="304"/>
      <c r="AA508" s="304"/>
      <c r="AB508" s="304"/>
      <c r="AC508" s="304"/>
      <c r="AD508" s="304"/>
      <c r="AE508" s="304"/>
    </row>
    <row r="509" spans="1:31" ht="25.5" hidden="1" customHeight="1">
      <c r="B509" s="263"/>
      <c r="N509" s="281"/>
      <c r="O509" s="281"/>
      <c r="P509" s="281"/>
      <c r="Q509" s="281"/>
      <c r="R509" s="250"/>
      <c r="S509" s="312"/>
    </row>
    <row r="510" spans="1:31" s="273" customFormat="1" ht="23.25" hidden="1" customHeight="1">
      <c r="A510" s="279"/>
      <c r="B510" s="263"/>
      <c r="C510" s="262"/>
      <c r="D510" s="262"/>
      <c r="E510" s="262"/>
      <c r="F510" s="262"/>
      <c r="G510" s="262"/>
      <c r="H510" s="262"/>
      <c r="I510" s="262"/>
      <c r="J510" s="262"/>
      <c r="K510" s="262"/>
      <c r="L510" s="262"/>
      <c r="M510" s="262"/>
      <c r="N510" s="281"/>
      <c r="O510" s="281"/>
      <c r="P510" s="281"/>
      <c r="Q510" s="281"/>
      <c r="R510" s="250"/>
      <c r="S510" s="303"/>
      <c r="T510" s="304"/>
      <c r="U510" s="304"/>
      <c r="V510" s="304"/>
      <c r="W510" s="304"/>
      <c r="X510" s="304"/>
      <c r="Y510" s="304"/>
      <c r="Z510" s="304"/>
      <c r="AA510" s="304"/>
      <c r="AB510" s="304"/>
      <c r="AC510" s="304"/>
      <c r="AD510" s="304"/>
      <c r="AE510" s="304"/>
    </row>
    <row r="511" spans="1:31" s="273" customFormat="1" ht="23.25" hidden="1" customHeight="1">
      <c r="A511" s="279"/>
      <c r="B511" s="263"/>
      <c r="C511" s="262"/>
      <c r="D511" s="262"/>
      <c r="E511" s="262"/>
      <c r="F511" s="262"/>
      <c r="G511" s="262"/>
      <c r="H511" s="262"/>
      <c r="I511" s="262"/>
      <c r="J511" s="262"/>
      <c r="K511" s="262"/>
      <c r="L511" s="262"/>
      <c r="M511" s="262"/>
      <c r="N511" s="306"/>
      <c r="O511" s="281"/>
      <c r="P511" s="281"/>
      <c r="Q511" s="281"/>
      <c r="R511" s="250"/>
      <c r="S511" s="303"/>
      <c r="T511" s="304"/>
      <c r="U511" s="304"/>
      <c r="V511" s="304"/>
      <c r="W511" s="304"/>
      <c r="X511" s="304"/>
      <c r="Y511" s="304"/>
      <c r="Z511" s="304"/>
      <c r="AA511" s="304"/>
      <c r="AB511" s="304"/>
      <c r="AC511" s="304"/>
      <c r="AD511" s="304"/>
      <c r="AE511" s="304"/>
    </row>
    <row r="512" spans="1:31" s="273" customFormat="1" ht="38.25" hidden="1" customHeight="1">
      <c r="A512" s="279"/>
      <c r="B512" s="263"/>
      <c r="C512" s="262"/>
      <c r="D512" s="262"/>
      <c r="E512" s="262"/>
      <c r="F512" s="262"/>
      <c r="G512" s="262"/>
      <c r="H512" s="262"/>
      <c r="I512" s="262"/>
      <c r="J512" s="262"/>
      <c r="K512" s="262"/>
      <c r="L512" s="262"/>
      <c r="M512" s="262"/>
      <c r="N512" s="307"/>
      <c r="O512" s="281"/>
      <c r="P512" s="281"/>
      <c r="Q512" s="281"/>
      <c r="R512" s="250"/>
      <c r="S512" s="303"/>
      <c r="T512" s="304"/>
      <c r="U512" s="304"/>
      <c r="V512" s="304"/>
      <c r="W512" s="304"/>
      <c r="X512" s="304"/>
      <c r="Y512" s="304"/>
      <c r="Z512" s="304"/>
      <c r="AA512" s="304"/>
      <c r="AB512" s="304"/>
      <c r="AC512" s="304"/>
      <c r="AD512" s="304"/>
      <c r="AE512" s="304"/>
    </row>
    <row r="513" spans="1:46" s="273" customFormat="1" ht="38.25" hidden="1" customHeight="1">
      <c r="A513" s="279"/>
      <c r="B513" s="263"/>
      <c r="C513" s="262"/>
      <c r="D513" s="262"/>
      <c r="E513" s="262"/>
      <c r="F513" s="262"/>
      <c r="G513" s="262"/>
      <c r="H513" s="262"/>
      <c r="I513" s="262"/>
      <c r="J513" s="262"/>
      <c r="K513" s="262"/>
      <c r="L513" s="262"/>
      <c r="M513" s="262"/>
      <c r="N513" s="262"/>
      <c r="O513" s="281"/>
      <c r="P513" s="281"/>
      <c r="Q513" s="281"/>
      <c r="R513" s="250"/>
      <c r="S513" s="303"/>
      <c r="T513" s="304"/>
      <c r="U513" s="304"/>
      <c r="V513" s="304"/>
      <c r="W513" s="304"/>
      <c r="X513" s="304"/>
      <c r="Y513" s="304"/>
      <c r="Z513" s="304"/>
      <c r="AA513" s="304"/>
      <c r="AB513" s="304"/>
      <c r="AC513" s="304"/>
      <c r="AD513" s="304"/>
      <c r="AE513" s="304"/>
    </row>
    <row r="514" spans="1:46" s="273" customFormat="1" ht="23.25" hidden="1" customHeight="1">
      <c r="A514" s="279"/>
      <c r="B514" s="263"/>
      <c r="C514" s="262"/>
      <c r="D514" s="262"/>
      <c r="E514" s="262"/>
      <c r="F514" s="262"/>
      <c r="G514" s="262"/>
      <c r="H514" s="262"/>
      <c r="I514" s="262"/>
      <c r="J514" s="262"/>
      <c r="K514" s="262"/>
      <c r="L514" s="262"/>
      <c r="M514" s="262"/>
      <c r="N514" s="262"/>
      <c r="O514" s="281"/>
      <c r="P514" s="281"/>
      <c r="Q514" s="281"/>
      <c r="R514" s="250"/>
      <c r="S514" s="303"/>
      <c r="T514" s="304"/>
      <c r="U514" s="304"/>
      <c r="V514" s="304"/>
      <c r="W514" s="304"/>
      <c r="X514" s="304"/>
      <c r="Y514" s="304"/>
      <c r="Z514" s="304"/>
      <c r="AA514" s="304"/>
      <c r="AB514" s="304"/>
      <c r="AC514" s="304"/>
      <c r="AD514" s="304"/>
      <c r="AE514" s="304"/>
    </row>
    <row r="515" spans="1:46" s="273" customFormat="1" ht="38.25" hidden="1" customHeight="1">
      <c r="A515" s="279"/>
      <c r="B515" s="254"/>
      <c r="C515" s="262"/>
      <c r="D515" s="262"/>
      <c r="E515" s="262"/>
      <c r="F515" s="262"/>
      <c r="G515" s="262"/>
      <c r="H515" s="262"/>
      <c r="I515" s="262"/>
      <c r="J515" s="262"/>
      <c r="K515" s="262"/>
      <c r="L515" s="262"/>
      <c r="M515" s="262"/>
      <c r="N515" s="262"/>
      <c r="O515" s="281"/>
      <c r="P515" s="281"/>
      <c r="Q515" s="281"/>
      <c r="R515" s="250"/>
      <c r="S515" s="303"/>
      <c r="T515" s="304"/>
      <c r="U515" s="304"/>
      <c r="V515" s="304"/>
      <c r="W515" s="304"/>
      <c r="X515" s="304"/>
      <c r="Y515" s="304"/>
      <c r="Z515" s="304"/>
      <c r="AA515" s="304"/>
      <c r="AB515" s="304"/>
      <c r="AC515" s="304"/>
      <c r="AD515" s="304"/>
      <c r="AE515" s="304"/>
    </row>
    <row r="516" spans="1:46" ht="16.5" hidden="1" customHeight="1">
      <c r="O516" s="281"/>
      <c r="P516" s="281"/>
      <c r="Q516" s="281"/>
      <c r="R516" s="250"/>
      <c r="S516" s="312"/>
    </row>
    <row r="517" spans="1:46" s="262" customFormat="1" ht="16.5" hidden="1" customHeight="1">
      <c r="A517" s="279"/>
      <c r="B517" s="254"/>
      <c r="O517" s="281"/>
      <c r="P517" s="281"/>
      <c r="Q517" s="281"/>
      <c r="R517" s="250"/>
      <c r="S517" s="312"/>
      <c r="AF517" s="255"/>
      <c r="AG517" s="255"/>
      <c r="AH517" s="255"/>
      <c r="AI517" s="255"/>
      <c r="AJ517" s="255"/>
      <c r="AK517" s="255"/>
      <c r="AL517" s="255"/>
      <c r="AM517" s="255"/>
      <c r="AN517" s="255"/>
      <c r="AO517" s="255"/>
      <c r="AP517" s="255"/>
      <c r="AQ517" s="255"/>
      <c r="AR517" s="255"/>
      <c r="AS517" s="255"/>
      <c r="AT517" s="255"/>
    </row>
    <row r="518" spans="1:46" ht="16.5" customHeight="1"/>
    <row r="519" spans="1:46" ht="16.5" customHeight="1"/>
  </sheetData>
  <sheetProtection algorithmName="SHA-512" hashValue="HJ3Zd0oFEBHDK+fFbhPzj6Sf9IU5wcDtULPZM0HNoXfzp5beaXODbyZR+1jLytswSbCrDOF5SIriAhPsBd9img==" saltValue="WCG/xW6wX25HRCyfkTVIaw==" spinCount="100000" sheet="1" objects="1" scenarios="1" formatColumns="0" formatRows="0" autoFilter="0"/>
  <mergeCells count="75">
    <mergeCell ref="H51:I53"/>
    <mergeCell ref="C62:G62"/>
    <mergeCell ref="D135:I135"/>
    <mergeCell ref="C136:I142"/>
    <mergeCell ref="D112:I112"/>
    <mergeCell ref="C113:I120"/>
    <mergeCell ref="D122:I122"/>
    <mergeCell ref="C123:I125"/>
    <mergeCell ref="D107:I107"/>
    <mergeCell ref="C104:I105"/>
    <mergeCell ref="C108:I110"/>
    <mergeCell ref="C99:D99"/>
    <mergeCell ref="C97:D97"/>
    <mergeCell ref="C98:D98"/>
    <mergeCell ref="D103:I103"/>
    <mergeCell ref="C90:D90"/>
    <mergeCell ref="C87:D87"/>
    <mergeCell ref="C88:D88"/>
    <mergeCell ref="C89:D89"/>
    <mergeCell ref="C86:D86"/>
    <mergeCell ref="C71:D71"/>
    <mergeCell ref="C79:G80"/>
    <mergeCell ref="C81:G81"/>
    <mergeCell ref="D83:I83"/>
    <mergeCell ref="C84:I84"/>
    <mergeCell ref="C85:G85"/>
    <mergeCell ref="C70:D70"/>
    <mergeCell ref="C69:D69"/>
    <mergeCell ref="C77:G77"/>
    <mergeCell ref="C78:G78"/>
    <mergeCell ref="C76:D76"/>
    <mergeCell ref="C75:D75"/>
    <mergeCell ref="C74:D74"/>
    <mergeCell ref="C73:D73"/>
    <mergeCell ref="C72:D72"/>
    <mergeCell ref="C61:G61"/>
    <mergeCell ref="C67:G67"/>
    <mergeCell ref="D65:I65"/>
    <mergeCell ref="C66:I66"/>
    <mergeCell ref="C68:D68"/>
    <mergeCell ref="C63:G63"/>
    <mergeCell ref="C25:D25"/>
    <mergeCell ref="C39:D39"/>
    <mergeCell ref="D22:I22"/>
    <mergeCell ref="C38:G38"/>
    <mergeCell ref="C32:G32"/>
    <mergeCell ref="C33:G33"/>
    <mergeCell ref="C34:G36"/>
    <mergeCell ref="C37:G37"/>
    <mergeCell ref="C30:D30"/>
    <mergeCell ref="C29:D29"/>
    <mergeCell ref="C28:D28"/>
    <mergeCell ref="C27:D27"/>
    <mergeCell ref="C26:D26"/>
    <mergeCell ref="C91:G91"/>
    <mergeCell ref="C92:G92"/>
    <mergeCell ref="C93:G93"/>
    <mergeCell ref="C94:G94"/>
    <mergeCell ref="C96:D96"/>
    <mergeCell ref="C59:D59"/>
    <mergeCell ref="C60:D60"/>
    <mergeCell ref="C58:G58"/>
    <mergeCell ref="L6:M6"/>
    <mergeCell ref="D6:I6"/>
    <mergeCell ref="C7:I19"/>
    <mergeCell ref="C42:D42"/>
    <mergeCell ref="C41:D41"/>
    <mergeCell ref="C40:D40"/>
    <mergeCell ref="D55:I55"/>
    <mergeCell ref="C57:I57"/>
    <mergeCell ref="D56:I56"/>
    <mergeCell ref="D21:I21"/>
    <mergeCell ref="C23:I23"/>
    <mergeCell ref="C24:G24"/>
    <mergeCell ref="C31:D31"/>
  </mergeCells>
  <hyperlinks>
    <hyperlink ref="E3" location="'Estratégia climática &amp; transiçã'!C6" display="GRI 3-3" xr:uid="{6914F951-70BA-481E-9006-8482A70B7BB4}"/>
    <hyperlink ref="F3" location="'Estratégia climática &amp; transiçã'!C21" display="GRI 305-1" xr:uid="{85A3BF3F-500D-4E63-927B-C74E9ED95338}"/>
    <hyperlink ref="G4" location="'Estratégia climática &amp; transiçã'!C22" display="SASB IF-EU-110a.1" xr:uid="{3C62336F-1B69-4D3D-8E23-174AB4C6A90F}"/>
    <hyperlink ref="G3" location="'Estratégia climática &amp; transiçã'!C55" display="GRI 305-2" xr:uid="{F140ADFB-4314-48A3-A3AF-29793E58EE74}"/>
    <hyperlink ref="H4" location="'Estratégia climática &amp; transiçã'!C56" display="SASB IF-EU-110a.2" xr:uid="{03609BB4-123D-4C8F-A31A-9FF9A0238EB7}"/>
    <hyperlink ref="H3" location="'Estratégia climática &amp; transiçã'!C65" display="GRI 305-3" xr:uid="{91C81918-386F-4597-AB20-2E271E5AE55A}"/>
    <hyperlink ref="I3" location="'Estratégia climática &amp; transiçã'!C83" display="GRI 305-4" xr:uid="{68D70185-9C39-4BA0-A8E0-7DE8958C506F}"/>
    <hyperlink ref="E4" location="'Estratégia climática &amp; transiçã'!C103" display="GRI 305-5" xr:uid="{AF16054B-6505-43E1-A150-C62B63E03EE5}"/>
    <hyperlink ref="F4" location="'Estratégia climática &amp; transiçã'!C107" display="GRI 11.2.4 - 12.2.4" xr:uid="{238F68DF-6072-4E52-A433-DAC8D8F20743}"/>
    <hyperlink ref="I4" location="'Estratégia climática &amp; transiçã'!C112" display="SASB EM-EP-110a.3" xr:uid="{0D53A9BF-1AC5-4CCB-BFAC-66075BDD5C5C}"/>
    <hyperlink ref="E5" location="'Estratégia climática &amp; transiçã'!C122" display="TCFD 4.b" xr:uid="{DAF2F559-8EFC-440A-98CE-763B4998B354}"/>
    <hyperlink ref="F5" location="'Estratégia climática &amp; transiçã'!C135" display="TCFD 4.c" xr:uid="{97F20B5C-DEBC-46F6-A8CC-7CC34624B002}"/>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49A-2721-4CBA-A250-C7F76D7C6625}">
  <sheetPr>
    <tabColor rgb="FF00A0A8"/>
  </sheetPr>
  <dimension ref="A1:AT752"/>
  <sheetViews>
    <sheetView showGridLines="0" zoomScaleNormal="10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45" customWidth="1"/>
    <col min="2" max="2" width="3.7109375" style="32" customWidth="1"/>
    <col min="3" max="9" width="20.85546875" style="17" customWidth="1"/>
    <col min="10" max="13" width="20.7109375" style="17" customWidth="1"/>
    <col min="14" max="21" width="14.140625" style="17" hidden="1" customWidth="1"/>
    <col min="22" max="23" width="30" style="17" hidden="1" customWidth="1"/>
    <col min="24" max="33" width="18.140625" style="17" hidden="1" customWidth="1"/>
    <col min="34" max="16384" width="0" style="17"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2" t="str">
        <f>Índice!B60</f>
        <v>NATURAL CAPITAL</v>
      </c>
      <c r="D3" s="60"/>
      <c r="E3" s="227" t="s">
        <v>63</v>
      </c>
      <c r="F3" s="227" t="s">
        <v>105</v>
      </c>
      <c r="G3" s="227" t="s">
        <v>106</v>
      </c>
      <c r="H3" s="227" t="s">
        <v>107</v>
      </c>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Índice!C60</f>
        <v>Energy</v>
      </c>
      <c r="D4" s="60"/>
      <c r="E4" s="145"/>
      <c r="F4" s="145"/>
      <c r="G4" s="145"/>
      <c r="H4" s="145"/>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4"/>
      <c r="B6" s="76"/>
      <c r="C6" s="225" t="str">
        <f>Índice!D60</f>
        <v>GRI 3-3</v>
      </c>
      <c r="D6" s="729" t="str">
        <f>Índice!E60</f>
        <v>Domestic energy security</v>
      </c>
      <c r="E6" s="730"/>
      <c r="F6" s="730"/>
      <c r="G6" s="730"/>
      <c r="H6" s="730"/>
      <c r="I6" s="731"/>
      <c r="J6" s="127"/>
      <c r="K6" s="226"/>
      <c r="L6" s="771"/>
      <c r="M6" s="772"/>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s="62" customFormat="1" ht="24.95" customHeight="1">
      <c r="A7" s="94"/>
      <c r="B7" s="76"/>
      <c r="C7" s="823" t="s">
        <v>460</v>
      </c>
      <c r="D7" s="823"/>
      <c r="E7" s="823"/>
      <c r="F7" s="823"/>
      <c r="G7" s="823"/>
      <c r="H7" s="823"/>
      <c r="I7" s="823"/>
      <c r="J7" s="376"/>
      <c r="K7" s="376"/>
      <c r="L7" s="376"/>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824"/>
      <c r="D8" s="824"/>
      <c r="E8" s="824"/>
      <c r="F8" s="824"/>
      <c r="G8" s="824"/>
      <c r="H8" s="824"/>
      <c r="I8" s="824"/>
      <c r="J8" s="377"/>
      <c r="K8" s="377"/>
      <c r="L8" s="37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824"/>
      <c r="D9" s="824"/>
      <c r="E9" s="824"/>
      <c r="F9" s="824"/>
      <c r="G9" s="824"/>
      <c r="H9" s="824"/>
      <c r="I9" s="824"/>
      <c r="J9" s="377"/>
      <c r="K9" s="377"/>
      <c r="L9" s="37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824"/>
      <c r="D10" s="824"/>
      <c r="E10" s="824"/>
      <c r="F10" s="824"/>
      <c r="G10" s="824"/>
      <c r="H10" s="824"/>
      <c r="I10" s="824"/>
      <c r="J10" s="377"/>
      <c r="K10" s="377"/>
      <c r="L10" s="37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824"/>
      <c r="D11" s="824"/>
      <c r="E11" s="824"/>
      <c r="F11" s="824"/>
      <c r="G11" s="824"/>
      <c r="H11" s="824"/>
      <c r="I11" s="824"/>
      <c r="J11" s="377"/>
      <c r="K11" s="377"/>
      <c r="L11" s="37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824"/>
      <c r="D12" s="824"/>
      <c r="E12" s="824"/>
      <c r="F12" s="824"/>
      <c r="G12" s="824"/>
      <c r="H12" s="824"/>
      <c r="I12" s="824"/>
      <c r="J12" s="377"/>
      <c r="K12" s="377"/>
      <c r="L12" s="37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824"/>
      <c r="D13" s="824"/>
      <c r="E13" s="824"/>
      <c r="F13" s="824"/>
      <c r="G13" s="824"/>
      <c r="H13" s="824"/>
      <c r="I13" s="824"/>
      <c r="J13" s="377"/>
      <c r="K13" s="377"/>
      <c r="L13" s="37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824"/>
      <c r="D14" s="824"/>
      <c r="E14" s="824"/>
      <c r="F14" s="824"/>
      <c r="G14" s="824"/>
      <c r="H14" s="824"/>
      <c r="I14" s="824"/>
      <c r="J14" s="377"/>
      <c r="K14" s="377"/>
      <c r="L14" s="37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824"/>
      <c r="D15" s="824"/>
      <c r="E15" s="824"/>
      <c r="F15" s="824"/>
      <c r="G15" s="824"/>
      <c r="H15" s="824"/>
      <c r="I15" s="824"/>
      <c r="J15" s="377"/>
      <c r="K15" s="377"/>
      <c r="L15" s="377"/>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6"/>
      <c r="B16" s="76"/>
      <c r="C16" s="824"/>
      <c r="D16" s="824"/>
      <c r="E16" s="824"/>
      <c r="F16" s="824"/>
      <c r="G16" s="824"/>
      <c r="H16" s="824"/>
      <c r="I16" s="824"/>
      <c r="J16" s="377"/>
      <c r="K16" s="377"/>
      <c r="L16" s="377"/>
      <c r="M16" s="77"/>
      <c r="N16" s="74"/>
      <c r="O16" s="75"/>
      <c r="P16" s="75"/>
      <c r="Q16" s="75"/>
      <c r="R16" s="75"/>
      <c r="S16" s="75"/>
      <c r="T16" s="75"/>
      <c r="U16" s="75"/>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6"/>
      <c r="B17" s="76"/>
      <c r="C17" s="824"/>
      <c r="D17" s="824"/>
      <c r="E17" s="824"/>
      <c r="F17" s="824"/>
      <c r="G17" s="824"/>
      <c r="H17" s="824"/>
      <c r="I17" s="824"/>
      <c r="J17" s="377"/>
      <c r="K17" s="377"/>
      <c r="L17" s="377"/>
      <c r="M17" s="77"/>
      <c r="N17" s="74"/>
      <c r="O17" s="75"/>
      <c r="P17" s="75"/>
      <c r="Q17" s="75"/>
      <c r="R17" s="75"/>
      <c r="S17" s="75"/>
      <c r="T17" s="75"/>
      <c r="U17" s="7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6"/>
      <c r="B18" s="76"/>
      <c r="C18" s="824"/>
      <c r="D18" s="824"/>
      <c r="E18" s="824"/>
      <c r="F18" s="824"/>
      <c r="G18" s="824"/>
      <c r="H18" s="824"/>
      <c r="I18" s="824"/>
      <c r="J18" s="377"/>
      <c r="K18" s="377"/>
      <c r="L18" s="377"/>
      <c r="M18" s="77"/>
      <c r="N18" s="74"/>
      <c r="O18" s="75"/>
      <c r="P18" s="75"/>
      <c r="Q18" s="75"/>
      <c r="R18" s="75"/>
      <c r="S18" s="75"/>
      <c r="T18" s="75"/>
      <c r="U18" s="75"/>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824"/>
      <c r="D19" s="824"/>
      <c r="E19" s="824"/>
      <c r="F19" s="824"/>
      <c r="G19" s="824"/>
      <c r="H19" s="824"/>
      <c r="I19" s="824"/>
      <c r="J19" s="87"/>
      <c r="K19" s="87"/>
      <c r="L19" s="87"/>
      <c r="M19" s="77"/>
      <c r="N19" s="74"/>
      <c r="O19" s="75"/>
      <c r="P19" s="75"/>
      <c r="Q19" s="75"/>
      <c r="R19" s="75"/>
      <c r="S19" s="75"/>
      <c r="T19" s="75"/>
      <c r="U19" s="75"/>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6"/>
      <c r="B20" s="76"/>
      <c r="C20" s="87"/>
      <c r="D20" s="87"/>
      <c r="E20" s="87"/>
      <c r="F20" s="87"/>
      <c r="G20" s="87"/>
      <c r="H20" s="87"/>
      <c r="I20" s="87"/>
      <c r="J20" s="87"/>
      <c r="K20" s="87"/>
      <c r="L20" s="87"/>
      <c r="M20" s="77"/>
      <c r="N20" s="74"/>
      <c r="O20" s="75"/>
      <c r="P20" s="75"/>
      <c r="Q20" s="75"/>
      <c r="R20" s="75"/>
      <c r="S20" s="75"/>
      <c r="T20" s="75"/>
      <c r="U20" s="75"/>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76"/>
      <c r="C21" s="225" t="str">
        <f>Índice!D61</f>
        <v>GRI 302-1</v>
      </c>
      <c r="D21" s="729" t="str">
        <f>Índice!E61</f>
        <v>Energy consumption within the organization</v>
      </c>
      <c r="E21" s="783"/>
      <c r="F21" s="783"/>
      <c r="G21" s="783"/>
      <c r="H21" s="783"/>
      <c r="I21" s="784"/>
      <c r="J21" s="53"/>
      <c r="K21" s="53"/>
      <c r="L21" s="777"/>
      <c r="M21" s="778"/>
      <c r="N21" s="74"/>
      <c r="O21" s="75"/>
      <c r="P21" s="75"/>
      <c r="Q21" s="75"/>
      <c r="R21" s="75"/>
      <c r="S21" s="75"/>
      <c r="T21" s="75"/>
      <c r="U21" s="7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76"/>
      <c r="C22" s="727" t="s">
        <v>525</v>
      </c>
      <c r="D22" s="728"/>
      <c r="E22" s="728"/>
      <c r="F22" s="728"/>
      <c r="G22" s="728"/>
      <c r="H22" s="728"/>
      <c r="I22" s="728"/>
      <c r="J22" s="85"/>
      <c r="K22" s="65"/>
      <c r="L22" s="65"/>
      <c r="M22" s="192"/>
      <c r="N22" s="74"/>
      <c r="O22" s="75"/>
      <c r="P22" s="75"/>
      <c r="Q22" s="75"/>
      <c r="R22" s="75"/>
      <c r="S22" s="75"/>
      <c r="T22" s="75"/>
      <c r="U22" s="7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24.95" customHeight="1">
      <c r="A23" s="96"/>
      <c r="B23" s="76"/>
      <c r="C23" s="235" t="s">
        <v>526</v>
      </c>
      <c r="D23" s="50"/>
      <c r="E23" s="50"/>
      <c r="F23" s="50"/>
      <c r="G23" s="50"/>
      <c r="H23" s="50"/>
      <c r="I23" s="50"/>
      <c r="J23" s="87"/>
      <c r="K23" s="63"/>
      <c r="L23" s="66"/>
      <c r="M23" s="192"/>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81"/>
      <c r="AS23" s="68"/>
      <c r="AT23" s="61"/>
    </row>
    <row r="24" spans="1:46" s="62" customFormat="1" ht="24.95" customHeight="1">
      <c r="A24" s="96"/>
      <c r="B24" s="76"/>
      <c r="C24" s="830" t="s">
        <v>527</v>
      </c>
      <c r="D24" s="830"/>
      <c r="E24" s="831">
        <v>2022</v>
      </c>
      <c r="F24" s="831">
        <v>2023</v>
      </c>
      <c r="G24" s="826">
        <v>2024</v>
      </c>
      <c r="H24" s="826"/>
      <c r="I24" s="826"/>
      <c r="J24" s="826"/>
      <c r="K24" s="826"/>
      <c r="L24" s="372"/>
      <c r="M24" s="75"/>
      <c r="N24" s="75"/>
      <c r="O24" s="75"/>
      <c r="P24" s="75"/>
      <c r="Q24" s="75"/>
      <c r="R24" s="75"/>
      <c r="S24" s="75"/>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1"/>
    </row>
    <row r="25" spans="1:46" s="62" customFormat="1" ht="24.95" customHeight="1" thickBot="1">
      <c r="A25" s="96"/>
      <c r="B25" s="76"/>
      <c r="C25" s="773"/>
      <c r="D25" s="773"/>
      <c r="E25" s="832"/>
      <c r="F25" s="832"/>
      <c r="G25" s="364" t="s">
        <v>535</v>
      </c>
      <c r="H25" s="364" t="s">
        <v>536</v>
      </c>
      <c r="I25" s="364" t="s">
        <v>4</v>
      </c>
      <c r="J25" s="364" t="s">
        <v>537</v>
      </c>
      <c r="K25" s="364" t="s">
        <v>3</v>
      </c>
      <c r="L25" s="74"/>
      <c r="M25" s="75"/>
      <c r="N25" s="75"/>
      <c r="O25" s="75"/>
      <c r="P25" s="75"/>
      <c r="Q25" s="75"/>
      <c r="R25" s="75"/>
      <c r="S25" s="75"/>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1"/>
    </row>
    <row r="26" spans="1:46" s="62" customFormat="1" ht="24.95" customHeight="1">
      <c r="A26" s="96"/>
      <c r="B26" s="76"/>
      <c r="C26" s="764" t="s">
        <v>528</v>
      </c>
      <c r="D26" s="764"/>
      <c r="E26" s="342">
        <v>114996.89</v>
      </c>
      <c r="F26" s="342">
        <v>1610617.39</v>
      </c>
      <c r="G26" s="239" t="s">
        <v>1</v>
      </c>
      <c r="H26" s="239" t="s">
        <v>1</v>
      </c>
      <c r="I26" s="239" t="s">
        <v>1</v>
      </c>
      <c r="J26" s="237">
        <v>8695672.3800000008</v>
      </c>
      <c r="K26" s="237">
        <v>8695672.3800000008</v>
      </c>
      <c r="L26" s="74"/>
      <c r="M26" s="75"/>
      <c r="N26" s="75"/>
      <c r="O26" s="75"/>
      <c r="P26" s="75"/>
      <c r="Q26" s="75"/>
      <c r="R26" s="75"/>
      <c r="S26" s="75"/>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1"/>
    </row>
    <row r="27" spans="1:46" s="62" customFormat="1" ht="24.95" customHeight="1">
      <c r="A27" s="96"/>
      <c r="B27" s="76"/>
      <c r="C27" s="764" t="s">
        <v>5</v>
      </c>
      <c r="D27" s="764"/>
      <c r="E27" s="342">
        <v>41744.5</v>
      </c>
      <c r="F27" s="342">
        <v>51181.45</v>
      </c>
      <c r="G27" s="239" t="s">
        <v>1</v>
      </c>
      <c r="H27" s="237">
        <v>270.91000000000003</v>
      </c>
      <c r="I27" s="237">
        <v>11214.03</v>
      </c>
      <c r="J27" s="237">
        <v>99439.77</v>
      </c>
      <c r="K27" s="237">
        <v>110924.71</v>
      </c>
      <c r="L27" s="74"/>
      <c r="M27" s="75"/>
      <c r="N27" s="75"/>
      <c r="O27" s="75"/>
      <c r="P27" s="75"/>
      <c r="Q27" s="75"/>
      <c r="R27" s="75"/>
      <c r="S27" s="75"/>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1"/>
    </row>
    <row r="28" spans="1:46" s="62" customFormat="1" ht="24.95" customHeight="1">
      <c r="A28" s="96"/>
      <c r="B28" s="76"/>
      <c r="C28" s="764" t="s">
        <v>529</v>
      </c>
      <c r="D28" s="764"/>
      <c r="E28" s="342">
        <v>76.22</v>
      </c>
      <c r="F28" s="342">
        <v>53.91</v>
      </c>
      <c r="G28" s="239" t="s">
        <v>1</v>
      </c>
      <c r="H28" s="239" t="s">
        <v>1</v>
      </c>
      <c r="I28" s="239" t="s">
        <v>1</v>
      </c>
      <c r="J28" s="239">
        <v>69.709999999999994</v>
      </c>
      <c r="K28" s="239">
        <v>69.709999999999994</v>
      </c>
      <c r="L28" s="74"/>
      <c r="M28" s="75"/>
      <c r="N28" s="75"/>
      <c r="O28" s="75"/>
      <c r="P28" s="75"/>
      <c r="Q28" s="75"/>
      <c r="R28" s="75"/>
      <c r="S28" s="75"/>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1"/>
    </row>
    <row r="29" spans="1:46" s="62" customFormat="1" ht="24.95" customHeight="1">
      <c r="A29" s="96"/>
      <c r="B29" s="76"/>
      <c r="C29" s="764" t="s">
        <v>530</v>
      </c>
      <c r="D29" s="764"/>
      <c r="E29" s="342">
        <v>997.31</v>
      </c>
      <c r="F29" s="342">
        <v>1320.9</v>
      </c>
      <c r="G29" s="239" t="s">
        <v>1</v>
      </c>
      <c r="H29" s="239" t="s">
        <v>1</v>
      </c>
      <c r="I29" s="239">
        <v>10.38</v>
      </c>
      <c r="J29" s="237">
        <v>1207.82</v>
      </c>
      <c r="K29" s="237">
        <v>1218.2</v>
      </c>
      <c r="L29" s="74"/>
      <c r="M29" s="75"/>
      <c r="N29" s="75"/>
      <c r="O29" s="75"/>
      <c r="P29" s="75"/>
      <c r="Q29" s="75"/>
      <c r="R29" s="75"/>
      <c r="S29" s="75"/>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1"/>
    </row>
    <row r="30" spans="1:46" s="62" customFormat="1" ht="24.95" customHeight="1">
      <c r="A30" s="96"/>
      <c r="B30" s="76"/>
      <c r="C30" s="764" t="s">
        <v>531</v>
      </c>
      <c r="D30" s="764"/>
      <c r="E30" s="342">
        <v>1678.55</v>
      </c>
      <c r="F30" s="342">
        <v>5656.74</v>
      </c>
      <c r="G30" s="239" t="s">
        <v>1</v>
      </c>
      <c r="H30" s="239" t="s">
        <v>1</v>
      </c>
      <c r="I30" s="239" t="s">
        <v>1</v>
      </c>
      <c r="J30" s="237">
        <v>177737</v>
      </c>
      <c r="K30" s="237">
        <v>177737</v>
      </c>
      <c r="L30" s="74"/>
      <c r="M30" s="75"/>
      <c r="N30" s="75"/>
      <c r="O30" s="75"/>
      <c r="P30" s="75"/>
      <c r="Q30" s="75"/>
      <c r="R30" s="75"/>
      <c r="S30" s="75"/>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1"/>
    </row>
    <row r="31" spans="1:46" s="62" customFormat="1" ht="24.95" customHeight="1">
      <c r="A31" s="96"/>
      <c r="B31" s="76"/>
      <c r="C31" s="764" t="s">
        <v>532</v>
      </c>
      <c r="D31" s="764"/>
      <c r="E31" s="373">
        <v>36901672.399999999</v>
      </c>
      <c r="F31" s="373">
        <v>38395690.359999999</v>
      </c>
      <c r="G31" s="239" t="s">
        <v>1</v>
      </c>
      <c r="H31" s="239" t="s">
        <v>1</v>
      </c>
      <c r="I31" s="239" t="s">
        <v>6</v>
      </c>
      <c r="J31" s="237">
        <v>55127599.609999999</v>
      </c>
      <c r="K31" s="237">
        <v>63466272.869999997</v>
      </c>
      <c r="L31" s="74"/>
      <c r="M31" s="75"/>
      <c r="N31" s="75"/>
      <c r="O31" s="75"/>
      <c r="P31" s="75"/>
      <c r="Q31" s="75"/>
      <c r="R31" s="75"/>
      <c r="S31" s="75"/>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1"/>
    </row>
    <row r="32" spans="1:46" s="62" customFormat="1" ht="24.95" customHeight="1">
      <c r="A32" s="96"/>
      <c r="B32" s="76"/>
      <c r="C32" s="764" t="s">
        <v>533</v>
      </c>
      <c r="D32" s="764"/>
      <c r="E32" s="238" t="s">
        <v>1</v>
      </c>
      <c r="F32" s="238" t="s">
        <v>1</v>
      </c>
      <c r="G32" s="239" t="s">
        <v>1</v>
      </c>
      <c r="H32" s="239">
        <v>427.13</v>
      </c>
      <c r="I32" s="239" t="s">
        <v>1</v>
      </c>
      <c r="J32" s="239" t="s">
        <v>1</v>
      </c>
      <c r="K32" s="239" t="s">
        <v>1</v>
      </c>
      <c r="L32" s="74"/>
      <c r="M32" s="75"/>
      <c r="N32" s="75"/>
      <c r="O32" s="75"/>
      <c r="P32" s="75"/>
      <c r="Q32" s="75"/>
      <c r="R32" s="75"/>
      <c r="S32" s="75"/>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1"/>
    </row>
    <row r="33" spans="1:46" s="62" customFormat="1" ht="24.95" customHeight="1">
      <c r="A33" s="96"/>
      <c r="B33" s="76"/>
      <c r="C33" s="764" t="s">
        <v>534</v>
      </c>
      <c r="D33" s="764"/>
      <c r="E33" s="238" t="s">
        <v>1</v>
      </c>
      <c r="F33" s="238" t="s">
        <v>1</v>
      </c>
      <c r="G33" s="239" t="s">
        <v>1</v>
      </c>
      <c r="H33" s="239" t="s">
        <v>1</v>
      </c>
      <c r="I33" s="239" t="s">
        <v>1</v>
      </c>
      <c r="J33" s="237">
        <v>869172.51</v>
      </c>
      <c r="K33" s="237">
        <v>869172.51</v>
      </c>
      <c r="L33" s="74"/>
      <c r="M33" s="75"/>
      <c r="N33" s="75"/>
      <c r="O33" s="75"/>
      <c r="P33" s="75"/>
      <c r="Q33" s="75"/>
      <c r="R33" s="75"/>
      <c r="S33" s="75"/>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1"/>
    </row>
    <row r="34" spans="1:46" s="62" customFormat="1" ht="24.95" customHeight="1">
      <c r="A34" s="96"/>
      <c r="B34" s="76"/>
      <c r="C34" s="781" t="s">
        <v>538</v>
      </c>
      <c r="D34" s="781"/>
      <c r="E34" s="378">
        <v>37061165.859999999</v>
      </c>
      <c r="F34" s="378">
        <v>40064520.740000002</v>
      </c>
      <c r="G34" s="379" t="s">
        <v>1</v>
      </c>
      <c r="H34" s="379">
        <v>698.04</v>
      </c>
      <c r="I34" s="322">
        <v>8349897.6699999999</v>
      </c>
      <c r="J34" s="322">
        <v>64970898.789999999</v>
      </c>
      <c r="K34" s="330">
        <v>73321494.5</v>
      </c>
      <c r="L34" s="74"/>
      <c r="M34" s="75"/>
      <c r="N34" s="75"/>
      <c r="O34" s="75"/>
      <c r="P34" s="75"/>
      <c r="Q34" s="75"/>
      <c r="R34" s="75"/>
      <c r="S34" s="75"/>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1"/>
    </row>
    <row r="35" spans="1:46" s="62" customFormat="1" ht="24.95" customHeight="1">
      <c r="A35" s="96"/>
      <c r="B35" s="76"/>
      <c r="C35" s="829" t="s">
        <v>539</v>
      </c>
      <c r="D35" s="829"/>
      <c r="E35" s="827">
        <v>2022</v>
      </c>
      <c r="F35" s="827">
        <v>2023</v>
      </c>
      <c r="G35" s="826">
        <v>2024</v>
      </c>
      <c r="H35" s="826"/>
      <c r="I35" s="826"/>
      <c r="J35" s="826"/>
      <c r="K35" s="826"/>
      <c r="L35" s="74"/>
      <c r="M35" s="75"/>
      <c r="N35" s="75"/>
      <c r="O35" s="75"/>
      <c r="P35" s="75"/>
      <c r="Q35" s="75"/>
      <c r="R35" s="75"/>
      <c r="S35" s="75"/>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1"/>
    </row>
    <row r="36" spans="1:46" s="62" customFormat="1" ht="24.95" customHeight="1">
      <c r="A36" s="96"/>
      <c r="B36" s="76"/>
      <c r="C36" s="830"/>
      <c r="D36" s="830"/>
      <c r="E36" s="828"/>
      <c r="F36" s="828"/>
      <c r="G36" s="364" t="s">
        <v>535</v>
      </c>
      <c r="H36" s="364" t="s">
        <v>536</v>
      </c>
      <c r="I36" s="364" t="s">
        <v>4</v>
      </c>
      <c r="J36" s="364" t="s">
        <v>537</v>
      </c>
      <c r="K36" s="364" t="s">
        <v>3</v>
      </c>
      <c r="L36" s="74"/>
      <c r="M36" s="75"/>
      <c r="N36" s="75"/>
      <c r="O36" s="75"/>
      <c r="P36" s="75"/>
      <c r="Q36" s="75"/>
      <c r="R36" s="75"/>
      <c r="S36" s="75"/>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1"/>
    </row>
    <row r="37" spans="1:46" s="62" customFormat="1" ht="24.95" customHeight="1">
      <c r="A37" s="96"/>
      <c r="B37" s="76"/>
      <c r="C37" s="764" t="s">
        <v>541</v>
      </c>
      <c r="D37" s="764"/>
      <c r="E37" s="373">
        <v>139741.85</v>
      </c>
      <c r="F37" s="373">
        <v>222323.33</v>
      </c>
      <c r="G37" s="241">
        <v>2484.92</v>
      </c>
      <c r="H37" s="239">
        <v>499</v>
      </c>
      <c r="I37" s="241">
        <v>115464</v>
      </c>
      <c r="J37" s="241">
        <v>244084</v>
      </c>
      <c r="K37" s="241">
        <v>362531</v>
      </c>
      <c r="L37" s="74"/>
      <c r="M37" s="75"/>
      <c r="N37" s="75"/>
      <c r="O37" s="75"/>
      <c r="P37" s="75"/>
      <c r="Q37" s="75"/>
      <c r="R37" s="75"/>
      <c r="S37" s="75"/>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1"/>
    </row>
    <row r="38" spans="1:46" s="62" customFormat="1" ht="24.95" customHeight="1">
      <c r="A38" s="96"/>
      <c r="B38" s="76"/>
      <c r="C38" s="764" t="s">
        <v>542</v>
      </c>
      <c r="D38" s="764"/>
      <c r="E38" s="373">
        <v>1717.82</v>
      </c>
      <c r="F38" s="373">
        <v>3101.94</v>
      </c>
      <c r="G38" s="239" t="s">
        <v>1</v>
      </c>
      <c r="H38" s="239" t="s">
        <v>1</v>
      </c>
      <c r="I38" s="241">
        <v>2312</v>
      </c>
      <c r="J38" s="239" t="s">
        <v>1</v>
      </c>
      <c r="K38" s="241">
        <v>2312</v>
      </c>
      <c r="L38" s="74"/>
      <c r="M38" s="75"/>
      <c r="N38" s="75"/>
      <c r="O38" s="75"/>
      <c r="P38" s="75"/>
      <c r="Q38" s="75"/>
      <c r="R38" s="75"/>
      <c r="S38" s="75"/>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1"/>
    </row>
    <row r="39" spans="1:46" s="62" customFormat="1" ht="24.95" customHeight="1">
      <c r="A39" s="96"/>
      <c r="B39" s="76"/>
      <c r="C39" s="764" t="s">
        <v>543</v>
      </c>
      <c r="D39" s="764"/>
      <c r="E39" s="238" t="s">
        <v>1</v>
      </c>
      <c r="F39" s="238">
        <v>29.7</v>
      </c>
      <c r="G39" s="239" t="s">
        <v>1</v>
      </c>
      <c r="H39" s="239" t="s">
        <v>1</v>
      </c>
      <c r="I39" s="239" t="s">
        <v>1</v>
      </c>
      <c r="J39" s="239" t="s">
        <v>1</v>
      </c>
      <c r="K39" s="239" t="s">
        <v>1</v>
      </c>
      <c r="L39" s="74"/>
      <c r="M39" s="75"/>
      <c r="N39" s="75"/>
      <c r="O39" s="75"/>
      <c r="P39" s="75"/>
      <c r="Q39" s="75"/>
      <c r="R39" s="75"/>
      <c r="S39" s="75"/>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1"/>
    </row>
    <row r="40" spans="1:46" s="62" customFormat="1" ht="24.95" customHeight="1">
      <c r="A40" s="96"/>
      <c r="B40" s="76"/>
      <c r="C40" s="781" t="s">
        <v>540</v>
      </c>
      <c r="D40" s="781"/>
      <c r="E40" s="378">
        <v>141459.66</v>
      </c>
      <c r="F40" s="378">
        <v>225454.96</v>
      </c>
      <c r="G40" s="322">
        <v>2483.92</v>
      </c>
      <c r="H40" s="379">
        <v>498.97</v>
      </c>
      <c r="I40" s="322">
        <v>117775.94</v>
      </c>
      <c r="J40" s="322">
        <v>244084.04</v>
      </c>
      <c r="K40" s="330">
        <v>364842.87</v>
      </c>
      <c r="L40" s="74"/>
      <c r="M40" s="75"/>
      <c r="N40" s="75"/>
      <c r="O40" s="75"/>
      <c r="P40" s="75"/>
      <c r="Q40" s="75"/>
      <c r="R40" s="75"/>
      <c r="S40" s="75"/>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1"/>
    </row>
    <row r="41" spans="1:46" s="62" customFormat="1" ht="24.95" customHeight="1">
      <c r="A41" s="96"/>
      <c r="B41" s="76"/>
      <c r="C41" s="825" t="s">
        <v>544</v>
      </c>
      <c r="D41" s="825"/>
      <c r="E41" s="374">
        <v>37202625.520000003</v>
      </c>
      <c r="F41" s="374">
        <v>40289975.710000001</v>
      </c>
      <c r="G41" s="329">
        <v>2484.92</v>
      </c>
      <c r="H41" s="380">
        <v>1197</v>
      </c>
      <c r="I41" s="380">
        <v>8467674</v>
      </c>
      <c r="J41" s="380">
        <v>65214983</v>
      </c>
      <c r="K41" s="380">
        <v>73686337</v>
      </c>
      <c r="L41" s="74"/>
      <c r="M41" s="75"/>
      <c r="N41" s="75"/>
      <c r="O41" s="75"/>
      <c r="P41" s="75"/>
      <c r="Q41" s="75"/>
      <c r="R41" s="75"/>
      <c r="S41" s="75"/>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1"/>
    </row>
    <row r="42" spans="1:46" s="62" customFormat="1" ht="43.5" customHeight="1">
      <c r="A42" s="96"/>
      <c r="B42" s="76"/>
      <c r="C42" s="833" t="s">
        <v>545</v>
      </c>
      <c r="D42" s="770"/>
      <c r="E42" s="770"/>
      <c r="F42" s="770"/>
      <c r="G42" s="770"/>
      <c r="H42" s="770"/>
      <c r="I42" s="770"/>
      <c r="J42" s="217"/>
      <c r="K42" s="217"/>
      <c r="L42" s="361"/>
      <c r="N42" s="74"/>
      <c r="O42" s="75"/>
      <c r="P42" s="75"/>
      <c r="Q42" s="75"/>
      <c r="R42" s="75"/>
      <c r="S42" s="75"/>
      <c r="T42" s="75"/>
      <c r="U42" s="75"/>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1"/>
    </row>
    <row r="43" spans="1:46" s="62" customFormat="1" ht="35.1" customHeight="1">
      <c r="A43" s="96"/>
      <c r="B43" s="76"/>
      <c r="C43" s="834"/>
      <c r="D43" s="835"/>
      <c r="E43" s="835"/>
      <c r="F43" s="835"/>
      <c r="G43" s="835"/>
      <c r="H43" s="835"/>
      <c r="I43" s="835"/>
      <c r="J43" s="216"/>
      <c r="K43" s="216"/>
      <c r="L43" s="325"/>
      <c r="N43" s="74"/>
      <c r="O43" s="75"/>
      <c r="P43" s="75"/>
      <c r="Q43" s="75"/>
      <c r="R43" s="75"/>
      <c r="S43" s="75"/>
      <c r="T43" s="75"/>
      <c r="U43" s="75"/>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1"/>
    </row>
    <row r="44" spans="1:46" s="62" customFormat="1" ht="24.95" customHeight="1">
      <c r="A44" s="96"/>
      <c r="B44" s="76"/>
      <c r="C44" s="65"/>
      <c r="D44" s="65"/>
      <c r="E44" s="65"/>
      <c r="F44" s="65"/>
      <c r="N44" s="74"/>
      <c r="O44" s="75"/>
      <c r="P44" s="75"/>
      <c r="Q44" s="75"/>
      <c r="R44" s="75"/>
      <c r="S44" s="75"/>
      <c r="T44" s="75"/>
      <c r="U44" s="75"/>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1"/>
    </row>
    <row r="45" spans="1:46" s="62" customFormat="1" ht="24.95" customHeight="1" thickBot="1">
      <c r="A45" s="96"/>
      <c r="B45" s="76"/>
      <c r="C45" s="773" t="s">
        <v>546</v>
      </c>
      <c r="D45" s="773"/>
      <c r="E45" s="323">
        <v>2022</v>
      </c>
      <c r="F45" s="323">
        <v>2023</v>
      </c>
      <c r="G45" s="324">
        <v>2024</v>
      </c>
      <c r="N45" s="74"/>
      <c r="O45" s="75"/>
      <c r="P45" s="75"/>
      <c r="Q45" s="75"/>
      <c r="R45" s="75"/>
      <c r="S45" s="75"/>
      <c r="T45" s="75"/>
      <c r="U45" s="75"/>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1"/>
    </row>
    <row r="46" spans="1:46" s="62" customFormat="1" ht="24.95" customHeight="1">
      <c r="A46" s="96"/>
      <c r="B46" s="76"/>
      <c r="C46" s="764" t="s">
        <v>547</v>
      </c>
      <c r="D46" s="764"/>
      <c r="E46" s="342">
        <v>37012558</v>
      </c>
      <c r="F46" s="342">
        <v>52641144</v>
      </c>
      <c r="G46" s="343">
        <v>69788499</v>
      </c>
      <c r="N46" s="74"/>
      <c r="O46" s="75"/>
      <c r="P46" s="75"/>
      <c r="Q46" s="75"/>
      <c r="R46" s="75"/>
      <c r="S46" s="75"/>
      <c r="T46" s="75"/>
      <c r="U46" s="75"/>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1"/>
    </row>
    <row r="47" spans="1:46" s="62" customFormat="1" ht="24.95" customHeight="1">
      <c r="A47" s="96"/>
      <c r="B47" s="76"/>
      <c r="C47" s="764" t="s">
        <v>548</v>
      </c>
      <c r="D47" s="764"/>
      <c r="E47" s="342">
        <v>9680619</v>
      </c>
      <c r="F47" s="342">
        <v>14178978</v>
      </c>
      <c r="G47" s="343">
        <v>16075641</v>
      </c>
      <c r="N47" s="74"/>
      <c r="O47" s="75"/>
      <c r="P47" s="75"/>
      <c r="Q47" s="75"/>
      <c r="R47" s="75"/>
      <c r="S47" s="75"/>
      <c r="T47" s="75"/>
      <c r="U47" s="75"/>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1"/>
    </row>
    <row r="48" spans="1:46" s="62" customFormat="1" ht="24.95" customHeight="1">
      <c r="A48" s="96"/>
      <c r="B48" s="76"/>
      <c r="C48" s="131"/>
      <c r="D48" s="131"/>
      <c r="E48" s="131"/>
      <c r="F48" s="131"/>
      <c r="N48" s="74"/>
      <c r="O48" s="75"/>
      <c r="P48" s="75"/>
      <c r="Q48" s="75"/>
      <c r="R48" s="75"/>
      <c r="S48" s="75"/>
      <c r="T48" s="75"/>
      <c r="U48" s="75"/>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1"/>
    </row>
    <row r="49" spans="1:46" s="62" customFormat="1" ht="24.95" customHeight="1">
      <c r="A49" s="96"/>
      <c r="B49" s="76"/>
      <c r="N49" s="74"/>
      <c r="O49" s="75"/>
      <c r="P49" s="75"/>
      <c r="Q49" s="75"/>
      <c r="R49" s="75"/>
      <c r="S49" s="75"/>
      <c r="T49" s="75"/>
      <c r="U49" s="75"/>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1"/>
    </row>
    <row r="50" spans="1:46" s="62" customFormat="1" ht="24.95" customHeight="1">
      <c r="A50" s="96"/>
      <c r="B50" s="76"/>
      <c r="C50" s="225" t="str">
        <f>Índice!D62</f>
        <v>GRI 302-2</v>
      </c>
      <c r="D50" s="729" t="str">
        <f>Índice!E62</f>
        <v>Energy consumption outside of the organization</v>
      </c>
      <c r="E50" s="783"/>
      <c r="F50" s="783"/>
      <c r="G50" s="783"/>
      <c r="H50" s="783"/>
      <c r="I50" s="784"/>
      <c r="J50" s="53"/>
      <c r="K50" s="53"/>
      <c r="L50" s="777"/>
      <c r="M50" s="778"/>
      <c r="N50" s="74"/>
      <c r="O50" s="75"/>
      <c r="P50" s="75"/>
      <c r="Q50" s="75"/>
      <c r="R50" s="75"/>
      <c r="S50" s="75"/>
      <c r="T50" s="75"/>
      <c r="U50" s="75"/>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1"/>
    </row>
    <row r="51" spans="1:46" s="62" customFormat="1" ht="24.95" customHeight="1">
      <c r="A51" s="96"/>
      <c r="B51" s="76"/>
      <c r="C51" s="727" t="s">
        <v>549</v>
      </c>
      <c r="D51" s="728"/>
      <c r="E51" s="728"/>
      <c r="F51" s="728"/>
      <c r="G51" s="728"/>
      <c r="H51" s="728"/>
      <c r="I51" s="728"/>
      <c r="J51" s="85"/>
      <c r="M51" s="192"/>
      <c r="N51" s="74"/>
      <c r="O51" s="75"/>
      <c r="P51" s="75"/>
      <c r="Q51" s="75"/>
      <c r="R51" s="75"/>
      <c r="S51" s="75"/>
      <c r="T51" s="75"/>
      <c r="U51" s="75"/>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1"/>
    </row>
    <row r="52" spans="1:46" s="62" customFormat="1" ht="35.1" customHeight="1" thickBot="1">
      <c r="A52" s="96"/>
      <c r="B52" s="76"/>
      <c r="C52" s="773" t="s">
        <v>550</v>
      </c>
      <c r="D52" s="773"/>
      <c r="E52" s="323">
        <v>2023</v>
      </c>
      <c r="F52" s="324">
        <v>2024</v>
      </c>
      <c r="N52" s="74"/>
      <c r="O52" s="75"/>
      <c r="P52" s="75"/>
      <c r="Q52" s="75"/>
      <c r="R52" s="75"/>
      <c r="S52" s="75"/>
      <c r="T52" s="75"/>
      <c r="U52" s="75"/>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1"/>
    </row>
    <row r="53" spans="1:46" s="62" customFormat="1" ht="24.95" customHeight="1">
      <c r="A53" s="96"/>
      <c r="B53" s="76"/>
      <c r="C53" s="764" t="s">
        <v>551</v>
      </c>
      <c r="D53" s="764"/>
      <c r="E53" s="340">
        <v>510.5</v>
      </c>
      <c r="F53" s="341">
        <v>554.6</v>
      </c>
      <c r="N53" s="74"/>
      <c r="O53" s="75"/>
      <c r="P53" s="75"/>
      <c r="Q53" s="75"/>
      <c r="R53" s="75"/>
      <c r="S53" s="75"/>
      <c r="T53" s="75"/>
      <c r="U53" s="75"/>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1"/>
    </row>
    <row r="54" spans="1:46" s="62" customFormat="1" ht="35.1" customHeight="1">
      <c r="A54" s="96"/>
      <c r="B54" s="76"/>
      <c r="C54" s="833" t="s">
        <v>552</v>
      </c>
      <c r="D54" s="770"/>
      <c r="E54" s="770"/>
      <c r="F54" s="770"/>
      <c r="G54" s="217"/>
      <c r="H54" s="217"/>
      <c r="I54" s="217"/>
      <c r="J54" s="381"/>
      <c r="N54" s="74"/>
      <c r="O54" s="75"/>
      <c r="P54" s="75"/>
      <c r="Q54" s="75"/>
      <c r="R54" s="75"/>
      <c r="S54" s="75"/>
      <c r="T54" s="75"/>
      <c r="U54" s="75"/>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1"/>
    </row>
    <row r="55" spans="1:46" s="62" customFormat="1" ht="24.95" customHeight="1">
      <c r="A55" s="96"/>
      <c r="B55" s="76"/>
      <c r="C55" s="363"/>
      <c r="D55" s="217"/>
      <c r="E55" s="217"/>
      <c r="F55" s="217"/>
      <c r="G55" s="217"/>
      <c r="H55" s="217"/>
      <c r="I55" s="217"/>
      <c r="J55" s="217"/>
      <c r="K55" s="217"/>
      <c r="L55" s="361"/>
      <c r="N55" s="74"/>
      <c r="O55" s="75"/>
      <c r="P55" s="75"/>
      <c r="Q55" s="75"/>
      <c r="R55" s="75"/>
      <c r="S55" s="75"/>
      <c r="T55" s="75"/>
      <c r="U55" s="75"/>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1"/>
    </row>
    <row r="56" spans="1:46" s="62" customFormat="1" ht="24.95" customHeight="1">
      <c r="A56" s="96"/>
      <c r="B56" s="76"/>
      <c r="C56" s="225" t="str">
        <f>Índice!D63</f>
        <v>GRI 302-3</v>
      </c>
      <c r="D56" s="729" t="str">
        <f>Índice!E63</f>
        <v>Energy intensity</v>
      </c>
      <c r="E56" s="783"/>
      <c r="F56" s="783"/>
      <c r="G56" s="783"/>
      <c r="H56" s="783"/>
      <c r="I56" s="784"/>
      <c r="N56" s="74"/>
      <c r="O56" s="75"/>
      <c r="P56" s="75"/>
      <c r="Q56" s="75"/>
      <c r="R56" s="75"/>
      <c r="S56" s="75"/>
      <c r="T56" s="75"/>
      <c r="U56" s="75"/>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1"/>
    </row>
    <row r="57" spans="1:46" s="62" customFormat="1" ht="24.95" customHeight="1">
      <c r="A57" s="96"/>
      <c r="B57" s="76"/>
      <c r="C57" s="779" t="s">
        <v>553</v>
      </c>
      <c r="D57" s="726"/>
      <c r="E57" s="726"/>
      <c r="F57" s="726"/>
      <c r="G57" s="726"/>
      <c r="H57" s="726"/>
      <c r="I57" s="726"/>
      <c r="J57" s="85"/>
      <c r="M57" s="192"/>
      <c r="N57" s="74"/>
      <c r="O57" s="75"/>
      <c r="P57" s="75"/>
      <c r="Q57" s="75"/>
      <c r="R57" s="75"/>
      <c r="S57" s="75"/>
      <c r="T57" s="75"/>
      <c r="U57" s="75"/>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1"/>
    </row>
    <row r="58" spans="1:46" s="62" customFormat="1" ht="24.95" customHeight="1" thickBot="1">
      <c r="A58" s="96"/>
      <c r="B58" s="76"/>
      <c r="C58" s="773" t="s">
        <v>554</v>
      </c>
      <c r="D58" s="773"/>
      <c r="E58" s="323">
        <v>2022</v>
      </c>
      <c r="F58" s="323">
        <v>2023</v>
      </c>
      <c r="G58" s="324">
        <v>2024</v>
      </c>
      <c r="N58" s="74"/>
      <c r="O58" s="75"/>
      <c r="P58" s="75"/>
      <c r="Q58" s="75"/>
      <c r="R58" s="75"/>
      <c r="S58" s="75"/>
      <c r="T58" s="75"/>
      <c r="U58" s="75"/>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1"/>
    </row>
    <row r="59" spans="1:46" s="62" customFormat="1" ht="35.1" customHeight="1">
      <c r="A59" s="96"/>
      <c r="B59" s="76"/>
      <c r="C59" s="764" t="s">
        <v>555</v>
      </c>
      <c r="D59" s="764"/>
      <c r="E59" s="339">
        <v>8.11</v>
      </c>
      <c r="F59" s="339">
        <v>6.41</v>
      </c>
      <c r="G59" s="382">
        <v>5.49</v>
      </c>
      <c r="N59" s="74"/>
      <c r="O59" s="75"/>
      <c r="P59" s="75"/>
      <c r="Q59" s="75"/>
      <c r="R59" s="75"/>
      <c r="S59" s="75"/>
      <c r="T59" s="75"/>
      <c r="U59" s="75"/>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1"/>
    </row>
    <row r="60" spans="1:46" s="62" customFormat="1" ht="24.95" customHeight="1">
      <c r="A60" s="96"/>
      <c r="B60" s="76"/>
      <c r="C60" s="770" t="s">
        <v>556</v>
      </c>
      <c r="D60" s="770"/>
      <c r="E60" s="770"/>
      <c r="F60" s="770"/>
      <c r="G60" s="770"/>
      <c r="N60" s="74"/>
      <c r="O60" s="75"/>
      <c r="P60" s="75"/>
      <c r="Q60" s="75"/>
      <c r="R60" s="75"/>
      <c r="S60" s="75"/>
      <c r="T60" s="75"/>
      <c r="U60" s="75"/>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1"/>
    </row>
    <row r="61" spans="1:46" s="62" customFormat="1" ht="24.95" customHeight="1">
      <c r="A61" s="96"/>
      <c r="B61" s="76"/>
      <c r="C61" s="770"/>
      <c r="D61" s="770"/>
      <c r="E61" s="770"/>
      <c r="F61" s="770"/>
      <c r="G61" s="770"/>
      <c r="H61" s="87"/>
      <c r="I61" s="87"/>
      <c r="J61" s="87"/>
      <c r="K61" s="87"/>
      <c r="L61" s="87"/>
      <c r="M61" s="77"/>
      <c r="N61" s="74"/>
      <c r="O61" s="75"/>
      <c r="P61" s="75"/>
      <c r="Q61" s="75"/>
      <c r="R61" s="75"/>
      <c r="S61" s="75"/>
      <c r="T61" s="75"/>
      <c r="U61" s="75"/>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1"/>
    </row>
    <row r="62" spans="1:46" s="62" customFormat="1" ht="24.95" customHeight="1">
      <c r="A62" s="96"/>
      <c r="B62" s="76"/>
      <c r="C62" s="87"/>
      <c r="D62" s="87"/>
      <c r="E62" s="87"/>
      <c r="F62" s="87"/>
      <c r="G62" s="87"/>
      <c r="H62" s="87"/>
      <c r="I62" s="87"/>
      <c r="J62" s="87"/>
      <c r="K62" s="87"/>
      <c r="L62" s="87"/>
      <c r="M62" s="77"/>
      <c r="N62" s="74"/>
      <c r="O62" s="75"/>
      <c r="P62" s="75"/>
      <c r="Q62" s="75"/>
      <c r="R62" s="75"/>
      <c r="S62" s="75"/>
      <c r="T62" s="75"/>
      <c r="U62" s="75"/>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1"/>
    </row>
    <row r="63" spans="1:46" s="62" customFormat="1" ht="24.95" customHeight="1">
      <c r="A63" s="96"/>
      <c r="B63" s="76"/>
      <c r="C63" s="87"/>
      <c r="D63" s="87"/>
      <c r="E63" s="87"/>
      <c r="F63" s="87"/>
      <c r="G63" s="87"/>
      <c r="H63" s="87"/>
      <c r="I63" s="87"/>
      <c r="J63" s="87"/>
      <c r="K63" s="87"/>
      <c r="L63" s="87"/>
      <c r="M63" s="77"/>
      <c r="N63" s="74"/>
      <c r="O63" s="75"/>
      <c r="P63" s="75"/>
      <c r="Q63" s="75"/>
      <c r="R63" s="75"/>
      <c r="S63" s="75"/>
      <c r="T63" s="75"/>
      <c r="U63" s="75"/>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1"/>
    </row>
    <row r="64" spans="1:46" s="62" customFormat="1" ht="24.95" customHeight="1">
      <c r="A64" s="96"/>
      <c r="B64" s="76"/>
      <c r="C64" s="87"/>
      <c r="D64" s="87"/>
      <c r="E64" s="87"/>
      <c r="F64" s="87"/>
      <c r="G64" s="87"/>
      <c r="H64" s="87"/>
      <c r="I64" s="87"/>
      <c r="J64" s="87"/>
      <c r="K64" s="87"/>
      <c r="L64" s="87"/>
      <c r="M64" s="77"/>
      <c r="N64" s="74"/>
      <c r="O64" s="75"/>
      <c r="P64" s="75"/>
      <c r="Q64" s="75"/>
      <c r="R64" s="75"/>
      <c r="S64" s="75"/>
      <c r="T64" s="75"/>
      <c r="U64" s="75"/>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1"/>
    </row>
    <row r="65" spans="1:46" s="62" customFormat="1" ht="24.95" customHeight="1">
      <c r="A65" s="96"/>
      <c r="B65" s="76"/>
      <c r="C65" s="87"/>
      <c r="D65" s="87"/>
      <c r="E65" s="87"/>
      <c r="F65" s="87"/>
      <c r="G65" s="87"/>
      <c r="H65" s="87"/>
      <c r="I65" s="87"/>
      <c r="J65" s="87"/>
      <c r="K65" s="87"/>
      <c r="L65" s="87"/>
      <c r="M65" s="77"/>
      <c r="N65" s="74"/>
      <c r="O65" s="75"/>
      <c r="P65" s="75"/>
      <c r="Q65" s="75"/>
      <c r="R65" s="75"/>
      <c r="S65" s="75"/>
      <c r="T65" s="75"/>
      <c r="U65" s="75"/>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1"/>
    </row>
    <row r="66" spans="1:46" s="62" customFormat="1" ht="24.95" customHeight="1">
      <c r="A66" s="96"/>
      <c r="B66" s="76"/>
      <c r="C66" s="87"/>
      <c r="D66" s="87"/>
      <c r="E66" s="87"/>
      <c r="F66" s="87"/>
      <c r="G66" s="87"/>
      <c r="H66" s="87"/>
      <c r="I66" s="87"/>
      <c r="J66" s="87"/>
      <c r="K66" s="87"/>
      <c r="L66" s="87"/>
      <c r="M66" s="77"/>
      <c r="N66" s="74"/>
      <c r="O66" s="75"/>
      <c r="P66" s="75"/>
      <c r="Q66" s="75"/>
      <c r="R66" s="75"/>
      <c r="S66" s="75"/>
      <c r="T66" s="75"/>
      <c r="U66" s="75"/>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1"/>
    </row>
    <row r="67" spans="1:46" s="62" customFormat="1" ht="24.95" customHeight="1">
      <c r="A67" s="96"/>
      <c r="B67" s="61"/>
    </row>
    <row r="68" spans="1:46" s="62" customFormat="1" ht="24.95" customHeight="1">
      <c r="A68" s="96"/>
      <c r="B68" s="61"/>
    </row>
    <row r="69" spans="1:46" s="62" customFormat="1" ht="24.95" customHeight="1">
      <c r="A69" s="96"/>
      <c r="B69" s="61"/>
    </row>
    <row r="70" spans="1:46" s="62" customFormat="1" ht="24.95" customHeight="1">
      <c r="A70" s="96"/>
      <c r="B70" s="61"/>
    </row>
    <row r="71" spans="1:46" s="62" customFormat="1" ht="24.95" customHeight="1">
      <c r="A71" s="96"/>
      <c r="B71" s="61"/>
    </row>
    <row r="72" spans="1:46" s="62" customFormat="1" ht="24.95" customHeight="1">
      <c r="A72" s="96"/>
      <c r="B72" s="61"/>
    </row>
    <row r="73" spans="1:46" s="62" customFormat="1" ht="24.95" customHeight="1">
      <c r="A73" s="96"/>
      <c r="B73" s="61"/>
    </row>
    <row r="74" spans="1:46" s="62" customFormat="1" ht="24.95" customHeight="1">
      <c r="A74" s="96"/>
      <c r="B74" s="61"/>
    </row>
    <row r="75" spans="1:46" s="62" customFormat="1" ht="24.95" customHeight="1">
      <c r="A75" s="96"/>
      <c r="B75" s="61"/>
    </row>
    <row r="76" spans="1:46" s="62" customFormat="1" ht="24.95" customHeight="1">
      <c r="A76" s="96"/>
      <c r="B76" s="61"/>
    </row>
    <row r="77" spans="1:46" s="62" customFormat="1" ht="24.95" customHeight="1">
      <c r="A77" s="96"/>
      <c r="B77" s="61"/>
    </row>
    <row r="78" spans="1:46" s="62" customFormat="1" ht="24.95" customHeight="1">
      <c r="A78" s="96"/>
      <c r="B78" s="61"/>
    </row>
    <row r="79" spans="1:46" s="62" customFormat="1" ht="24.95" customHeight="1">
      <c r="A79" s="96"/>
      <c r="B79" s="61"/>
    </row>
    <row r="80" spans="1:46" s="62" customFormat="1" ht="24.95" customHeight="1">
      <c r="A80" s="96"/>
      <c r="B80" s="61"/>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sheetData>
  <sheetProtection algorithmName="SHA-512" hashValue="lwf7To9ZFs9r9tCSh9RiBxqpizraRzCaYNywmfPemUiv0n3WIWA2yFnJ12S9a/1wpL/JyxWyukwsUBJeAVSq7g==" saltValue="DgoWDxj3eM420wm8aftXNw==" spinCount="100000" sheet="1" objects="1" scenarios="1" formatColumns="0" formatRows="0" autoFilter="0"/>
  <mergeCells count="43">
    <mergeCell ref="C60:G61"/>
    <mergeCell ref="C58:D58"/>
    <mergeCell ref="C59:D59"/>
    <mergeCell ref="C42:I43"/>
    <mergeCell ref="C54:F54"/>
    <mergeCell ref="C52:D52"/>
    <mergeCell ref="C53:D53"/>
    <mergeCell ref="D56:I56"/>
    <mergeCell ref="C57:I57"/>
    <mergeCell ref="C45:D45"/>
    <mergeCell ref="C46:D46"/>
    <mergeCell ref="C47:D47"/>
    <mergeCell ref="D50:I50"/>
    <mergeCell ref="C51:I51"/>
    <mergeCell ref="G35:K35"/>
    <mergeCell ref="F35:F36"/>
    <mergeCell ref="E35:E36"/>
    <mergeCell ref="C35:D36"/>
    <mergeCell ref="G24:K24"/>
    <mergeCell ref="E24:E25"/>
    <mergeCell ref="F24:F25"/>
    <mergeCell ref="C24:D25"/>
    <mergeCell ref="C30:D30"/>
    <mergeCell ref="C29:D29"/>
    <mergeCell ref="C28:D28"/>
    <mergeCell ref="C27:D27"/>
    <mergeCell ref="C26:D26"/>
    <mergeCell ref="L50:M50"/>
    <mergeCell ref="D6:I6"/>
    <mergeCell ref="C7:I19"/>
    <mergeCell ref="D21:I21"/>
    <mergeCell ref="L6:M6"/>
    <mergeCell ref="L21:M21"/>
    <mergeCell ref="C22:I22"/>
    <mergeCell ref="C41:D41"/>
    <mergeCell ref="C40:D40"/>
    <mergeCell ref="C39:D39"/>
    <mergeCell ref="C38:D38"/>
    <mergeCell ref="C37:D37"/>
    <mergeCell ref="C34:D34"/>
    <mergeCell ref="C32:D32"/>
    <mergeCell ref="C31:D31"/>
    <mergeCell ref="C33:D33"/>
  </mergeCells>
  <hyperlinks>
    <hyperlink ref="E3" location="Energia!C6" display="GRI 3-3" xr:uid="{7C384B85-8D34-4155-86D6-7F614461D9A2}"/>
    <hyperlink ref="F3" location="Energia!C21" display="GRI 302-1" xr:uid="{A22D3E97-74EC-434C-8ED6-B9817A10CDC6}"/>
    <hyperlink ref="G3" location="Energia!C50" display="GRI 302-2" xr:uid="{DC614713-F771-4C7C-863E-814909DE3B08}"/>
    <hyperlink ref="H3" location="Energia!C56" display="GRI 302-3" xr:uid="{9F3EACDF-632E-493A-B6E3-1E01DF7E6177}"/>
  </hyperlink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6778-0210-49BE-A7FB-BE90467AF3DB}">
  <sheetPr>
    <tabColor rgb="FF00A0A8"/>
  </sheetPr>
  <dimension ref="A1:AT726"/>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96" customWidth="1"/>
    <col min="2" max="2" width="3.7109375" style="61" customWidth="1"/>
    <col min="3" max="9" width="20.85546875" style="62" customWidth="1"/>
    <col min="10" max="12" width="14.140625" style="62" customWidth="1"/>
    <col min="13" max="13" width="7.42578125" style="62" customWidth="1"/>
    <col min="14" max="21" width="14.140625" style="62" hidden="1" customWidth="1"/>
    <col min="22" max="23" width="30" style="62" hidden="1" customWidth="1"/>
    <col min="24" max="33" width="18.140625" style="62" hidden="1" customWidth="1"/>
    <col min="34" max="16384" width="0" style="62" hidden="1"/>
  </cols>
  <sheetData>
    <row r="1" spans="1:45"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5" ht="24.95" customHeight="1">
      <c r="B2" s="60"/>
      <c r="C2" s="97"/>
      <c r="D2" s="60"/>
      <c r="E2" s="95"/>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5" ht="24.95" customHeight="1">
      <c r="B3" s="60"/>
      <c r="C3" s="232" t="str">
        <f>Índice!B64</f>
        <v>NATURAL CAPITAL</v>
      </c>
      <c r="D3" s="60"/>
      <c r="E3" s="228" t="s">
        <v>63</v>
      </c>
      <c r="F3" s="228" t="s">
        <v>108</v>
      </c>
      <c r="G3" s="228" t="s">
        <v>109</v>
      </c>
      <c r="H3" s="228" t="s">
        <v>110</v>
      </c>
      <c r="I3" s="228" t="s">
        <v>111</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5" ht="24.95" customHeight="1">
      <c r="B4" s="60"/>
      <c r="C4" s="118" t="str">
        <f>Índice!C64</f>
        <v>Biodiversity and ecosystems</v>
      </c>
      <c r="D4" s="60"/>
      <c r="E4" s="145"/>
      <c r="F4" s="145"/>
      <c r="G4" s="145"/>
      <c r="H4" s="145"/>
      <c r="I4" s="145"/>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5" ht="24.95" customHeight="1">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5" s="148" customFormat="1" ht="24.95" customHeight="1">
      <c r="A6" s="96"/>
      <c r="B6" s="146"/>
      <c r="C6" s="225" t="str">
        <f>Índice!D64</f>
        <v>GRI 3-3</v>
      </c>
      <c r="D6" s="729" t="str">
        <f>Índice!E64</f>
        <v>Biodiversity, ecosystems and water resources</v>
      </c>
      <c r="E6" s="730"/>
      <c r="F6" s="730"/>
      <c r="G6" s="730"/>
      <c r="H6" s="730"/>
      <c r="I6" s="731"/>
      <c r="J6" s="87"/>
      <c r="K6" s="87"/>
      <c r="L6" s="77"/>
      <c r="M6" s="147"/>
    </row>
    <row r="7" spans="1:45" ht="24.95" customHeight="1">
      <c r="B7" s="76"/>
      <c r="C7" s="727" t="s">
        <v>557</v>
      </c>
      <c r="D7" s="728"/>
      <c r="E7" s="728"/>
      <c r="F7" s="728"/>
      <c r="G7" s="728"/>
      <c r="H7" s="728"/>
      <c r="I7" s="728"/>
      <c r="J7" s="85"/>
      <c r="K7" s="85"/>
      <c r="L7" s="85"/>
      <c r="M7" s="73"/>
    </row>
    <row r="8" spans="1:45" ht="24.95" customHeight="1">
      <c r="B8" s="76"/>
      <c r="C8" s="716"/>
      <c r="D8" s="717"/>
      <c r="E8" s="717"/>
      <c r="F8" s="717"/>
      <c r="G8" s="717"/>
      <c r="H8" s="717"/>
      <c r="I8" s="717"/>
      <c r="J8" s="87"/>
      <c r="K8" s="87"/>
      <c r="L8" s="87"/>
      <c r="M8" s="77"/>
    </row>
    <row r="9" spans="1:45" ht="24.95" customHeight="1">
      <c r="B9" s="76"/>
      <c r="C9" s="716"/>
      <c r="D9" s="717"/>
      <c r="E9" s="717"/>
      <c r="F9" s="717"/>
      <c r="G9" s="717"/>
      <c r="H9" s="717"/>
      <c r="I9" s="717"/>
      <c r="J9" s="87"/>
      <c r="K9" s="87"/>
      <c r="L9" s="87"/>
      <c r="M9" s="77"/>
    </row>
    <row r="10" spans="1:45" ht="24.95" customHeight="1">
      <c r="B10" s="76"/>
      <c r="C10" s="716"/>
      <c r="D10" s="717"/>
      <c r="E10" s="717"/>
      <c r="F10" s="717"/>
      <c r="G10" s="717"/>
      <c r="H10" s="717"/>
      <c r="I10" s="717"/>
      <c r="J10" s="87"/>
      <c r="K10" s="87"/>
      <c r="L10" s="87"/>
      <c r="M10" s="77"/>
    </row>
    <row r="11" spans="1:45" ht="24.95" customHeight="1">
      <c r="B11" s="76"/>
      <c r="C11" s="716"/>
      <c r="D11" s="717"/>
      <c r="E11" s="717"/>
      <c r="F11" s="717"/>
      <c r="G11" s="717"/>
      <c r="H11" s="717"/>
      <c r="I11" s="717"/>
      <c r="J11" s="87"/>
      <c r="K11" s="87"/>
      <c r="L11" s="87"/>
      <c r="M11" s="77"/>
    </row>
    <row r="12" spans="1:45" ht="24.95" customHeight="1">
      <c r="B12" s="76"/>
      <c r="C12" s="716"/>
      <c r="D12" s="717"/>
      <c r="E12" s="717"/>
      <c r="F12" s="717"/>
      <c r="G12" s="717"/>
      <c r="H12" s="717"/>
      <c r="I12" s="717"/>
      <c r="J12" s="87"/>
      <c r="K12" s="87"/>
      <c r="L12" s="87"/>
      <c r="M12" s="77"/>
    </row>
    <row r="13" spans="1:45" ht="24.95" customHeight="1">
      <c r="B13" s="76"/>
      <c r="C13" s="716"/>
      <c r="D13" s="717"/>
      <c r="E13" s="717"/>
      <c r="F13" s="717"/>
      <c r="G13" s="717"/>
      <c r="H13" s="717"/>
      <c r="I13" s="717"/>
      <c r="J13" s="87"/>
      <c r="K13" s="87"/>
      <c r="L13" s="87"/>
      <c r="M13" s="77"/>
    </row>
    <row r="14" spans="1:45" ht="24.95" customHeight="1">
      <c r="B14" s="76"/>
      <c r="C14" s="716"/>
      <c r="D14" s="717"/>
      <c r="E14" s="717"/>
      <c r="F14" s="717"/>
      <c r="G14" s="717"/>
      <c r="H14" s="717"/>
      <c r="I14" s="717"/>
      <c r="J14" s="87"/>
      <c r="K14" s="87"/>
      <c r="L14" s="87"/>
      <c r="M14" s="77"/>
    </row>
    <row r="15" spans="1:45" ht="24.95" customHeight="1">
      <c r="B15" s="76"/>
      <c r="C15" s="716"/>
      <c r="D15" s="717"/>
      <c r="E15" s="717"/>
      <c r="F15" s="717"/>
      <c r="G15" s="717"/>
      <c r="H15" s="717"/>
      <c r="I15" s="717"/>
      <c r="J15" s="87"/>
      <c r="K15" s="87"/>
      <c r="L15" s="87"/>
      <c r="M15" s="77"/>
    </row>
    <row r="16" spans="1:45" ht="24.95" customHeight="1">
      <c r="B16" s="76"/>
      <c r="C16" s="716"/>
      <c r="D16" s="717"/>
      <c r="E16" s="717"/>
      <c r="F16" s="717"/>
      <c r="G16" s="717"/>
      <c r="H16" s="717"/>
      <c r="I16" s="717"/>
      <c r="J16" s="87"/>
      <c r="K16" s="87"/>
      <c r="L16" s="87"/>
      <c r="M16" s="77"/>
    </row>
    <row r="17" spans="1:46" ht="24.95" customHeight="1">
      <c r="B17" s="76"/>
      <c r="C17" s="716"/>
      <c r="D17" s="717"/>
      <c r="E17" s="717"/>
      <c r="F17" s="717"/>
      <c r="G17" s="717"/>
      <c r="H17" s="717"/>
      <c r="I17" s="717"/>
      <c r="J17" s="87"/>
      <c r="K17" s="87"/>
      <c r="L17" s="87"/>
      <c r="M17" s="77"/>
    </row>
    <row r="18" spans="1:46" ht="24.95" customHeight="1">
      <c r="B18" s="76"/>
      <c r="C18" s="716"/>
      <c r="D18" s="717"/>
      <c r="E18" s="717"/>
      <c r="F18" s="717"/>
      <c r="G18" s="717"/>
      <c r="H18" s="717"/>
      <c r="I18" s="717"/>
      <c r="J18" s="87"/>
      <c r="K18" s="87"/>
      <c r="L18" s="87"/>
      <c r="M18" s="77"/>
    </row>
    <row r="19" spans="1:46" ht="24.95" customHeight="1">
      <c r="B19" s="184"/>
      <c r="C19" s="716"/>
      <c r="D19" s="717"/>
      <c r="E19" s="717"/>
      <c r="F19" s="717"/>
      <c r="G19" s="717"/>
      <c r="H19" s="717"/>
      <c r="I19" s="717"/>
      <c r="J19" s="87"/>
      <c r="K19" s="87"/>
      <c r="L19" s="87"/>
      <c r="M19" s="77"/>
    </row>
    <row r="20" spans="1:46" ht="24.95" customHeight="1">
      <c r="B20" s="184"/>
      <c r="C20" s="716"/>
      <c r="D20" s="717"/>
      <c r="E20" s="717"/>
      <c r="F20" s="717"/>
      <c r="G20" s="717"/>
      <c r="H20" s="717"/>
      <c r="I20" s="717"/>
      <c r="J20" s="87"/>
      <c r="K20" s="87"/>
      <c r="L20" s="87"/>
      <c r="M20" s="77"/>
    </row>
    <row r="21" spans="1:46" ht="24.95" customHeight="1">
      <c r="B21" s="184"/>
      <c r="C21" s="101"/>
      <c r="D21" s="92"/>
      <c r="E21" s="92"/>
      <c r="F21" s="92"/>
      <c r="G21" s="92"/>
      <c r="H21" s="92"/>
      <c r="I21" s="92"/>
      <c r="J21" s="87"/>
      <c r="K21" s="87"/>
      <c r="L21" s="87"/>
      <c r="M21" s="77"/>
    </row>
    <row r="22" spans="1:46" ht="24.95" customHeight="1">
      <c r="A22" s="94"/>
      <c r="B22" s="76"/>
      <c r="C22" s="225" t="str">
        <f>Índice!D65</f>
        <v>GRI 101-1</v>
      </c>
      <c r="D22" s="729" t="str">
        <f>Índice!E65</f>
        <v>Policies to halt and reverse biodiversity loss</v>
      </c>
      <c r="E22" s="730"/>
      <c r="F22" s="730"/>
      <c r="G22" s="730"/>
      <c r="H22" s="730"/>
      <c r="I22" s="731"/>
      <c r="J22" s="127"/>
      <c r="K22" s="127"/>
      <c r="L22" s="771"/>
      <c r="M22" s="772"/>
      <c r="N22" s="68"/>
      <c r="O22" s="69"/>
      <c r="P22" s="69"/>
      <c r="Q22" s="69"/>
      <c r="R22" s="69"/>
      <c r="S22" s="69"/>
      <c r="T22" s="69"/>
      <c r="U22" s="70"/>
      <c r="V22" s="71"/>
      <c r="W22" s="71"/>
      <c r="X22" s="71"/>
      <c r="Y22" s="71"/>
      <c r="Z22" s="72"/>
      <c r="AA22" s="71"/>
      <c r="AB22" s="71"/>
      <c r="AC22" s="71"/>
      <c r="AD22" s="71"/>
      <c r="AE22" s="71"/>
      <c r="AF22" s="71"/>
      <c r="AG22" s="71"/>
      <c r="AH22" s="71"/>
      <c r="AI22" s="71"/>
      <c r="AJ22" s="71"/>
      <c r="AK22" s="71"/>
      <c r="AL22" s="71"/>
      <c r="AM22" s="71"/>
      <c r="AN22" s="71"/>
      <c r="AO22" s="66"/>
      <c r="AP22" s="65"/>
      <c r="AQ22" s="65"/>
      <c r="AR22" s="65"/>
      <c r="AS22" s="65"/>
    </row>
    <row r="23" spans="1:46" ht="24.95" customHeight="1">
      <c r="A23" s="94"/>
      <c r="B23" s="76"/>
      <c r="C23" s="727" t="s">
        <v>558</v>
      </c>
      <c r="D23" s="728"/>
      <c r="E23" s="728"/>
      <c r="F23" s="728"/>
      <c r="G23" s="728"/>
      <c r="H23" s="728"/>
      <c r="I23" s="728"/>
      <c r="J23" s="85"/>
      <c r="K23" s="85"/>
      <c r="L23" s="85"/>
      <c r="M23" s="73"/>
      <c r="N23" s="74"/>
      <c r="O23" s="75"/>
      <c r="P23" s="75"/>
      <c r="Q23" s="75"/>
      <c r="R23" s="75"/>
      <c r="S23" s="75"/>
      <c r="T23" s="75"/>
      <c r="U23" s="75"/>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ht="24.95" customHeight="1">
      <c r="A24" s="98"/>
      <c r="B24" s="76"/>
      <c r="C24" s="716"/>
      <c r="D24" s="717"/>
      <c r="E24" s="717"/>
      <c r="F24" s="717"/>
      <c r="G24" s="717"/>
      <c r="H24" s="717"/>
      <c r="I24" s="717"/>
      <c r="J24" s="87"/>
      <c r="K24" s="87"/>
      <c r="L24" s="87"/>
      <c r="M24" s="77"/>
      <c r="N24" s="74"/>
      <c r="O24" s="75"/>
      <c r="P24" s="75"/>
      <c r="Q24" s="75"/>
      <c r="R24" s="75"/>
      <c r="S24" s="75"/>
      <c r="T24" s="75"/>
      <c r="U24" s="7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ht="24.95" customHeight="1">
      <c r="A25" s="98"/>
      <c r="B25" s="76"/>
      <c r="C25" s="716"/>
      <c r="D25" s="717"/>
      <c r="E25" s="717"/>
      <c r="F25" s="717"/>
      <c r="G25" s="717"/>
      <c r="H25" s="717"/>
      <c r="I25" s="717"/>
      <c r="J25" s="87"/>
      <c r="K25" s="87"/>
      <c r="L25" s="87"/>
      <c r="M25" s="77"/>
      <c r="N25" s="74"/>
      <c r="O25" s="75"/>
      <c r="P25" s="75"/>
      <c r="Q25" s="75"/>
      <c r="R25" s="75"/>
      <c r="S25" s="75"/>
      <c r="T25" s="75"/>
      <c r="U25" s="7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ht="24.95" customHeight="1">
      <c r="A26" s="98"/>
      <c r="B26" s="76"/>
      <c r="C26" s="716"/>
      <c r="D26" s="717"/>
      <c r="E26" s="717"/>
      <c r="F26" s="717"/>
      <c r="G26" s="717"/>
      <c r="H26" s="717"/>
      <c r="I26" s="717"/>
      <c r="J26" s="87"/>
      <c r="K26" s="87"/>
      <c r="L26" s="87"/>
      <c r="M26" s="77"/>
      <c r="N26" s="74"/>
      <c r="O26" s="75"/>
      <c r="P26" s="75"/>
      <c r="Q26" s="75"/>
      <c r="R26" s="75"/>
      <c r="S26" s="75"/>
      <c r="T26" s="75"/>
      <c r="U26" s="7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ht="24.95" customHeight="1">
      <c r="B27" s="76"/>
      <c r="C27" s="716"/>
      <c r="D27" s="717"/>
      <c r="E27" s="717"/>
      <c r="F27" s="717"/>
      <c r="G27" s="717"/>
      <c r="H27" s="717"/>
      <c r="I27" s="717"/>
      <c r="J27" s="87"/>
      <c r="K27" s="87"/>
      <c r="L27" s="87"/>
      <c r="M27" s="77"/>
      <c r="N27" s="74"/>
      <c r="O27" s="75"/>
      <c r="P27" s="75"/>
      <c r="Q27" s="75"/>
      <c r="R27" s="75"/>
      <c r="S27" s="75"/>
      <c r="T27" s="75"/>
      <c r="U27" s="75"/>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1:46" ht="24.95" customHeight="1">
      <c r="B28" s="76"/>
      <c r="C28" s="716"/>
      <c r="D28" s="717"/>
      <c r="E28" s="717"/>
      <c r="F28" s="717"/>
      <c r="G28" s="717"/>
      <c r="H28" s="717"/>
      <c r="I28" s="717"/>
      <c r="J28" s="87"/>
      <c r="K28" s="87"/>
      <c r="L28" s="87"/>
      <c r="M28" s="77"/>
      <c r="N28" s="74"/>
      <c r="O28" s="75"/>
      <c r="P28" s="75"/>
      <c r="Q28" s="75"/>
      <c r="R28" s="75"/>
      <c r="S28" s="75"/>
      <c r="T28" s="75"/>
      <c r="U28" s="75"/>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1"/>
    </row>
    <row r="29" spans="1:46" ht="24.95" customHeight="1">
      <c r="B29" s="76"/>
      <c r="C29" s="716"/>
      <c r="D29" s="717"/>
      <c r="E29" s="717"/>
      <c r="F29" s="717"/>
      <c r="G29" s="717"/>
      <c r="H29" s="717"/>
      <c r="I29" s="717"/>
      <c r="J29" s="87"/>
      <c r="K29" s="87"/>
      <c r="L29" s="87"/>
      <c r="M29" s="77"/>
      <c r="N29" s="74"/>
      <c r="O29" s="75"/>
      <c r="P29" s="75"/>
      <c r="Q29" s="75"/>
      <c r="R29" s="75"/>
      <c r="S29" s="75"/>
      <c r="T29" s="75"/>
      <c r="U29" s="75"/>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1"/>
    </row>
    <row r="30" spans="1:46" ht="24.95" customHeight="1">
      <c r="B30" s="76"/>
      <c r="C30" s="716"/>
      <c r="D30" s="717"/>
      <c r="E30" s="717"/>
      <c r="F30" s="717"/>
      <c r="G30" s="717"/>
      <c r="H30" s="717"/>
      <c r="I30" s="717"/>
      <c r="J30" s="87"/>
      <c r="K30" s="87"/>
      <c r="L30" s="87"/>
      <c r="M30" s="77"/>
      <c r="N30" s="74"/>
      <c r="O30" s="75"/>
      <c r="P30" s="75"/>
      <c r="Q30" s="75"/>
      <c r="R30" s="75"/>
      <c r="S30" s="75"/>
      <c r="T30" s="75"/>
      <c r="U30" s="75"/>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1"/>
    </row>
    <row r="31" spans="1:46" ht="24.95" customHeight="1">
      <c r="B31" s="76"/>
      <c r="C31" s="716"/>
      <c r="D31" s="717"/>
      <c r="E31" s="717"/>
      <c r="F31" s="717"/>
      <c r="G31" s="717"/>
      <c r="H31" s="717"/>
      <c r="I31" s="717"/>
      <c r="J31" s="87"/>
      <c r="K31" s="87"/>
      <c r="L31" s="87"/>
      <c r="M31" s="77"/>
      <c r="N31" s="74"/>
      <c r="O31" s="75"/>
      <c r="P31" s="75"/>
      <c r="Q31" s="75"/>
      <c r="R31" s="75"/>
      <c r="S31" s="75"/>
      <c r="T31" s="75"/>
      <c r="U31" s="75"/>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1"/>
    </row>
    <row r="32" spans="1:46" ht="24.95" customHeight="1">
      <c r="B32" s="76"/>
      <c r="C32" s="716"/>
      <c r="D32" s="717"/>
      <c r="E32" s="717"/>
      <c r="F32" s="717"/>
      <c r="G32" s="717"/>
      <c r="H32" s="717"/>
      <c r="I32" s="717"/>
      <c r="J32" s="87"/>
      <c r="K32" s="87"/>
      <c r="L32" s="87"/>
      <c r="M32" s="77"/>
      <c r="N32" s="74"/>
      <c r="O32" s="75"/>
      <c r="P32" s="75"/>
      <c r="Q32" s="75"/>
      <c r="R32" s="75"/>
      <c r="S32" s="75"/>
      <c r="T32" s="75"/>
      <c r="U32" s="7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1"/>
    </row>
    <row r="33" spans="2:46" ht="24.95" customHeight="1">
      <c r="B33" s="76"/>
      <c r="C33" s="716"/>
      <c r="D33" s="717"/>
      <c r="E33" s="717"/>
      <c r="F33" s="717"/>
      <c r="G33" s="717"/>
      <c r="H33" s="717"/>
      <c r="I33" s="717"/>
      <c r="J33" s="87"/>
      <c r="K33" s="87"/>
      <c r="L33" s="87"/>
      <c r="M33" s="77"/>
      <c r="N33" s="74"/>
      <c r="O33" s="75"/>
      <c r="P33" s="75"/>
      <c r="Q33" s="75"/>
      <c r="R33" s="75"/>
      <c r="S33" s="75"/>
      <c r="T33" s="75"/>
      <c r="U33" s="75"/>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2:46" ht="24.95" customHeight="1">
      <c r="B34" s="76"/>
      <c r="C34" s="716"/>
      <c r="D34" s="717"/>
      <c r="E34" s="717"/>
      <c r="F34" s="717"/>
      <c r="G34" s="717"/>
      <c r="H34" s="717"/>
      <c r="I34" s="717"/>
      <c r="J34" s="87"/>
      <c r="K34" s="87"/>
      <c r="L34" s="87"/>
      <c r="M34" s="77"/>
      <c r="N34" s="74"/>
      <c r="O34" s="75"/>
      <c r="P34" s="75"/>
      <c r="Q34" s="75"/>
      <c r="R34" s="75"/>
      <c r="S34" s="75"/>
      <c r="T34" s="75"/>
      <c r="U34" s="75"/>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2:46" ht="24.95" customHeight="1">
      <c r="B35" s="76"/>
      <c r="C35" s="86"/>
      <c r="D35" s="87"/>
      <c r="E35" s="87"/>
      <c r="F35" s="87"/>
      <c r="G35" s="87"/>
      <c r="H35" s="87"/>
      <c r="I35" s="87"/>
      <c r="J35" s="87"/>
      <c r="K35" s="87"/>
      <c r="L35" s="87"/>
      <c r="M35" s="77"/>
      <c r="N35" s="74"/>
      <c r="O35" s="75"/>
      <c r="P35" s="75"/>
      <c r="Q35" s="75"/>
      <c r="R35" s="75"/>
      <c r="S35" s="75"/>
      <c r="T35" s="75"/>
      <c r="U35" s="75"/>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2:46" ht="24.95" customHeight="1">
      <c r="B36" s="76"/>
      <c r="C36" s="225" t="str">
        <f>Índice!D66</f>
        <v>GRI 101-2</v>
      </c>
      <c r="D36" s="729" t="str">
        <f>Índice!E66</f>
        <v>Management of biodiversity impacts</v>
      </c>
      <c r="E36" s="730"/>
      <c r="F36" s="730"/>
      <c r="G36" s="730"/>
      <c r="H36" s="730"/>
      <c r="I36" s="731"/>
      <c r="J36" s="87"/>
      <c r="K36" s="87"/>
      <c r="L36" s="87"/>
      <c r="M36" s="77"/>
      <c r="N36" s="74"/>
      <c r="O36" s="75"/>
      <c r="P36" s="75"/>
      <c r="Q36" s="75"/>
      <c r="R36" s="75"/>
      <c r="S36" s="75"/>
      <c r="T36" s="75"/>
      <c r="U36" s="75"/>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2:46" ht="24.95" customHeight="1">
      <c r="B37" s="76"/>
      <c r="C37" s="727" t="s">
        <v>559</v>
      </c>
      <c r="D37" s="728"/>
      <c r="E37" s="728"/>
      <c r="F37" s="728"/>
      <c r="G37" s="728"/>
      <c r="H37" s="728"/>
      <c r="I37" s="728"/>
      <c r="J37" s="87"/>
      <c r="K37" s="87"/>
      <c r="L37" s="87"/>
      <c r="M37" s="77"/>
      <c r="N37" s="74"/>
      <c r="O37" s="75"/>
      <c r="P37" s="75"/>
      <c r="Q37" s="75"/>
      <c r="R37" s="75"/>
      <c r="S37" s="75"/>
      <c r="T37" s="75"/>
      <c r="U37" s="75"/>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2:46" ht="24.95" customHeight="1">
      <c r="B38" s="76"/>
      <c r="C38" s="716"/>
      <c r="D38" s="717"/>
      <c r="E38" s="717"/>
      <c r="F38" s="717"/>
      <c r="G38" s="717"/>
      <c r="H38" s="717"/>
      <c r="I38" s="717"/>
      <c r="J38" s="87"/>
      <c r="K38" s="87"/>
      <c r="L38" s="87"/>
      <c r="M38" s="77"/>
      <c r="N38" s="74"/>
      <c r="O38" s="75"/>
      <c r="P38" s="75"/>
      <c r="Q38" s="75"/>
      <c r="R38" s="75"/>
      <c r="S38" s="75"/>
      <c r="T38" s="75"/>
      <c r="U38" s="75"/>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1"/>
    </row>
    <row r="39" spans="2:46" ht="24.95" customHeight="1">
      <c r="B39" s="76"/>
      <c r="C39" s="716"/>
      <c r="D39" s="717"/>
      <c r="E39" s="717"/>
      <c r="F39" s="717"/>
      <c r="G39" s="717"/>
      <c r="H39" s="717"/>
      <c r="I39" s="717"/>
      <c r="J39" s="92"/>
      <c r="K39" s="92"/>
      <c r="L39" s="92"/>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1"/>
    </row>
    <row r="40" spans="2:46" ht="24.95" customHeight="1">
      <c r="B40" s="76"/>
      <c r="C40" s="716"/>
      <c r="D40" s="717"/>
      <c r="E40" s="717"/>
      <c r="F40" s="717"/>
      <c r="G40" s="717"/>
      <c r="H40" s="717"/>
      <c r="I40" s="717"/>
      <c r="J40" s="127"/>
      <c r="K40" s="127"/>
      <c r="L40" s="771"/>
      <c r="M40" s="772"/>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1"/>
    </row>
    <row r="41" spans="2:46" ht="24.95" customHeight="1">
      <c r="B41" s="76"/>
      <c r="C41" s="716"/>
      <c r="D41" s="717"/>
      <c r="E41" s="717"/>
      <c r="F41" s="717"/>
      <c r="G41" s="717"/>
      <c r="H41" s="717"/>
      <c r="I41" s="717"/>
      <c r="J41" s="85"/>
      <c r="K41" s="85"/>
      <c r="L41" s="73"/>
      <c r="M41" s="68"/>
    </row>
    <row r="42" spans="2:46" ht="24.95" customHeight="1">
      <c r="B42" s="76"/>
      <c r="C42" s="716"/>
      <c r="D42" s="717"/>
      <c r="E42" s="717"/>
      <c r="F42" s="717"/>
      <c r="G42" s="717"/>
      <c r="H42" s="717"/>
      <c r="I42" s="717"/>
      <c r="J42" s="87"/>
      <c r="K42" s="87"/>
      <c r="L42" s="77"/>
      <c r="M42" s="68"/>
    </row>
    <row r="43" spans="2:46" ht="24.95" customHeight="1">
      <c r="B43" s="76"/>
      <c r="C43" s="716"/>
      <c r="D43" s="717"/>
      <c r="E43" s="717"/>
      <c r="F43" s="717"/>
      <c r="G43" s="717"/>
      <c r="H43" s="717"/>
      <c r="I43" s="717"/>
      <c r="J43" s="87"/>
      <c r="K43" s="87"/>
      <c r="L43" s="77"/>
      <c r="M43" s="68"/>
    </row>
    <row r="44" spans="2:46" ht="24.95" customHeight="1">
      <c r="B44" s="76"/>
      <c r="C44" s="716"/>
      <c r="D44" s="717"/>
      <c r="E44" s="717"/>
      <c r="F44" s="717"/>
      <c r="G44" s="717"/>
      <c r="H44" s="717"/>
      <c r="I44" s="717"/>
      <c r="J44" s="87"/>
      <c r="K44" s="87"/>
      <c r="L44" s="77"/>
      <c r="M44" s="68"/>
    </row>
    <row r="45" spans="2:46" ht="24.95" customHeight="1">
      <c r="B45" s="76"/>
      <c r="C45" s="716"/>
      <c r="D45" s="717"/>
      <c r="E45" s="717"/>
      <c r="F45" s="717"/>
      <c r="G45" s="717"/>
      <c r="H45" s="717"/>
      <c r="I45" s="717"/>
      <c r="J45" s="87"/>
      <c r="K45" s="87"/>
      <c r="L45" s="77"/>
      <c r="M45" s="68"/>
    </row>
    <row r="46" spans="2:46" ht="24.95" customHeight="1">
      <c r="B46" s="76"/>
      <c r="C46" s="716"/>
      <c r="D46" s="717"/>
      <c r="E46" s="717"/>
      <c r="F46" s="717"/>
      <c r="G46" s="717"/>
      <c r="H46" s="717"/>
      <c r="I46" s="717"/>
      <c r="J46" s="87"/>
      <c r="K46" s="87"/>
      <c r="L46" s="77"/>
      <c r="M46" s="68"/>
    </row>
    <row r="47" spans="2:46" ht="24.95" customHeight="1">
      <c r="B47" s="76"/>
      <c r="C47" s="716"/>
      <c r="D47" s="717"/>
      <c r="E47" s="717"/>
      <c r="F47" s="717"/>
      <c r="G47" s="717"/>
      <c r="H47" s="717"/>
      <c r="I47" s="717"/>
      <c r="J47" s="87"/>
      <c r="K47" s="87"/>
      <c r="L47" s="77"/>
      <c r="M47" s="68"/>
    </row>
    <row r="48" spans="2:46" ht="24.95" customHeight="1">
      <c r="B48" s="184"/>
      <c r="C48" s="86"/>
      <c r="D48" s="87"/>
      <c r="E48" s="87"/>
      <c r="F48" s="87"/>
      <c r="G48" s="87"/>
      <c r="H48" s="87"/>
      <c r="I48" s="87"/>
      <c r="J48" s="87"/>
      <c r="K48" s="87"/>
      <c r="L48" s="77"/>
      <c r="M48" s="68"/>
    </row>
    <row r="49" spans="1:13" ht="24.95" customHeight="1">
      <c r="B49" s="76"/>
      <c r="C49" s="225" t="str">
        <f>Índice!D67</f>
        <v>GRI 101-4</v>
      </c>
      <c r="D49" s="729" t="str">
        <f>Índice!E67</f>
        <v>Identification of biodiversity impacts</v>
      </c>
      <c r="E49" s="730"/>
      <c r="F49" s="730"/>
      <c r="G49" s="730"/>
      <c r="H49" s="730"/>
      <c r="I49" s="731"/>
      <c r="J49" s="87"/>
      <c r="K49" s="87"/>
      <c r="L49" s="77"/>
      <c r="M49" s="68"/>
    </row>
    <row r="50" spans="1:13" ht="24.95" customHeight="1">
      <c r="B50" s="76"/>
      <c r="C50" s="728" t="s">
        <v>560</v>
      </c>
      <c r="D50" s="728"/>
      <c r="E50" s="728"/>
      <c r="F50" s="728"/>
      <c r="G50" s="728"/>
      <c r="H50" s="728"/>
      <c r="I50" s="728"/>
      <c r="J50" s="85"/>
      <c r="K50" s="85"/>
      <c r="L50" s="73"/>
      <c r="M50" s="68"/>
    </row>
    <row r="51" spans="1:13" ht="24.95" customHeight="1">
      <c r="B51" s="76"/>
      <c r="C51" s="717"/>
      <c r="D51" s="717"/>
      <c r="E51" s="717"/>
      <c r="F51" s="717"/>
      <c r="G51" s="717"/>
      <c r="H51" s="717"/>
      <c r="I51" s="717"/>
      <c r="J51" s="87"/>
      <c r="K51" s="87"/>
      <c r="L51" s="77"/>
      <c r="M51" s="68"/>
    </row>
    <row r="52" spans="1:13" ht="24.95" customHeight="1">
      <c r="B52" s="76"/>
      <c r="C52" s="717"/>
      <c r="D52" s="717"/>
      <c r="E52" s="717"/>
      <c r="F52" s="717"/>
      <c r="G52" s="717"/>
      <c r="H52" s="717"/>
      <c r="I52" s="717"/>
      <c r="J52" s="87"/>
      <c r="K52" s="87"/>
      <c r="L52" s="77"/>
      <c r="M52" s="68"/>
    </row>
    <row r="53" spans="1:13" ht="24.95" customHeight="1">
      <c r="B53" s="76"/>
      <c r="C53" s="87"/>
      <c r="D53" s="87"/>
      <c r="E53" s="87"/>
      <c r="F53" s="87"/>
      <c r="G53" s="87"/>
      <c r="H53" s="87"/>
      <c r="I53" s="87"/>
      <c r="J53" s="87"/>
      <c r="K53" s="87"/>
      <c r="L53" s="77"/>
      <c r="M53" s="68"/>
    </row>
    <row r="54" spans="1:13" ht="24.95" customHeight="1">
      <c r="B54" s="76"/>
      <c r="C54" s="225" t="str">
        <f>Índice!D68</f>
        <v>SASB EM-EP-160a.1</v>
      </c>
      <c r="D54" s="729" t="str">
        <f>Índice!E68</f>
        <v>Description of environmental management policies and practices for active sites</v>
      </c>
      <c r="E54" s="730"/>
      <c r="F54" s="730"/>
      <c r="G54" s="730"/>
      <c r="H54" s="730"/>
      <c r="I54" s="731"/>
      <c r="J54" s="92"/>
      <c r="K54" s="92"/>
      <c r="L54" s="78"/>
      <c r="M54" s="68"/>
    </row>
    <row r="55" spans="1:13" s="148" customFormat="1" ht="24.95" customHeight="1">
      <c r="A55" s="96"/>
      <c r="B55" s="146"/>
      <c r="C55" s="728" t="s">
        <v>561</v>
      </c>
      <c r="D55" s="728"/>
      <c r="E55" s="728"/>
      <c r="F55" s="728"/>
      <c r="G55" s="728"/>
      <c r="H55" s="728"/>
      <c r="I55" s="728"/>
      <c r="J55" s="85"/>
      <c r="K55" s="85"/>
      <c r="L55" s="73"/>
      <c r="M55" s="147"/>
    </row>
    <row r="56" spans="1:13" s="148" customFormat="1" ht="24.95" customHeight="1">
      <c r="A56" s="96"/>
      <c r="B56" s="146"/>
      <c r="C56" s="717"/>
      <c r="D56" s="717"/>
      <c r="E56" s="717"/>
      <c r="F56" s="717"/>
      <c r="G56" s="717"/>
      <c r="H56" s="717"/>
      <c r="I56" s="717"/>
      <c r="J56" s="87"/>
      <c r="K56" s="87"/>
      <c r="L56" s="77"/>
      <c r="M56" s="147"/>
    </row>
    <row r="57" spans="1:13" s="148" customFormat="1" ht="24.95" customHeight="1">
      <c r="A57" s="96"/>
      <c r="B57" s="146"/>
      <c r="C57" s="717"/>
      <c r="D57" s="717"/>
      <c r="E57" s="717"/>
      <c r="F57" s="717"/>
      <c r="G57" s="717"/>
      <c r="H57" s="717"/>
      <c r="I57" s="717"/>
      <c r="J57" s="87"/>
      <c r="K57" s="87"/>
      <c r="L57" s="77"/>
      <c r="M57" s="147"/>
    </row>
    <row r="58" spans="1:13" s="148" customFormat="1" ht="24.95" customHeight="1">
      <c r="A58" s="96"/>
      <c r="B58" s="146"/>
      <c r="C58" s="717"/>
      <c r="D58" s="717"/>
      <c r="E58" s="717"/>
      <c r="F58" s="717"/>
      <c r="G58" s="717"/>
      <c r="H58" s="717"/>
      <c r="I58" s="717"/>
      <c r="J58" s="87"/>
      <c r="K58" s="87"/>
      <c r="L58" s="77"/>
      <c r="M58" s="147"/>
    </row>
    <row r="59" spans="1:13" s="148" customFormat="1" ht="24.95" customHeight="1">
      <c r="A59" s="96"/>
      <c r="B59" s="146"/>
      <c r="C59" s="717"/>
      <c r="D59" s="717"/>
      <c r="E59" s="717"/>
      <c r="F59" s="717"/>
      <c r="G59" s="717"/>
      <c r="H59" s="717"/>
      <c r="I59" s="717"/>
      <c r="J59" s="87"/>
      <c r="K59" s="87"/>
      <c r="L59" s="77"/>
      <c r="M59" s="147"/>
    </row>
    <row r="60" spans="1:13" s="148" customFormat="1" ht="24.95" customHeight="1">
      <c r="A60" s="96"/>
      <c r="B60" s="146"/>
      <c r="C60" s="717"/>
      <c r="D60" s="717"/>
      <c r="E60" s="717"/>
      <c r="F60" s="717"/>
      <c r="G60" s="717"/>
      <c r="H60" s="717"/>
      <c r="I60" s="717"/>
      <c r="J60" s="87"/>
      <c r="K60" s="87"/>
      <c r="L60" s="77"/>
      <c r="M60" s="147"/>
    </row>
    <row r="61" spans="1:13" s="148" customFormat="1" ht="24.95" customHeight="1">
      <c r="A61" s="96"/>
      <c r="B61" s="146"/>
      <c r="C61" s="717"/>
      <c r="D61" s="717"/>
      <c r="E61" s="717"/>
      <c r="F61" s="717"/>
      <c r="G61" s="717"/>
      <c r="H61" s="717"/>
      <c r="I61" s="717"/>
      <c r="J61" s="87"/>
      <c r="K61" s="87"/>
      <c r="L61" s="77"/>
      <c r="M61" s="147"/>
    </row>
    <row r="62" spans="1:13" s="148" customFormat="1" ht="24.95" customHeight="1">
      <c r="A62" s="96"/>
      <c r="B62" s="146"/>
      <c r="C62" s="717"/>
      <c r="D62" s="717"/>
      <c r="E62" s="717"/>
      <c r="F62" s="717"/>
      <c r="G62" s="717"/>
      <c r="H62" s="717"/>
      <c r="I62" s="717"/>
      <c r="J62" s="87"/>
      <c r="K62" s="87"/>
      <c r="L62" s="77"/>
      <c r="M62" s="147"/>
    </row>
    <row r="63" spans="1:13" s="148" customFormat="1" ht="24.95" customHeight="1">
      <c r="A63" s="96"/>
      <c r="B63" s="146"/>
      <c r="C63" s="717"/>
      <c r="D63" s="717"/>
      <c r="E63" s="717"/>
      <c r="F63" s="717"/>
      <c r="G63" s="717"/>
      <c r="H63" s="717"/>
      <c r="I63" s="717"/>
      <c r="J63" s="87"/>
      <c r="K63" s="87"/>
      <c r="L63" s="77"/>
      <c r="M63" s="147"/>
    </row>
    <row r="64" spans="1:13" s="148" customFormat="1" ht="24.95" customHeight="1">
      <c r="A64" s="96"/>
      <c r="B64" s="146"/>
      <c r="C64" s="717"/>
      <c r="D64" s="717"/>
      <c r="E64" s="717"/>
      <c r="F64" s="717"/>
      <c r="G64" s="717"/>
      <c r="H64" s="717"/>
      <c r="I64" s="717"/>
      <c r="J64" s="87"/>
      <c r="K64" s="87"/>
      <c r="L64" s="77"/>
      <c r="M64" s="147"/>
    </row>
    <row r="65" spans="1:13" s="148" customFormat="1" ht="24.95" customHeight="1">
      <c r="A65" s="96"/>
      <c r="B65" s="146"/>
      <c r="C65" s="717"/>
      <c r="D65" s="717"/>
      <c r="E65" s="717"/>
      <c r="F65" s="717"/>
      <c r="G65" s="717"/>
      <c r="H65" s="717"/>
      <c r="I65" s="717"/>
      <c r="J65" s="87"/>
      <c r="K65" s="87"/>
      <c r="L65" s="77"/>
      <c r="M65" s="147"/>
    </row>
    <row r="66" spans="1:13" s="148" customFormat="1" ht="24.95" customHeight="1">
      <c r="A66" s="96"/>
      <c r="B66" s="146"/>
      <c r="C66" s="717"/>
      <c r="D66" s="717"/>
      <c r="E66" s="717"/>
      <c r="F66" s="717"/>
      <c r="G66" s="717"/>
      <c r="H66" s="717"/>
      <c r="I66" s="717"/>
      <c r="J66" s="87"/>
      <c r="K66" s="87"/>
      <c r="L66" s="77"/>
      <c r="M66" s="147"/>
    </row>
    <row r="67" spans="1:13" s="148" customFormat="1" ht="24.95" customHeight="1">
      <c r="A67" s="96"/>
      <c r="B67" s="146"/>
      <c r="C67" s="717"/>
      <c r="D67" s="717"/>
      <c r="E67" s="717"/>
      <c r="F67" s="717"/>
      <c r="G67" s="717"/>
      <c r="H67" s="717"/>
      <c r="I67" s="717"/>
      <c r="J67" s="87"/>
      <c r="K67" s="87"/>
      <c r="L67" s="77"/>
      <c r="M67" s="147"/>
    </row>
    <row r="68" spans="1:13" s="148" customFormat="1" ht="24.95" customHeight="1">
      <c r="A68" s="96"/>
      <c r="B68" s="146"/>
      <c r="C68" s="717"/>
      <c r="D68" s="717"/>
      <c r="E68" s="717"/>
      <c r="F68" s="717"/>
      <c r="G68" s="717"/>
      <c r="H68" s="717"/>
      <c r="I68" s="717"/>
      <c r="J68" s="87"/>
      <c r="K68" s="87"/>
      <c r="L68" s="77"/>
      <c r="M68" s="147"/>
    </row>
    <row r="69" spans="1:13" s="148" customFormat="1" ht="24.95" customHeight="1">
      <c r="A69" s="96"/>
      <c r="B69" s="146"/>
      <c r="C69" s="87"/>
      <c r="D69" s="87"/>
      <c r="E69" s="87"/>
      <c r="F69" s="87"/>
      <c r="G69" s="87"/>
      <c r="H69" s="87"/>
      <c r="I69" s="87"/>
      <c r="J69" s="87"/>
      <c r="K69" s="87"/>
      <c r="L69" s="77"/>
      <c r="M69" s="147"/>
    </row>
    <row r="70" spans="1:13" ht="24.95" customHeight="1">
      <c r="B70" s="76"/>
      <c r="C70" s="68"/>
      <c r="D70" s="68"/>
      <c r="E70" s="68"/>
      <c r="F70" s="68"/>
      <c r="G70" s="68"/>
      <c r="H70" s="68"/>
      <c r="I70" s="68"/>
      <c r="J70" s="68"/>
      <c r="K70" s="68"/>
      <c r="L70" s="68"/>
      <c r="M70" s="68"/>
    </row>
    <row r="71" spans="1:13" ht="24.95" customHeight="1">
      <c r="B71" s="76"/>
      <c r="C71" s="68"/>
      <c r="D71" s="68"/>
      <c r="E71" s="68"/>
      <c r="F71" s="68"/>
      <c r="G71" s="68"/>
      <c r="H71" s="68"/>
      <c r="I71" s="68"/>
      <c r="J71" s="68"/>
      <c r="K71" s="68"/>
      <c r="L71" s="68"/>
      <c r="M71" s="68"/>
    </row>
    <row r="72" spans="1:13" ht="15.75" customHeight="1">
      <c r="B72" s="76"/>
      <c r="C72" s="68"/>
      <c r="D72" s="68"/>
      <c r="E72" s="68"/>
      <c r="F72" s="68"/>
      <c r="G72" s="68"/>
      <c r="H72" s="68"/>
      <c r="I72" s="68"/>
      <c r="J72" s="68"/>
      <c r="K72" s="68"/>
      <c r="L72" s="68"/>
      <c r="M72" s="68"/>
    </row>
    <row r="73" spans="1:13" ht="15.75" customHeight="1">
      <c r="B73" s="184"/>
      <c r="C73" s="68"/>
      <c r="D73" s="68"/>
      <c r="E73" s="68"/>
      <c r="F73" s="68"/>
      <c r="G73" s="68"/>
      <c r="H73" s="68"/>
      <c r="I73" s="68"/>
      <c r="J73" s="68"/>
      <c r="K73" s="68"/>
      <c r="L73" s="68"/>
      <c r="M73" s="68"/>
    </row>
    <row r="74" spans="1:13" ht="15.75" customHeight="1">
      <c r="B74" s="184"/>
      <c r="C74" s="68"/>
      <c r="D74" s="68"/>
      <c r="E74" s="68"/>
      <c r="F74" s="68"/>
      <c r="G74" s="68"/>
      <c r="H74" s="68"/>
      <c r="I74" s="68"/>
      <c r="J74" s="68"/>
      <c r="K74" s="68"/>
      <c r="L74" s="68"/>
      <c r="M74" s="68"/>
    </row>
    <row r="75" spans="1:13" ht="15.75" customHeight="1">
      <c r="B75" s="82"/>
    </row>
    <row r="76" spans="1:13" ht="15.75" customHeight="1">
      <c r="B76" s="82"/>
    </row>
    <row r="77" spans="1:13" ht="15.75" customHeight="1">
      <c r="B77" s="82"/>
    </row>
    <row r="78" spans="1:13" ht="15.75" customHeight="1">
      <c r="B78" s="60"/>
    </row>
    <row r="79" spans="1:13" ht="15.75" customHeight="1">
      <c r="B79" s="60"/>
    </row>
    <row r="80" spans="1:13" ht="15.75" customHeight="1">
      <c r="B80" s="83"/>
    </row>
    <row r="81" spans="2:2" ht="15.75" customHeight="1">
      <c r="B81" s="60"/>
    </row>
    <row r="82" spans="2:2" ht="15.75" customHeight="1">
      <c r="B82" s="60"/>
    </row>
    <row r="83" spans="2:2" ht="15.75" customHeight="1">
      <c r="B83" s="60"/>
    </row>
    <row r="84" spans="2:2" ht="15.75" customHeight="1">
      <c r="B84" s="82"/>
    </row>
    <row r="85" spans="2:2" ht="15.75" customHeight="1">
      <c r="B85" s="60"/>
    </row>
    <row r="86" spans="2:2" ht="15.75" customHeight="1">
      <c r="B86" s="60"/>
    </row>
    <row r="87" spans="2:2" ht="15.75" customHeight="1">
      <c r="B87" s="60"/>
    </row>
    <row r="88" spans="2:2" ht="15.75" customHeight="1">
      <c r="B88" s="82"/>
    </row>
    <row r="89" spans="2:2" ht="15.75" customHeight="1">
      <c r="B89" s="82"/>
    </row>
    <row r="90" spans="2:2" ht="15.75" customHeight="1">
      <c r="B90" s="82"/>
    </row>
    <row r="91" spans="2:2" ht="15.75" hidden="1" customHeight="1">
      <c r="B91" s="83"/>
    </row>
    <row r="92" spans="2:2" ht="15.75" hidden="1" customHeight="1">
      <c r="B92" s="82"/>
    </row>
    <row r="93" spans="2:2" ht="15.75" hidden="1" customHeight="1">
      <c r="B93" s="82"/>
    </row>
    <row r="94" spans="2:2" ht="15.75" hidden="1" customHeight="1">
      <c r="B94" s="82"/>
    </row>
    <row r="95" spans="2:2" ht="15.75" hidden="1" customHeight="1">
      <c r="B95" s="82"/>
    </row>
    <row r="96" spans="2:2" ht="15.75" hidden="1" customHeight="1">
      <c r="B96" s="82"/>
    </row>
    <row r="97" spans="2:2" ht="15.75" hidden="1" customHeight="1">
      <c r="B97" s="82"/>
    </row>
    <row r="98" spans="2:2" ht="15.75" hidden="1" customHeight="1">
      <c r="B98" s="82"/>
    </row>
    <row r="99" spans="2:2" ht="15.75" hidden="1" customHeight="1">
      <c r="B99" s="82"/>
    </row>
    <row r="100" spans="2:2" ht="15.75" hidden="1" customHeight="1">
      <c r="B100" s="82"/>
    </row>
    <row r="101" spans="2:2" ht="15.75" hidden="1" customHeight="1">
      <c r="B101" s="60"/>
    </row>
    <row r="102" spans="2:2" ht="15.75" hidden="1" customHeight="1">
      <c r="B102" s="60"/>
    </row>
    <row r="103" spans="2:2" ht="15.75" hidden="1" customHeight="1">
      <c r="B103" s="60"/>
    </row>
    <row r="104" spans="2:2" ht="15.75" hidden="1" customHeight="1">
      <c r="B104" s="60"/>
    </row>
    <row r="105" spans="2:2" ht="15.75" hidden="1" customHeight="1">
      <c r="B105" s="60"/>
    </row>
    <row r="106" spans="2:2" ht="15.75" hidden="1" customHeight="1">
      <c r="B106" s="60"/>
    </row>
    <row r="107" spans="2:2" ht="15.75" hidden="1" customHeight="1">
      <c r="B107" s="60"/>
    </row>
    <row r="108" spans="2:2" ht="15.75" hidden="1" customHeight="1">
      <c r="B108" s="60"/>
    </row>
    <row r="109" spans="2:2" ht="15.75" hidden="1" customHeight="1">
      <c r="B109" s="60"/>
    </row>
    <row r="110" spans="2:2" ht="15.75" hidden="1" customHeight="1">
      <c r="B110" s="60"/>
    </row>
    <row r="111" spans="2:2" ht="15.75" hidden="1" customHeight="1">
      <c r="B111" s="60"/>
    </row>
    <row r="112" spans="2:2" ht="15.75" hidden="1" customHeight="1">
      <c r="B112" s="60"/>
    </row>
    <row r="113" spans="2:2" ht="15.75" hidden="1" customHeight="1">
      <c r="B113" s="60"/>
    </row>
    <row r="114" spans="2:2" ht="15.75" hidden="1" customHeight="1">
      <c r="B114" s="82"/>
    </row>
    <row r="115" spans="2:2" ht="15.75" hidden="1" customHeight="1">
      <c r="B115" s="82"/>
    </row>
    <row r="116" spans="2:2" ht="15.75" hidden="1" customHeight="1">
      <c r="B116" s="82"/>
    </row>
    <row r="117" spans="2:2" ht="15.75" hidden="1" customHeight="1">
      <c r="B117" s="82"/>
    </row>
    <row r="118" spans="2:2" ht="15.75" hidden="1" customHeight="1">
      <c r="B118" s="60"/>
    </row>
    <row r="119" spans="2:2" ht="15.75" hidden="1" customHeight="1">
      <c r="B119" s="82"/>
    </row>
    <row r="120" spans="2:2" ht="15.75" hidden="1" customHeight="1">
      <c r="B120" s="82"/>
    </row>
    <row r="121" spans="2:2" ht="15.75" hidden="1" customHeight="1">
      <c r="B121" s="82"/>
    </row>
    <row r="122" spans="2:2" ht="15.75" hidden="1" customHeight="1">
      <c r="B122" s="82"/>
    </row>
    <row r="123" spans="2:2" ht="15.75" hidden="1" customHeight="1">
      <c r="B123" s="82"/>
    </row>
    <row r="124" spans="2:2" ht="15.75" hidden="1" customHeight="1">
      <c r="B124" s="60"/>
    </row>
    <row r="125" spans="2:2" ht="15.75" hidden="1" customHeight="1">
      <c r="B125" s="60"/>
    </row>
    <row r="126" spans="2:2" ht="15.75" hidden="1" customHeight="1">
      <c r="B126" s="82"/>
    </row>
    <row r="127" spans="2:2" ht="15.75" hidden="1" customHeight="1">
      <c r="B127" s="82"/>
    </row>
    <row r="128" spans="2:2" ht="15.75" hidden="1" customHeight="1">
      <c r="B128" s="82"/>
    </row>
    <row r="129" spans="2:2" ht="15.75" hidden="1" customHeight="1">
      <c r="B129" s="82"/>
    </row>
    <row r="130" spans="2:2" ht="15.75" hidden="1" customHeight="1">
      <c r="B130" s="82"/>
    </row>
    <row r="131" spans="2:2" ht="15.75" hidden="1" customHeight="1">
      <c r="B131" s="82"/>
    </row>
    <row r="132" spans="2:2" ht="15.75" hidden="1" customHeight="1">
      <c r="B132" s="82"/>
    </row>
    <row r="133" spans="2:2" ht="15.75" hidden="1" customHeight="1">
      <c r="B133" s="82"/>
    </row>
    <row r="134" spans="2:2" ht="15.75" hidden="1" customHeight="1">
      <c r="B134" s="82"/>
    </row>
    <row r="135" spans="2:2" ht="15.75" hidden="1" customHeight="1">
      <c r="B135" s="82"/>
    </row>
    <row r="136" spans="2:2" ht="15.75" hidden="1" customHeight="1">
      <c r="B136" s="82"/>
    </row>
    <row r="137" spans="2:2" ht="15.75" hidden="1" customHeight="1">
      <c r="B137" s="82"/>
    </row>
    <row r="138" spans="2:2" ht="15.75" hidden="1" customHeight="1">
      <c r="B138" s="82"/>
    </row>
    <row r="139" spans="2:2" ht="15.75" hidden="1" customHeight="1">
      <c r="B139" s="82"/>
    </row>
    <row r="140" spans="2:2" ht="15.75" hidden="1" customHeight="1">
      <c r="B140" s="82"/>
    </row>
    <row r="141" spans="2:2" ht="15.75" hidden="1" customHeight="1">
      <c r="B141" s="82"/>
    </row>
    <row r="142" spans="2:2" ht="15.75" hidden="1" customHeight="1">
      <c r="B142" s="60"/>
    </row>
    <row r="143" spans="2:2" ht="15.75" hidden="1" customHeight="1">
      <c r="B143" s="60"/>
    </row>
    <row r="144" spans="2:2" ht="15.75" hidden="1" customHeight="1">
      <c r="B144" s="82"/>
    </row>
    <row r="145" spans="2:2" ht="15.75" hidden="1" customHeight="1">
      <c r="B145" s="60"/>
    </row>
    <row r="146" spans="2:2" ht="15.75" hidden="1" customHeight="1">
      <c r="B146" s="60"/>
    </row>
    <row r="147" spans="2:2" ht="15.75" hidden="1" customHeight="1">
      <c r="B147" s="60"/>
    </row>
    <row r="148" spans="2:2" ht="15.75" hidden="1" customHeight="1">
      <c r="B148" s="60"/>
    </row>
    <row r="149" spans="2:2" ht="15.75" hidden="1" customHeight="1">
      <c r="B149" s="60"/>
    </row>
    <row r="150" spans="2:2" ht="15.75" hidden="1" customHeight="1">
      <c r="B150" s="60"/>
    </row>
    <row r="151" spans="2:2" ht="15.75" hidden="1" customHeight="1">
      <c r="B151" s="60"/>
    </row>
    <row r="152" spans="2:2" ht="15.75" hidden="1" customHeight="1">
      <c r="B152" s="60"/>
    </row>
    <row r="153" spans="2:2" ht="15.75" hidden="1" customHeight="1">
      <c r="B153" s="60"/>
    </row>
    <row r="154" spans="2:2" ht="15.75" hidden="1" customHeight="1">
      <c r="B154" s="60"/>
    </row>
    <row r="155" spans="2:2" ht="15.75" hidden="1" customHeight="1">
      <c r="B155" s="60"/>
    </row>
    <row r="156" spans="2:2" ht="15.75" hidden="1" customHeight="1">
      <c r="B156" s="60"/>
    </row>
    <row r="157" spans="2:2" ht="15.75" hidden="1" customHeight="1">
      <c r="B157" s="60"/>
    </row>
    <row r="158" spans="2:2" ht="15.75" hidden="1" customHeight="1">
      <c r="B158" s="60"/>
    </row>
    <row r="159" spans="2:2" ht="15.75" hidden="1" customHeight="1">
      <c r="B159" s="60"/>
    </row>
    <row r="160" spans="2:2" ht="15.75" hidden="1" customHeight="1">
      <c r="B160" s="60"/>
    </row>
    <row r="161" spans="2:2" ht="15.75" hidden="1" customHeight="1">
      <c r="B161" s="60"/>
    </row>
    <row r="162" spans="2:2" ht="15.75" hidden="1" customHeight="1">
      <c r="B162" s="60"/>
    </row>
    <row r="163" spans="2:2" ht="15.75" hidden="1" customHeight="1">
      <c r="B163" s="60"/>
    </row>
    <row r="164" spans="2:2" ht="15.75" hidden="1" customHeight="1">
      <c r="B164" s="60"/>
    </row>
    <row r="165" spans="2:2" ht="15.75" hidden="1" customHeight="1">
      <c r="B165" s="60"/>
    </row>
    <row r="166" spans="2:2" ht="15.75" hidden="1" customHeight="1">
      <c r="B166" s="60"/>
    </row>
    <row r="167" spans="2:2" ht="15.75" hidden="1" customHeight="1">
      <c r="B167" s="60"/>
    </row>
    <row r="168" spans="2:2" ht="15.75" hidden="1" customHeight="1">
      <c r="B168" s="60"/>
    </row>
    <row r="169" spans="2:2" ht="15.75" hidden="1" customHeight="1">
      <c r="B169" s="60"/>
    </row>
    <row r="170" spans="2:2" ht="15.75" hidden="1" customHeight="1">
      <c r="B170" s="60"/>
    </row>
    <row r="171" spans="2:2" ht="15.75" hidden="1" customHeight="1">
      <c r="B171" s="60"/>
    </row>
    <row r="172" spans="2:2" ht="15.75" hidden="1" customHeight="1">
      <c r="B172" s="60"/>
    </row>
    <row r="173" spans="2:2" ht="15.75" hidden="1" customHeight="1">
      <c r="B173" s="60"/>
    </row>
    <row r="174" spans="2:2" ht="15.75" hidden="1" customHeight="1">
      <c r="B174" s="60"/>
    </row>
    <row r="175" spans="2:2" ht="15.75" hidden="1" customHeight="1">
      <c r="B175" s="60"/>
    </row>
    <row r="176" spans="2:2" ht="15.75" hidden="1" customHeight="1">
      <c r="B176" s="60"/>
    </row>
    <row r="177" spans="2:2" ht="15.75" hidden="1" customHeight="1">
      <c r="B177" s="60"/>
    </row>
    <row r="178" spans="2:2" ht="15.75" hidden="1" customHeight="1">
      <c r="B178" s="60"/>
    </row>
    <row r="179" spans="2:2" ht="15.75" hidden="1" customHeight="1">
      <c r="B179" s="60"/>
    </row>
    <row r="180" spans="2:2" ht="15.75" hidden="1" customHeight="1">
      <c r="B180" s="60"/>
    </row>
    <row r="181" spans="2:2" ht="15.75" hidden="1" customHeight="1">
      <c r="B181" s="60"/>
    </row>
    <row r="182" spans="2:2" ht="15.75" hidden="1" customHeight="1">
      <c r="B182" s="60"/>
    </row>
    <row r="183" spans="2:2" ht="15.75" hidden="1" customHeight="1">
      <c r="B183" s="60"/>
    </row>
    <row r="184" spans="2:2" ht="15.75" hidden="1" customHeight="1">
      <c r="B184" s="60"/>
    </row>
    <row r="185" spans="2:2" ht="15.75" hidden="1" customHeight="1">
      <c r="B185" s="60"/>
    </row>
    <row r="186" spans="2:2" ht="15.75" hidden="1" customHeight="1">
      <c r="B186" s="60"/>
    </row>
    <row r="187" spans="2:2" ht="15.75" hidden="1" customHeight="1">
      <c r="B187" s="60"/>
    </row>
    <row r="188" spans="2:2" ht="15.75" hidden="1" customHeight="1">
      <c r="B188" s="60"/>
    </row>
    <row r="189" spans="2:2" ht="15.75" hidden="1" customHeight="1">
      <c r="B189" s="60"/>
    </row>
    <row r="190" spans="2:2" ht="15.75" hidden="1" customHeight="1">
      <c r="B190" s="60"/>
    </row>
    <row r="191" spans="2:2" ht="15.75" hidden="1" customHeight="1">
      <c r="B191" s="60"/>
    </row>
    <row r="192" spans="2:2" ht="15.75" hidden="1" customHeight="1">
      <c r="B192" s="60"/>
    </row>
    <row r="193" spans="2:2" ht="15.75" hidden="1" customHeight="1">
      <c r="B193" s="60"/>
    </row>
    <row r="194" spans="2:2" ht="15.75" hidden="1" customHeight="1">
      <c r="B194" s="60"/>
    </row>
    <row r="195" spans="2:2" ht="15.75" hidden="1" customHeight="1">
      <c r="B195" s="60"/>
    </row>
    <row r="196" spans="2:2" ht="15.75" hidden="1" customHeight="1">
      <c r="B196" s="60"/>
    </row>
    <row r="197" spans="2:2" ht="15.75" hidden="1" customHeight="1">
      <c r="B197" s="60"/>
    </row>
    <row r="198" spans="2:2" ht="15.75" hidden="1" customHeight="1">
      <c r="B198" s="60"/>
    </row>
    <row r="199" spans="2:2" ht="15.75" hidden="1" customHeight="1">
      <c r="B199" s="60"/>
    </row>
    <row r="200" spans="2:2" ht="15.75" hidden="1" customHeight="1">
      <c r="B200" s="60"/>
    </row>
    <row r="201" spans="2:2" ht="15.75" hidden="1" customHeight="1">
      <c r="B201" s="60"/>
    </row>
    <row r="202" spans="2:2" ht="15.75" hidden="1" customHeight="1">
      <c r="B202" s="60"/>
    </row>
    <row r="203" spans="2:2" ht="15.75" hidden="1" customHeight="1">
      <c r="B203" s="60"/>
    </row>
    <row r="204" spans="2:2" ht="15.75" hidden="1" customHeight="1">
      <c r="B204" s="60"/>
    </row>
    <row r="205" spans="2:2" ht="15.75" hidden="1" customHeight="1">
      <c r="B205" s="60"/>
    </row>
    <row r="206" spans="2:2" ht="15.75" hidden="1" customHeight="1">
      <c r="B206" s="60"/>
    </row>
    <row r="207" spans="2:2" ht="15.75" hidden="1" customHeight="1">
      <c r="B207" s="60"/>
    </row>
    <row r="208" spans="2:2" ht="15.75" hidden="1" customHeight="1">
      <c r="B208" s="60"/>
    </row>
    <row r="209" spans="2:2" ht="15.75" hidden="1" customHeight="1">
      <c r="B209" s="82"/>
    </row>
    <row r="210" spans="2:2" ht="15.75" hidden="1" customHeight="1">
      <c r="B210" s="60"/>
    </row>
    <row r="211" spans="2:2" ht="15.75" hidden="1" customHeight="1">
      <c r="B211" s="60"/>
    </row>
    <row r="212" spans="2:2" ht="15.75" hidden="1" customHeight="1">
      <c r="B212" s="60"/>
    </row>
    <row r="213" spans="2:2" ht="15.75" hidden="1" customHeight="1">
      <c r="B213" s="60"/>
    </row>
    <row r="214" spans="2:2" ht="15.75" hidden="1" customHeight="1">
      <c r="B214" s="60"/>
    </row>
    <row r="215" spans="2:2" ht="15.75" hidden="1" customHeight="1">
      <c r="B215" s="60"/>
    </row>
    <row r="216" spans="2:2" ht="15.75" hidden="1" customHeight="1">
      <c r="B216" s="60"/>
    </row>
    <row r="217" spans="2:2" ht="15.75" hidden="1" customHeight="1">
      <c r="B217" s="60"/>
    </row>
    <row r="218" spans="2:2" ht="15.75" hidden="1" customHeight="1">
      <c r="B218" s="82"/>
    </row>
    <row r="219" spans="2:2" ht="15.75" hidden="1" customHeight="1">
      <c r="B219" s="60"/>
    </row>
    <row r="220" spans="2:2" ht="15.75" hidden="1" customHeight="1">
      <c r="B220" s="82"/>
    </row>
    <row r="221" spans="2:2" ht="15.75" hidden="1" customHeight="1">
      <c r="B221" s="82"/>
    </row>
    <row r="222" spans="2:2" ht="15.75" hidden="1" customHeight="1">
      <c r="B222" s="82"/>
    </row>
    <row r="223" spans="2:2" ht="15.75" hidden="1" customHeight="1">
      <c r="B223" s="82"/>
    </row>
    <row r="224" spans="2:2" ht="15.75" hidden="1" customHeight="1">
      <c r="B224" s="82"/>
    </row>
    <row r="225" spans="2:2" ht="15.75" hidden="1" customHeight="1">
      <c r="B225" s="82"/>
    </row>
    <row r="226" spans="2:2" ht="15.75" hidden="1" customHeight="1">
      <c r="B226" s="60"/>
    </row>
    <row r="227" spans="2:2" ht="15.75" hidden="1" customHeight="1">
      <c r="B227" s="60"/>
    </row>
    <row r="228" spans="2:2" ht="15.75" hidden="1" customHeight="1">
      <c r="B228" s="60"/>
    </row>
    <row r="229" spans="2:2" ht="15.75" hidden="1" customHeight="1">
      <c r="B229" s="60"/>
    </row>
    <row r="230" spans="2:2" ht="15.75" hidden="1" customHeight="1">
      <c r="B230" s="60"/>
    </row>
    <row r="231" spans="2:2" ht="15.75" hidden="1" customHeight="1">
      <c r="B231" s="60"/>
    </row>
    <row r="232" spans="2:2" ht="15.75" hidden="1" customHeight="1">
      <c r="B232" s="60"/>
    </row>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sheetData>
  <sheetProtection algorithmName="SHA-512" hashValue="TDgd2Q/tP0wHNiJwx8J3eOzXarTObK9kAKj+7r81IqQBmpklhysY08LxZeZ1WtIqhbb7eCLTNGf1hpkvpZ5KqQ==" saltValue="QpL+v8oyJFlnMCFeD9nW/Q==" spinCount="100000" sheet="1" objects="1" scenarios="1" formatColumns="0" formatRows="0" autoFilter="0"/>
  <mergeCells count="12">
    <mergeCell ref="C7:I20"/>
    <mergeCell ref="C50:I52"/>
    <mergeCell ref="D54:I54"/>
    <mergeCell ref="C55:I68"/>
    <mergeCell ref="D6:I6"/>
    <mergeCell ref="D49:I49"/>
    <mergeCell ref="L22:M22"/>
    <mergeCell ref="L40:M40"/>
    <mergeCell ref="D22:I22"/>
    <mergeCell ref="C23:I34"/>
    <mergeCell ref="D36:I36"/>
    <mergeCell ref="C37:I47"/>
  </mergeCells>
  <hyperlinks>
    <hyperlink ref="E3" location="'Biodiversidade e ecossistemas'!C6" display="GRI 3-3" xr:uid="{8F5266DE-CCC8-4F44-86DE-5F1578DCE12C}"/>
    <hyperlink ref="F3" location="'Biodiversidade e ecossistemas'!C22" display="GRI 101-1" xr:uid="{131B41D3-1DE1-4364-A802-AD0A74668D32}"/>
    <hyperlink ref="G3" location="'Biodiversidade e ecossistemas'!C36" display="GRI 101-2" xr:uid="{6B38A054-D01B-472F-809B-4F1B08358377}"/>
    <hyperlink ref="H3" location="'Biodiversidade e ecossistemas'!C49" display="GRI 101-4" xr:uid="{5EB27510-0BB2-4F1E-A65E-61634C790AB6}"/>
    <hyperlink ref="I3" location="'Biodiversidade e ecossistemas'!C54" display="SASB EM-EP-160a.1" xr:uid="{887CD240-0477-4A7B-9763-994A1308D370}"/>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D88A-DEDE-4CD5-923D-83B99DD9215B}">
  <sheetPr>
    <tabColor rgb="FF00A0A8"/>
  </sheetPr>
  <dimension ref="A1:AT750"/>
  <sheetViews>
    <sheetView showGridLines="0" zoomScaleNormal="10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279" customWidth="1"/>
    <col min="2" max="2" width="3.7109375" style="254" customWidth="1"/>
    <col min="3" max="10" width="20.85546875" style="262" customWidth="1"/>
    <col min="11" max="12" width="14.140625" style="262" customWidth="1"/>
    <col min="13" max="13" width="7.85546875" style="262" customWidth="1"/>
    <col min="14" max="21" width="14.140625" style="262" hidden="1" customWidth="1"/>
    <col min="22" max="23" width="30" style="262" hidden="1" customWidth="1"/>
    <col min="24" max="31" width="18.140625" style="262" hidden="1" customWidth="1"/>
    <col min="32" max="33" width="18.140625" style="255" hidden="1" customWidth="1"/>
    <col min="34" max="37" width="0" style="255" hidden="1" customWidth="1"/>
    <col min="38" max="16384" width="0" style="255" hidden="1"/>
  </cols>
  <sheetData>
    <row r="1" spans="1:46" s="62" customFormat="1" ht="24.95" customHeight="1">
      <c r="A1" s="140"/>
      <c r="B1" s="58"/>
      <c r="C1" s="58"/>
      <c r="D1" s="58"/>
      <c r="E1" s="59"/>
      <c r="F1" s="60"/>
      <c r="G1" s="60"/>
      <c r="H1" s="60"/>
      <c r="I1" s="60"/>
      <c r="J1" s="60"/>
      <c r="K1" s="102"/>
      <c r="L1" s="95"/>
      <c r="N1" s="63"/>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95"/>
      <c r="J2" s="60"/>
      <c r="K2" s="102"/>
      <c r="L2" s="95"/>
      <c r="N2" s="63"/>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2" t="str">
        <f>Índice!B69</f>
        <v>NATURAL CAPITAL</v>
      </c>
      <c r="D3" s="60"/>
      <c r="E3" s="228" t="s">
        <v>112</v>
      </c>
      <c r="F3" s="228" t="s">
        <v>113</v>
      </c>
      <c r="G3" s="228" t="s">
        <v>114</v>
      </c>
      <c r="H3" s="228" t="s">
        <v>115</v>
      </c>
      <c r="I3" s="228" t="s">
        <v>116</v>
      </c>
      <c r="J3" s="61"/>
      <c r="L3" s="95"/>
      <c r="N3" s="63"/>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Índice!C69</f>
        <v>Water resources</v>
      </c>
      <c r="D4" s="60"/>
      <c r="E4" s="228" t="s">
        <v>117</v>
      </c>
      <c r="F4" s="228" t="s">
        <v>118</v>
      </c>
      <c r="G4" s="408"/>
      <c r="H4" s="408"/>
      <c r="I4" s="408"/>
      <c r="J4" s="60"/>
      <c r="K4" s="102"/>
      <c r="L4" s="95"/>
      <c r="N4" s="63"/>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145"/>
      <c r="F5" s="145"/>
      <c r="G5" s="145"/>
      <c r="H5" s="145"/>
      <c r="I5" s="145"/>
      <c r="J5" s="60"/>
      <c r="K5" s="102"/>
      <c r="L5" s="95"/>
      <c r="N5" s="63"/>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4"/>
      <c r="B6" s="60"/>
      <c r="C6" s="225" t="str">
        <f>Índice!D69</f>
        <v>GRI 303-1</v>
      </c>
      <c r="D6" s="729" t="str">
        <f>Índice!E69</f>
        <v>Interactions with water as a shared resource</v>
      </c>
      <c r="E6" s="730"/>
      <c r="F6" s="730"/>
      <c r="G6" s="730"/>
      <c r="H6" s="730"/>
      <c r="I6" s="731"/>
      <c r="J6" s="84"/>
      <c r="K6" s="777"/>
      <c r="L6" s="778"/>
      <c r="N6" s="63"/>
      <c r="O6" s="63"/>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row>
    <row r="7" spans="1:46" s="148" customFormat="1" ht="24.95" customHeight="1">
      <c r="A7" s="383"/>
      <c r="B7" s="149"/>
      <c r="C7" s="728" t="s">
        <v>562</v>
      </c>
      <c r="D7" s="728"/>
      <c r="E7" s="728"/>
      <c r="F7" s="728"/>
      <c r="G7" s="728"/>
      <c r="H7" s="728"/>
      <c r="I7" s="728"/>
      <c r="J7" s="85"/>
      <c r="K7" s="85"/>
      <c r="L7" s="85"/>
      <c r="M7" s="89"/>
      <c r="N7" s="89"/>
      <c r="O7" s="384"/>
      <c r="P7" s="385"/>
      <c r="Q7" s="385"/>
      <c r="R7" s="385"/>
      <c r="S7" s="385"/>
      <c r="T7" s="385"/>
      <c r="U7" s="385"/>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62"/>
    </row>
    <row r="8" spans="1:46" s="148" customFormat="1" ht="24.95" customHeight="1">
      <c r="A8" s="386"/>
      <c r="B8" s="146"/>
      <c r="C8" s="717"/>
      <c r="D8" s="717"/>
      <c r="E8" s="717"/>
      <c r="F8" s="717"/>
      <c r="G8" s="717"/>
      <c r="H8" s="717"/>
      <c r="I8" s="717"/>
      <c r="J8" s="87"/>
      <c r="K8" s="87"/>
      <c r="L8" s="87"/>
      <c r="M8" s="89"/>
      <c r="N8" s="89"/>
      <c r="O8" s="384"/>
      <c r="P8" s="385"/>
      <c r="Q8" s="385"/>
      <c r="R8" s="385"/>
      <c r="S8" s="385"/>
      <c r="T8" s="385"/>
      <c r="U8" s="385"/>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62"/>
    </row>
    <row r="9" spans="1:46" s="148" customFormat="1" ht="34.5" customHeight="1">
      <c r="A9" s="386"/>
      <c r="B9" s="146"/>
      <c r="C9" s="717"/>
      <c r="D9" s="717"/>
      <c r="E9" s="717"/>
      <c r="F9" s="717"/>
      <c r="G9" s="717"/>
      <c r="H9" s="717"/>
      <c r="I9" s="717"/>
      <c r="J9" s="87"/>
      <c r="K9" s="87"/>
      <c r="L9" s="87"/>
      <c r="M9" s="89"/>
      <c r="N9" s="89"/>
      <c r="O9" s="384"/>
      <c r="P9" s="385"/>
      <c r="Q9" s="385"/>
      <c r="R9" s="385"/>
      <c r="S9" s="385"/>
      <c r="T9" s="385"/>
      <c r="U9" s="385"/>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62"/>
    </row>
    <row r="10" spans="1:46" s="148" customFormat="1" ht="24.95" customHeight="1">
      <c r="A10" s="386"/>
      <c r="B10" s="146"/>
      <c r="C10" s="717"/>
      <c r="D10" s="717"/>
      <c r="E10" s="717"/>
      <c r="F10" s="717"/>
      <c r="G10" s="717"/>
      <c r="H10" s="717"/>
      <c r="I10" s="717"/>
      <c r="J10" s="87"/>
      <c r="K10" s="87"/>
      <c r="L10" s="87"/>
      <c r="M10" s="89"/>
      <c r="N10" s="89"/>
      <c r="O10" s="384"/>
      <c r="P10" s="385"/>
      <c r="Q10" s="385"/>
      <c r="R10" s="385"/>
      <c r="S10" s="385"/>
      <c r="T10" s="385"/>
      <c r="U10" s="385"/>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62"/>
    </row>
    <row r="11" spans="1:46" s="62" customFormat="1" ht="24.95" customHeight="1">
      <c r="A11" s="94"/>
      <c r="B11" s="76"/>
      <c r="C11" s="717"/>
      <c r="D11" s="717"/>
      <c r="E11" s="717"/>
      <c r="F11" s="717"/>
      <c r="G11" s="717"/>
      <c r="H11" s="717"/>
      <c r="I11" s="717"/>
      <c r="J11" s="87"/>
      <c r="K11" s="87"/>
      <c r="L11" s="87"/>
      <c r="M11" s="59"/>
      <c r="N11" s="59"/>
      <c r="O11" s="387"/>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836" t="s">
        <v>563</v>
      </c>
      <c r="D12" s="836"/>
      <c r="E12" s="836"/>
      <c r="F12" s="836"/>
      <c r="G12" s="63"/>
      <c r="H12" s="63"/>
      <c r="I12" s="63"/>
      <c r="J12" s="63"/>
      <c r="K12" s="63"/>
      <c r="L12" s="63"/>
      <c r="M12" s="63"/>
      <c r="N12" s="63"/>
      <c r="O12" s="63"/>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thickBot="1">
      <c r="A13" s="96"/>
      <c r="B13" s="76"/>
      <c r="C13" s="839" t="s">
        <v>564</v>
      </c>
      <c r="D13" s="839"/>
      <c r="E13" s="839" t="s">
        <v>565</v>
      </c>
      <c r="F13" s="839"/>
      <c r="G13" s="839" t="s">
        <v>566</v>
      </c>
      <c r="H13" s="839"/>
      <c r="I13" s="839" t="s">
        <v>567</v>
      </c>
      <c r="J13" s="839"/>
      <c r="K13" s="63"/>
      <c r="L13" s="63"/>
      <c r="M13" s="63"/>
      <c r="N13" s="63"/>
      <c r="O13" s="63"/>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35.1" customHeight="1">
      <c r="A14" s="96"/>
      <c r="B14" s="76"/>
      <c r="C14" s="842" t="s">
        <v>568</v>
      </c>
      <c r="D14" s="842"/>
      <c r="E14" s="850" t="s">
        <v>570</v>
      </c>
      <c r="F14" s="850"/>
      <c r="G14" s="842" t="s">
        <v>575</v>
      </c>
      <c r="H14" s="842"/>
      <c r="I14" s="850" t="s">
        <v>583</v>
      </c>
      <c r="J14" s="850"/>
      <c r="K14" s="700"/>
      <c r="L14" s="700"/>
      <c r="M14" s="63"/>
      <c r="N14" s="63"/>
      <c r="O14" s="63"/>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841" t="s">
        <v>579</v>
      </c>
      <c r="D15" s="841"/>
      <c r="E15" s="850" t="s">
        <v>7</v>
      </c>
      <c r="F15" s="850"/>
      <c r="G15" s="841" t="s">
        <v>575</v>
      </c>
      <c r="H15" s="841"/>
      <c r="I15" s="850" t="s">
        <v>584</v>
      </c>
      <c r="J15" s="850"/>
      <c r="K15" s="700"/>
      <c r="L15" s="700"/>
      <c r="M15" s="63"/>
      <c r="N15" s="63"/>
      <c r="O15" s="63"/>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35.1" customHeight="1">
      <c r="A16" s="96"/>
      <c r="B16" s="76"/>
      <c r="C16" s="841" t="s">
        <v>580</v>
      </c>
      <c r="D16" s="841"/>
      <c r="E16" s="850" t="s">
        <v>571</v>
      </c>
      <c r="F16" s="850"/>
      <c r="G16" s="841" t="s">
        <v>576</v>
      </c>
      <c r="H16" s="841"/>
      <c r="I16" s="850" t="s">
        <v>585</v>
      </c>
      <c r="J16" s="850"/>
      <c r="K16" s="700"/>
      <c r="L16" s="700"/>
      <c r="M16" s="63"/>
      <c r="N16" s="63"/>
      <c r="O16" s="63"/>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30" customHeight="1">
      <c r="A17" s="96"/>
      <c r="B17" s="76"/>
      <c r="C17" s="841" t="s">
        <v>569</v>
      </c>
      <c r="D17" s="841"/>
      <c r="E17" s="850" t="s">
        <v>572</v>
      </c>
      <c r="F17" s="850"/>
      <c r="G17" s="841" t="s">
        <v>577</v>
      </c>
      <c r="H17" s="841"/>
      <c r="I17" s="850" t="s">
        <v>586</v>
      </c>
      <c r="J17" s="850"/>
      <c r="K17" s="701"/>
      <c r="L17" s="701"/>
      <c r="M17" s="63"/>
      <c r="N17" s="63"/>
      <c r="O17" s="63"/>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35.1" customHeight="1">
      <c r="A18" s="96"/>
      <c r="B18" s="76"/>
      <c r="C18" s="841" t="s">
        <v>8</v>
      </c>
      <c r="D18" s="841"/>
      <c r="E18" s="850" t="s">
        <v>573</v>
      </c>
      <c r="F18" s="850"/>
      <c r="G18" s="841" t="s">
        <v>578</v>
      </c>
      <c r="H18" s="841"/>
      <c r="I18" s="850" t="s">
        <v>587</v>
      </c>
      <c r="J18" s="850"/>
      <c r="K18" s="700"/>
      <c r="L18" s="700"/>
      <c r="M18" s="63"/>
      <c r="N18" s="63"/>
      <c r="O18" s="63"/>
      <c r="P18" s="99"/>
      <c r="Q18" s="99"/>
      <c r="R18" s="99"/>
      <c r="S18" s="99"/>
      <c r="T18" s="99"/>
      <c r="U18" s="99"/>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841" t="s">
        <v>581</v>
      </c>
      <c r="D19" s="841"/>
      <c r="E19" s="850" t="s">
        <v>9</v>
      </c>
      <c r="F19" s="850"/>
      <c r="G19" s="841" t="s">
        <v>578</v>
      </c>
      <c r="H19" s="841"/>
      <c r="I19" s="850" t="s">
        <v>588</v>
      </c>
      <c r="J19" s="850"/>
      <c r="K19" s="700"/>
      <c r="L19" s="700"/>
      <c r="M19" s="63"/>
      <c r="N19" s="63"/>
      <c r="O19" s="63"/>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35.1" customHeight="1">
      <c r="A20" s="96"/>
      <c r="B20" s="76"/>
      <c r="C20" s="840" t="s">
        <v>582</v>
      </c>
      <c r="D20" s="840"/>
      <c r="E20" s="851" t="s">
        <v>574</v>
      </c>
      <c r="F20" s="851"/>
      <c r="G20" s="840" t="s">
        <v>577</v>
      </c>
      <c r="H20" s="840"/>
      <c r="I20" s="851" t="s">
        <v>589</v>
      </c>
      <c r="J20" s="851"/>
      <c r="K20" s="702"/>
      <c r="L20" s="702"/>
      <c r="M20" s="63"/>
      <c r="N20" s="63"/>
      <c r="O20" s="63"/>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60"/>
      <c r="C21" s="131"/>
      <c r="D21" s="131"/>
      <c r="E21" s="131"/>
      <c r="F21" s="131"/>
      <c r="N21" s="133"/>
      <c r="O21" s="79"/>
      <c r="P21" s="79"/>
      <c r="Q21" s="79"/>
      <c r="R21" s="79"/>
      <c r="S21" s="79"/>
      <c r="T21" s="79"/>
      <c r="U21" s="79"/>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60"/>
      <c r="C22" s="225" t="str">
        <f>Índice!D70</f>
        <v>GRI 303-2</v>
      </c>
      <c r="D22" s="729" t="str">
        <f>Índice!E70</f>
        <v>Management of water discharge related impacts</v>
      </c>
      <c r="E22" s="730"/>
      <c r="F22" s="730"/>
      <c r="G22" s="730"/>
      <c r="H22" s="730"/>
      <c r="I22" s="731"/>
      <c r="J22" s="60"/>
      <c r="K22" s="102"/>
      <c r="L22" s="95"/>
      <c r="N22" s="180"/>
      <c r="O22" s="392"/>
      <c r="P22" s="392"/>
      <c r="Q22" s="392"/>
      <c r="R22" s="392"/>
      <c r="S22" s="392"/>
      <c r="T22" s="392"/>
      <c r="U22" s="393"/>
      <c r="V22" s="71"/>
      <c r="W22" s="71"/>
      <c r="X22" s="71"/>
      <c r="Y22" s="71"/>
      <c r="Z22" s="72"/>
      <c r="AA22" s="71"/>
      <c r="AB22" s="71"/>
      <c r="AC22" s="71"/>
      <c r="AD22" s="71"/>
      <c r="AE22" s="71"/>
      <c r="AF22" s="71"/>
      <c r="AG22" s="71"/>
      <c r="AH22" s="71"/>
      <c r="AI22" s="71"/>
      <c r="AJ22" s="71"/>
      <c r="AK22" s="71"/>
      <c r="AL22" s="71"/>
      <c r="AM22" s="71"/>
      <c r="AN22" s="71"/>
      <c r="AO22" s="72"/>
      <c r="AP22" s="71"/>
      <c r="AQ22" s="71"/>
      <c r="AR22" s="71"/>
      <c r="AS22" s="71"/>
      <c r="AT22" s="61"/>
    </row>
    <row r="23" spans="1:46" s="62" customFormat="1" ht="24.95" customHeight="1">
      <c r="A23" s="96"/>
      <c r="B23" s="60"/>
      <c r="C23" s="727" t="s">
        <v>590</v>
      </c>
      <c r="D23" s="728"/>
      <c r="E23" s="728"/>
      <c r="F23" s="728"/>
      <c r="G23" s="728"/>
      <c r="H23" s="728"/>
      <c r="I23" s="728"/>
      <c r="J23" s="85"/>
      <c r="K23" s="85"/>
      <c r="L23" s="85"/>
      <c r="N23" s="63"/>
      <c r="O23" s="63"/>
      <c r="P23" s="69"/>
      <c r="Q23" s="69"/>
      <c r="R23" s="69"/>
      <c r="S23" s="69"/>
      <c r="T23" s="69"/>
      <c r="U23" s="70"/>
      <c r="V23" s="71"/>
      <c r="W23" s="71"/>
      <c r="X23" s="71"/>
      <c r="Y23" s="71"/>
      <c r="Z23" s="72"/>
      <c r="AA23" s="71"/>
      <c r="AB23" s="71"/>
      <c r="AC23" s="71"/>
      <c r="AD23" s="71"/>
      <c r="AE23" s="71"/>
      <c r="AF23" s="71"/>
      <c r="AG23" s="71"/>
      <c r="AH23" s="71"/>
      <c r="AI23" s="71"/>
      <c r="AJ23" s="71"/>
      <c r="AK23" s="71"/>
      <c r="AL23" s="71"/>
      <c r="AM23" s="71"/>
      <c r="AN23" s="71"/>
      <c r="AO23" s="66"/>
      <c r="AP23" s="65"/>
      <c r="AQ23" s="65"/>
      <c r="AR23" s="65"/>
      <c r="AS23" s="65"/>
      <c r="AT23" s="61"/>
    </row>
    <row r="24" spans="1:46" s="62" customFormat="1" ht="24.95" customHeight="1">
      <c r="A24" s="96"/>
      <c r="B24" s="60"/>
      <c r="C24" s="716"/>
      <c r="D24" s="717"/>
      <c r="E24" s="717"/>
      <c r="F24" s="717"/>
      <c r="G24" s="717"/>
      <c r="H24" s="717"/>
      <c r="I24" s="717"/>
      <c r="J24" s="87"/>
      <c r="K24" s="87"/>
      <c r="L24" s="87"/>
      <c r="N24" s="63"/>
      <c r="O24" s="63"/>
      <c r="P24" s="69"/>
      <c r="Q24" s="69"/>
      <c r="R24" s="69"/>
      <c r="S24" s="69"/>
      <c r="T24" s="69"/>
      <c r="U24" s="70"/>
      <c r="V24" s="71"/>
      <c r="W24" s="71"/>
      <c r="X24" s="71"/>
      <c r="Y24" s="71"/>
      <c r="Z24" s="72"/>
      <c r="AA24" s="71"/>
      <c r="AB24" s="71"/>
      <c r="AC24" s="71"/>
      <c r="AD24" s="71"/>
      <c r="AE24" s="71"/>
      <c r="AF24" s="71"/>
      <c r="AG24" s="71"/>
      <c r="AH24" s="71"/>
      <c r="AI24" s="71"/>
      <c r="AJ24" s="71"/>
      <c r="AK24" s="71"/>
      <c r="AL24" s="71"/>
      <c r="AM24" s="71"/>
      <c r="AN24" s="71"/>
      <c r="AO24" s="66"/>
      <c r="AP24" s="65"/>
      <c r="AQ24" s="65"/>
      <c r="AR24" s="65"/>
      <c r="AS24" s="65"/>
      <c r="AT24" s="61"/>
    </row>
    <row r="25" spans="1:46" s="62" customFormat="1" ht="24.95" customHeight="1">
      <c r="A25" s="96"/>
      <c r="B25" s="60"/>
      <c r="C25" s="716"/>
      <c r="D25" s="717"/>
      <c r="E25" s="717"/>
      <c r="F25" s="717"/>
      <c r="G25" s="717"/>
      <c r="H25" s="717"/>
      <c r="I25" s="717"/>
      <c r="J25" s="87"/>
      <c r="K25" s="87"/>
      <c r="L25" s="87"/>
      <c r="N25" s="63"/>
      <c r="O25" s="63"/>
      <c r="P25" s="69"/>
      <c r="Q25" s="69"/>
      <c r="R25" s="69"/>
      <c r="S25" s="69"/>
      <c r="T25" s="69"/>
      <c r="U25" s="70"/>
      <c r="V25" s="71"/>
      <c r="W25" s="71"/>
      <c r="X25" s="71"/>
      <c r="Y25" s="71"/>
      <c r="Z25" s="72"/>
      <c r="AA25" s="71"/>
      <c r="AB25" s="71"/>
      <c r="AC25" s="71"/>
      <c r="AD25" s="71"/>
      <c r="AE25" s="71"/>
      <c r="AF25" s="71"/>
      <c r="AG25" s="71"/>
      <c r="AH25" s="71"/>
      <c r="AI25" s="71"/>
      <c r="AJ25" s="71"/>
      <c r="AK25" s="71"/>
      <c r="AL25" s="71"/>
      <c r="AM25" s="71"/>
      <c r="AN25" s="71"/>
      <c r="AO25" s="66"/>
      <c r="AP25" s="65"/>
      <c r="AQ25" s="65"/>
      <c r="AR25" s="65"/>
      <c r="AS25" s="65"/>
      <c r="AT25" s="61"/>
    </row>
    <row r="26" spans="1:46" s="62" customFormat="1" ht="24.95" customHeight="1">
      <c r="A26" s="96"/>
      <c r="B26" s="60"/>
      <c r="C26" s="716"/>
      <c r="D26" s="717"/>
      <c r="E26" s="717"/>
      <c r="F26" s="717"/>
      <c r="G26" s="717"/>
      <c r="H26" s="717"/>
      <c r="I26" s="717"/>
      <c r="J26" s="87"/>
      <c r="K26" s="87"/>
      <c r="L26" s="87"/>
      <c r="N26" s="63"/>
      <c r="O26" s="63"/>
      <c r="P26" s="69"/>
      <c r="Q26" s="69"/>
      <c r="R26" s="69"/>
      <c r="S26" s="69"/>
      <c r="T26" s="69"/>
      <c r="U26" s="70"/>
      <c r="V26" s="71"/>
      <c r="W26" s="71"/>
      <c r="X26" s="71"/>
      <c r="Y26" s="71"/>
      <c r="Z26" s="72"/>
      <c r="AA26" s="71"/>
      <c r="AB26" s="71"/>
      <c r="AC26" s="71"/>
      <c r="AD26" s="71"/>
      <c r="AE26" s="71"/>
      <c r="AF26" s="71"/>
      <c r="AG26" s="71"/>
      <c r="AH26" s="71"/>
      <c r="AI26" s="71"/>
      <c r="AJ26" s="71"/>
      <c r="AK26" s="71"/>
      <c r="AL26" s="71"/>
      <c r="AM26" s="71"/>
      <c r="AN26" s="71"/>
      <c r="AO26" s="66"/>
      <c r="AP26" s="65"/>
      <c r="AQ26" s="65"/>
      <c r="AR26" s="65"/>
      <c r="AS26" s="65"/>
      <c r="AT26" s="61"/>
    </row>
    <row r="27" spans="1:46" s="62" customFormat="1" ht="24.95" customHeight="1">
      <c r="A27" s="96"/>
      <c r="B27" s="60"/>
      <c r="C27" s="86"/>
      <c r="D27" s="87"/>
      <c r="E27" s="87"/>
      <c r="F27" s="87"/>
      <c r="G27" s="87"/>
      <c r="H27" s="87"/>
      <c r="I27" s="87"/>
      <c r="J27" s="87"/>
      <c r="K27" s="87"/>
      <c r="L27" s="87"/>
      <c r="N27" s="63"/>
      <c r="O27" s="63"/>
      <c r="P27" s="69"/>
      <c r="Q27" s="69"/>
      <c r="R27" s="69"/>
      <c r="S27" s="69"/>
      <c r="T27" s="69"/>
      <c r="U27" s="70"/>
      <c r="V27" s="71"/>
      <c r="W27" s="71"/>
      <c r="X27" s="71"/>
      <c r="Y27" s="71"/>
      <c r="Z27" s="72"/>
      <c r="AA27" s="71"/>
      <c r="AB27" s="71"/>
      <c r="AC27" s="71"/>
      <c r="AD27" s="71"/>
      <c r="AE27" s="71"/>
      <c r="AF27" s="71"/>
      <c r="AG27" s="71"/>
      <c r="AH27" s="71"/>
      <c r="AI27" s="71"/>
      <c r="AJ27" s="71"/>
      <c r="AK27" s="71"/>
      <c r="AL27" s="71"/>
      <c r="AM27" s="71"/>
      <c r="AN27" s="71"/>
      <c r="AO27" s="66"/>
      <c r="AP27" s="65"/>
      <c r="AQ27" s="65"/>
      <c r="AR27" s="65"/>
      <c r="AS27" s="65"/>
      <c r="AT27" s="61"/>
    </row>
    <row r="28" spans="1:46" s="62" customFormat="1" ht="24.95" customHeight="1">
      <c r="A28" s="96"/>
      <c r="B28" s="82"/>
      <c r="C28" s="225" t="str">
        <f>Índice!D71</f>
        <v>GRI 303-3</v>
      </c>
      <c r="D28" s="729" t="str">
        <f>Índice!E71</f>
        <v>Water withdrawal</v>
      </c>
      <c r="E28" s="730"/>
      <c r="F28" s="730"/>
      <c r="G28" s="730"/>
      <c r="H28" s="730"/>
      <c r="I28" s="731"/>
      <c r="J28" s="87"/>
      <c r="K28" s="87"/>
      <c r="L28" s="87"/>
      <c r="N28" s="63"/>
      <c r="O28" s="63"/>
      <c r="P28" s="69"/>
      <c r="Q28" s="69"/>
      <c r="R28" s="69"/>
      <c r="S28" s="69"/>
      <c r="T28" s="69"/>
      <c r="U28" s="70"/>
      <c r="V28" s="71"/>
      <c r="W28" s="71"/>
      <c r="X28" s="71"/>
      <c r="Y28" s="71"/>
      <c r="Z28" s="72"/>
      <c r="AA28" s="71"/>
      <c r="AB28" s="71"/>
      <c r="AC28" s="71"/>
      <c r="AD28" s="71"/>
      <c r="AE28" s="71"/>
      <c r="AF28" s="71"/>
      <c r="AG28" s="71"/>
      <c r="AH28" s="71"/>
      <c r="AI28" s="71"/>
      <c r="AJ28" s="71"/>
      <c r="AK28" s="71"/>
      <c r="AL28" s="71"/>
      <c r="AM28" s="71"/>
      <c r="AN28" s="71"/>
      <c r="AO28" s="66"/>
      <c r="AP28" s="65"/>
      <c r="AQ28" s="65"/>
      <c r="AR28" s="65"/>
      <c r="AS28" s="65"/>
      <c r="AT28" s="61"/>
    </row>
    <row r="29" spans="1:46" s="62" customFormat="1" ht="24.95" customHeight="1">
      <c r="A29" s="96"/>
      <c r="B29" s="60"/>
      <c r="C29" s="727" t="s">
        <v>591</v>
      </c>
      <c r="D29" s="728"/>
      <c r="E29" s="728"/>
      <c r="F29" s="728"/>
      <c r="G29" s="728"/>
      <c r="H29" s="728"/>
      <c r="I29" s="728"/>
      <c r="J29" s="85"/>
      <c r="K29" s="85"/>
      <c r="L29" s="85"/>
      <c r="M29" s="59"/>
      <c r="N29" s="59"/>
      <c r="O29" s="59"/>
      <c r="P29" s="69"/>
      <c r="Q29" s="69"/>
      <c r="R29" s="69"/>
      <c r="S29" s="69"/>
      <c r="T29" s="69"/>
      <c r="U29" s="69"/>
      <c r="V29" s="71"/>
      <c r="W29" s="71"/>
      <c r="X29" s="71"/>
      <c r="Y29" s="71"/>
      <c r="Z29" s="72"/>
      <c r="AA29" s="71"/>
      <c r="AB29" s="71"/>
      <c r="AC29" s="71"/>
      <c r="AD29" s="71"/>
      <c r="AE29" s="71"/>
      <c r="AF29" s="71"/>
      <c r="AG29" s="71"/>
      <c r="AH29" s="71"/>
      <c r="AI29" s="71"/>
      <c r="AJ29" s="71"/>
      <c r="AK29" s="71"/>
      <c r="AL29" s="71"/>
      <c r="AM29" s="71"/>
      <c r="AN29" s="71"/>
      <c r="AO29" s="66"/>
      <c r="AP29" s="65"/>
      <c r="AQ29" s="65"/>
      <c r="AR29" s="65"/>
      <c r="AS29" s="65"/>
    </row>
    <row r="30" spans="1:46" s="62" customFormat="1" ht="24.95" customHeight="1">
      <c r="A30" s="96"/>
      <c r="B30" s="60"/>
      <c r="C30" s="716"/>
      <c r="D30" s="717"/>
      <c r="E30" s="717"/>
      <c r="F30" s="717"/>
      <c r="G30" s="717"/>
      <c r="H30" s="717"/>
      <c r="I30" s="717"/>
      <c r="J30" s="87"/>
      <c r="K30" s="87"/>
      <c r="L30" s="87"/>
      <c r="M30" s="59"/>
      <c r="N30" s="59"/>
      <c r="O30" s="59"/>
      <c r="P30" s="69"/>
      <c r="Q30" s="69"/>
      <c r="R30" s="69"/>
      <c r="S30" s="69"/>
      <c r="T30" s="69"/>
      <c r="U30" s="69"/>
      <c r="V30" s="71"/>
      <c r="W30" s="71"/>
      <c r="X30" s="71"/>
      <c r="Y30" s="71"/>
      <c r="Z30" s="72"/>
      <c r="AA30" s="71"/>
      <c r="AB30" s="71"/>
      <c r="AC30" s="71"/>
      <c r="AD30" s="71"/>
      <c r="AE30" s="71"/>
      <c r="AF30" s="71"/>
      <c r="AG30" s="71"/>
      <c r="AH30" s="71"/>
      <c r="AI30" s="71"/>
      <c r="AJ30" s="71"/>
      <c r="AK30" s="71"/>
      <c r="AL30" s="71"/>
      <c r="AM30" s="71"/>
      <c r="AN30" s="71"/>
      <c r="AO30" s="66"/>
      <c r="AP30" s="65"/>
      <c r="AQ30" s="65"/>
      <c r="AR30" s="65"/>
      <c r="AS30" s="65"/>
    </row>
    <row r="31" spans="1:46" s="62" customFormat="1" ht="24.95" customHeight="1">
      <c r="A31" s="96"/>
      <c r="B31" s="60"/>
      <c r="C31" s="716"/>
      <c r="D31" s="717"/>
      <c r="E31" s="717"/>
      <c r="F31" s="717"/>
      <c r="G31" s="717"/>
      <c r="H31" s="717"/>
      <c r="I31" s="717"/>
      <c r="J31" s="87"/>
      <c r="K31" s="87"/>
      <c r="L31" s="87"/>
      <c r="M31" s="59"/>
      <c r="N31" s="59"/>
      <c r="O31" s="59"/>
      <c r="P31" s="69"/>
      <c r="Q31" s="69"/>
      <c r="R31" s="69"/>
      <c r="S31" s="69"/>
      <c r="T31" s="69"/>
      <c r="U31" s="69"/>
      <c r="V31" s="71"/>
      <c r="W31" s="71"/>
      <c r="X31" s="71"/>
      <c r="Y31" s="71"/>
      <c r="Z31" s="72"/>
      <c r="AA31" s="71"/>
      <c r="AB31" s="71"/>
      <c r="AC31" s="71"/>
      <c r="AD31" s="71"/>
      <c r="AE31" s="71"/>
      <c r="AF31" s="71"/>
      <c r="AG31" s="71"/>
      <c r="AH31" s="71"/>
      <c r="AI31" s="71"/>
      <c r="AJ31" s="71"/>
      <c r="AK31" s="71"/>
      <c r="AL31" s="71"/>
      <c r="AM31" s="71"/>
      <c r="AN31" s="71"/>
      <c r="AO31" s="66"/>
      <c r="AP31" s="65"/>
      <c r="AQ31" s="65"/>
      <c r="AR31" s="65"/>
      <c r="AS31" s="65"/>
    </row>
    <row r="32" spans="1:46" s="62" customFormat="1" ht="42" customHeight="1">
      <c r="A32" s="96"/>
      <c r="B32" s="60"/>
      <c r="C32" s="716"/>
      <c r="D32" s="717"/>
      <c r="E32" s="717"/>
      <c r="F32" s="717"/>
      <c r="G32" s="717"/>
      <c r="H32" s="717"/>
      <c r="I32" s="717"/>
      <c r="J32" s="87"/>
      <c r="K32" s="87"/>
      <c r="L32" s="87"/>
      <c r="M32" s="59"/>
      <c r="N32" s="59"/>
      <c r="O32" s="59"/>
      <c r="P32" s="69"/>
      <c r="Q32" s="69"/>
      <c r="R32" s="69"/>
      <c r="S32" s="69"/>
      <c r="T32" s="69"/>
      <c r="U32" s="69"/>
      <c r="V32" s="71"/>
      <c r="W32" s="71"/>
      <c r="X32" s="71"/>
      <c r="Y32" s="71"/>
      <c r="Z32" s="72"/>
      <c r="AA32" s="71"/>
      <c r="AB32" s="71"/>
      <c r="AC32" s="71"/>
      <c r="AD32" s="71"/>
      <c r="AE32" s="71"/>
      <c r="AF32" s="71"/>
      <c r="AG32" s="71"/>
      <c r="AH32" s="71"/>
      <c r="AI32" s="71"/>
      <c r="AJ32" s="71"/>
      <c r="AK32" s="71"/>
      <c r="AL32" s="71"/>
      <c r="AM32" s="71"/>
      <c r="AN32" s="71"/>
      <c r="AO32" s="66"/>
      <c r="AP32" s="65"/>
      <c r="AQ32" s="65"/>
      <c r="AR32" s="65"/>
      <c r="AS32" s="65"/>
    </row>
    <row r="33" spans="1:22" s="62" customFormat="1" ht="24.95" customHeight="1">
      <c r="A33" s="96"/>
      <c r="B33" s="60"/>
      <c r="C33" s="716"/>
      <c r="D33" s="717"/>
      <c r="E33" s="717"/>
      <c r="F33" s="717"/>
      <c r="G33" s="717"/>
      <c r="H33" s="717"/>
      <c r="I33" s="717"/>
      <c r="J33" s="87"/>
      <c r="K33" s="87"/>
      <c r="L33" s="87"/>
      <c r="M33" s="59"/>
      <c r="N33" s="59"/>
      <c r="O33" s="59"/>
      <c r="P33" s="63"/>
      <c r="Q33" s="63"/>
      <c r="R33" s="63"/>
      <c r="S33" s="63"/>
      <c r="T33" s="63"/>
      <c r="U33" s="63"/>
    </row>
    <row r="34" spans="1:22" s="62" customFormat="1" ht="24.95" customHeight="1">
      <c r="A34" s="96"/>
      <c r="B34" s="60"/>
      <c r="C34" s="394" t="s">
        <v>592</v>
      </c>
      <c r="D34" s="87"/>
      <c r="E34" s="87"/>
      <c r="F34" s="87"/>
      <c r="G34" s="87"/>
      <c r="H34" s="87"/>
      <c r="I34" s="87"/>
      <c r="J34" s="87"/>
      <c r="K34" s="87"/>
      <c r="L34" s="87"/>
      <c r="M34" s="59"/>
      <c r="N34" s="59"/>
      <c r="O34" s="59"/>
      <c r="P34" s="63"/>
      <c r="Q34" s="63"/>
      <c r="R34" s="63"/>
      <c r="S34" s="63"/>
      <c r="T34" s="63"/>
      <c r="U34" s="63"/>
    </row>
    <row r="35" spans="1:22" s="62" customFormat="1" ht="24.95" customHeight="1">
      <c r="A35" s="96"/>
      <c r="B35" s="60"/>
      <c r="C35" s="828" t="s">
        <v>593</v>
      </c>
      <c r="D35" s="828"/>
      <c r="E35" s="828">
        <v>2022</v>
      </c>
      <c r="F35" s="852"/>
      <c r="G35" s="828">
        <v>2023</v>
      </c>
      <c r="H35" s="852"/>
      <c r="I35" s="826">
        <v>2024</v>
      </c>
      <c r="J35" s="852"/>
      <c r="K35" s="63"/>
      <c r="L35" s="63"/>
      <c r="M35" s="63"/>
      <c r="N35" s="63"/>
      <c r="O35" s="63"/>
      <c r="P35" s="63"/>
      <c r="Q35" s="63"/>
      <c r="R35" s="63"/>
      <c r="S35" s="63"/>
      <c r="T35" s="63"/>
      <c r="U35" s="63"/>
      <c r="V35" s="63"/>
    </row>
    <row r="36" spans="1:22" s="62" customFormat="1" ht="35.1" customHeight="1" thickBot="1">
      <c r="A36" s="96"/>
      <c r="B36" s="60"/>
      <c r="C36" s="832"/>
      <c r="D36" s="832"/>
      <c r="E36" s="320" t="s">
        <v>594</v>
      </c>
      <c r="F36" s="320" t="s">
        <v>595</v>
      </c>
      <c r="G36" s="320" t="s">
        <v>594</v>
      </c>
      <c r="H36" s="320" t="s">
        <v>595</v>
      </c>
      <c r="I36" s="321" t="s">
        <v>594</v>
      </c>
      <c r="J36" s="321" t="s">
        <v>595</v>
      </c>
      <c r="K36" s="63"/>
      <c r="L36" s="63"/>
      <c r="M36" s="63"/>
      <c r="N36" s="63"/>
      <c r="O36" s="63"/>
      <c r="P36" s="63"/>
      <c r="Q36" s="63"/>
      <c r="R36" s="63"/>
      <c r="S36" s="63"/>
      <c r="T36" s="63"/>
      <c r="U36" s="63"/>
      <c r="V36" s="63"/>
    </row>
    <row r="37" spans="1:22" s="62" customFormat="1" ht="24.95" customHeight="1">
      <c r="A37" s="96"/>
      <c r="B37" s="60"/>
      <c r="C37" s="781" t="s">
        <v>596</v>
      </c>
      <c r="D37" s="781"/>
      <c r="E37" s="337">
        <v>6461.09</v>
      </c>
      <c r="F37" s="337">
        <v>0</v>
      </c>
      <c r="G37" s="337">
        <v>4754.57</v>
      </c>
      <c r="H37" s="337">
        <v>0</v>
      </c>
      <c r="I37" s="395">
        <v>7920.78</v>
      </c>
      <c r="J37" s="395">
        <v>8.16</v>
      </c>
      <c r="K37" s="63"/>
      <c r="L37" s="63"/>
      <c r="M37" s="63"/>
      <c r="N37" s="63"/>
      <c r="O37" s="63"/>
      <c r="P37" s="63"/>
      <c r="Q37" s="63"/>
      <c r="R37" s="63"/>
      <c r="S37" s="63"/>
      <c r="T37" s="63"/>
      <c r="U37" s="63"/>
      <c r="V37" s="63"/>
    </row>
    <row r="38" spans="1:22" s="62" customFormat="1" ht="24.95" customHeight="1">
      <c r="A38" s="96"/>
      <c r="B38" s="60"/>
      <c r="C38" s="845" t="s">
        <v>597</v>
      </c>
      <c r="D38" s="846"/>
      <c r="E38" s="838">
        <v>6461.09</v>
      </c>
      <c r="F38" s="838">
        <v>0</v>
      </c>
      <c r="G38" s="838">
        <v>4754.57</v>
      </c>
      <c r="H38" s="838">
        <v>0</v>
      </c>
      <c r="I38" s="837">
        <v>7920.78</v>
      </c>
      <c r="J38" s="837">
        <v>8.16</v>
      </c>
      <c r="K38" s="63"/>
      <c r="L38" s="63"/>
      <c r="M38" s="63"/>
      <c r="N38" s="63"/>
      <c r="O38" s="63"/>
      <c r="P38" s="63"/>
      <c r="Q38" s="63"/>
      <c r="R38" s="63"/>
      <c r="S38" s="63"/>
      <c r="T38" s="63"/>
      <c r="U38" s="63"/>
      <c r="V38" s="63"/>
    </row>
    <row r="39" spans="1:22" s="62" customFormat="1" ht="24.95" customHeight="1">
      <c r="A39" s="96"/>
      <c r="B39" s="60"/>
      <c r="C39" s="764" t="s">
        <v>598</v>
      </c>
      <c r="D39" s="799"/>
      <c r="E39" s="838"/>
      <c r="F39" s="838"/>
      <c r="G39" s="838"/>
      <c r="H39" s="838"/>
      <c r="I39" s="837"/>
      <c r="J39" s="837"/>
      <c r="K39" s="63"/>
      <c r="L39" s="63"/>
      <c r="M39" s="63"/>
      <c r="N39" s="63"/>
      <c r="O39" s="63"/>
      <c r="P39" s="63"/>
      <c r="Q39" s="63"/>
      <c r="R39" s="63"/>
      <c r="S39" s="63"/>
      <c r="T39" s="63"/>
      <c r="U39" s="63"/>
      <c r="V39" s="63"/>
    </row>
    <row r="40" spans="1:22" s="62" customFormat="1" ht="24.95" customHeight="1">
      <c r="A40" s="96"/>
      <c r="B40" s="60"/>
      <c r="C40" s="764" t="s">
        <v>599</v>
      </c>
      <c r="D40" s="799"/>
      <c r="E40" s="838">
        <v>0</v>
      </c>
      <c r="F40" s="838">
        <v>0</v>
      </c>
      <c r="G40" s="838">
        <v>0</v>
      </c>
      <c r="H40" s="838">
        <v>0</v>
      </c>
      <c r="I40" s="837">
        <v>0</v>
      </c>
      <c r="J40" s="837">
        <v>0</v>
      </c>
      <c r="K40" s="63"/>
      <c r="L40" s="63"/>
      <c r="M40" s="63"/>
      <c r="N40" s="63"/>
      <c r="O40" s="63"/>
      <c r="P40" s="63"/>
      <c r="Q40" s="63"/>
      <c r="R40" s="63"/>
      <c r="S40" s="63"/>
      <c r="T40" s="63"/>
      <c r="U40" s="63"/>
      <c r="V40" s="63"/>
    </row>
    <row r="41" spans="1:22" s="62" customFormat="1" ht="24.95" customHeight="1">
      <c r="A41" s="96"/>
      <c r="B41" s="60"/>
      <c r="C41" s="764" t="s">
        <v>600</v>
      </c>
      <c r="D41" s="799"/>
      <c r="E41" s="838"/>
      <c r="F41" s="838"/>
      <c r="G41" s="838"/>
      <c r="H41" s="838"/>
      <c r="I41" s="837"/>
      <c r="J41" s="837"/>
      <c r="K41" s="63"/>
      <c r="L41" s="63"/>
      <c r="M41" s="63"/>
      <c r="N41" s="63"/>
      <c r="O41" s="63"/>
      <c r="P41" s="63"/>
      <c r="Q41" s="63"/>
      <c r="R41" s="63"/>
      <c r="S41" s="63"/>
      <c r="T41" s="63"/>
      <c r="U41" s="63"/>
      <c r="V41" s="63"/>
    </row>
    <row r="42" spans="1:22" s="62" customFormat="1" ht="24.95" customHeight="1">
      <c r="A42" s="96"/>
      <c r="B42" s="60"/>
      <c r="C42" s="781" t="s">
        <v>601</v>
      </c>
      <c r="D42" s="781"/>
      <c r="E42" s="337">
        <v>837.47</v>
      </c>
      <c r="F42" s="337">
        <v>0</v>
      </c>
      <c r="G42" s="337">
        <v>1325.98</v>
      </c>
      <c r="H42" s="337">
        <v>0</v>
      </c>
      <c r="I42" s="395">
        <v>807.25</v>
      </c>
      <c r="J42" s="395">
        <v>4.76</v>
      </c>
      <c r="K42" s="63"/>
      <c r="L42" s="63"/>
      <c r="M42" s="63"/>
      <c r="N42" s="63"/>
      <c r="O42" s="63"/>
      <c r="P42" s="63"/>
      <c r="Q42" s="63"/>
      <c r="R42" s="63"/>
      <c r="S42" s="63"/>
      <c r="T42" s="63"/>
      <c r="U42" s="63"/>
      <c r="V42" s="63"/>
    </row>
    <row r="43" spans="1:22" s="62" customFormat="1" ht="24.95" customHeight="1">
      <c r="A43" s="96"/>
      <c r="B43" s="82"/>
      <c r="C43" s="845" t="s">
        <v>597</v>
      </c>
      <c r="D43" s="846"/>
      <c r="E43" s="838">
        <v>837.47</v>
      </c>
      <c r="F43" s="838">
        <v>0</v>
      </c>
      <c r="G43" s="838">
        <v>1325.98</v>
      </c>
      <c r="H43" s="838">
        <v>0</v>
      </c>
      <c r="I43" s="837">
        <v>807.25</v>
      </c>
      <c r="J43" s="837">
        <v>4.76</v>
      </c>
      <c r="K43" s="63"/>
      <c r="L43" s="63"/>
      <c r="M43" s="63"/>
      <c r="N43" s="63"/>
      <c r="O43" s="63"/>
      <c r="P43" s="63"/>
      <c r="Q43" s="63"/>
      <c r="R43" s="63"/>
      <c r="S43" s="63"/>
      <c r="T43" s="63"/>
      <c r="U43" s="63"/>
      <c r="V43" s="63"/>
    </row>
    <row r="44" spans="1:22" s="62" customFormat="1" ht="24.95" customHeight="1">
      <c r="A44" s="96"/>
      <c r="B44" s="82"/>
      <c r="C44" s="764" t="s">
        <v>598</v>
      </c>
      <c r="D44" s="799"/>
      <c r="E44" s="838"/>
      <c r="F44" s="838"/>
      <c r="G44" s="838"/>
      <c r="H44" s="838"/>
      <c r="I44" s="837"/>
      <c r="J44" s="837"/>
      <c r="K44" s="63"/>
      <c r="L44" s="63"/>
      <c r="M44" s="63"/>
      <c r="N44" s="63"/>
      <c r="O44" s="63"/>
      <c r="P44" s="63"/>
      <c r="Q44" s="63"/>
      <c r="R44" s="63"/>
      <c r="S44" s="63"/>
      <c r="T44" s="63"/>
      <c r="U44" s="63"/>
      <c r="V44" s="63"/>
    </row>
    <row r="45" spans="1:22" s="62" customFormat="1" ht="24.95" customHeight="1">
      <c r="A45" s="96"/>
      <c r="B45" s="82"/>
      <c r="C45" s="764" t="s">
        <v>599</v>
      </c>
      <c r="D45" s="799"/>
      <c r="E45" s="838">
        <v>0</v>
      </c>
      <c r="F45" s="838">
        <v>0</v>
      </c>
      <c r="G45" s="838">
        <v>0</v>
      </c>
      <c r="H45" s="838">
        <v>0</v>
      </c>
      <c r="I45" s="837">
        <v>0</v>
      </c>
      <c r="J45" s="837">
        <v>0</v>
      </c>
      <c r="K45" s="63"/>
      <c r="L45" s="63"/>
      <c r="M45" s="63"/>
      <c r="N45" s="63"/>
      <c r="O45" s="63"/>
      <c r="P45" s="63"/>
      <c r="Q45" s="63"/>
      <c r="R45" s="63"/>
      <c r="S45" s="63"/>
      <c r="T45" s="63"/>
      <c r="U45" s="63"/>
      <c r="V45" s="63"/>
    </row>
    <row r="46" spans="1:22" s="62" customFormat="1" ht="24.95" customHeight="1">
      <c r="A46" s="96"/>
      <c r="B46" s="82"/>
      <c r="C46" s="764" t="s">
        <v>600</v>
      </c>
      <c r="D46" s="799"/>
      <c r="E46" s="838"/>
      <c r="F46" s="838"/>
      <c r="G46" s="838"/>
      <c r="H46" s="838"/>
      <c r="I46" s="837"/>
      <c r="J46" s="837"/>
      <c r="K46" s="63"/>
      <c r="L46" s="63"/>
      <c r="M46" s="63"/>
      <c r="N46" s="63"/>
      <c r="O46" s="63"/>
      <c r="P46" s="63"/>
      <c r="Q46" s="63"/>
      <c r="R46" s="63"/>
      <c r="S46" s="63"/>
      <c r="T46" s="63"/>
      <c r="U46" s="63"/>
      <c r="V46" s="63"/>
    </row>
    <row r="47" spans="1:22" s="62" customFormat="1" ht="24.95" customHeight="1">
      <c r="A47" s="96"/>
      <c r="B47" s="60"/>
      <c r="C47" s="781" t="s">
        <v>602</v>
      </c>
      <c r="D47" s="781"/>
      <c r="E47" s="337">
        <v>899.35</v>
      </c>
      <c r="F47" s="337">
        <v>0</v>
      </c>
      <c r="G47" s="337">
        <v>11163.9</v>
      </c>
      <c r="H47" s="337">
        <v>0</v>
      </c>
      <c r="I47" s="395">
        <v>16690.48</v>
      </c>
      <c r="J47" s="395">
        <v>16690.48</v>
      </c>
      <c r="K47" s="63"/>
      <c r="L47" s="63"/>
      <c r="M47" s="63"/>
      <c r="N47" s="63"/>
      <c r="O47" s="63"/>
      <c r="P47" s="63"/>
      <c r="Q47" s="63"/>
      <c r="R47" s="63"/>
      <c r="S47" s="63"/>
      <c r="T47" s="63"/>
      <c r="U47" s="63"/>
      <c r="V47" s="63"/>
    </row>
    <row r="48" spans="1:22" s="62" customFormat="1" ht="24.95" customHeight="1">
      <c r="A48" s="96"/>
      <c r="B48" s="60"/>
      <c r="C48" s="845" t="s">
        <v>599</v>
      </c>
      <c r="D48" s="846"/>
      <c r="E48" s="838">
        <v>899.35</v>
      </c>
      <c r="F48" s="838">
        <v>0</v>
      </c>
      <c r="G48" s="838">
        <v>11163.9</v>
      </c>
      <c r="H48" s="838">
        <v>0</v>
      </c>
      <c r="I48" s="837">
        <v>16690.48</v>
      </c>
      <c r="J48" s="837">
        <v>16690.48</v>
      </c>
      <c r="K48" s="63"/>
      <c r="L48" s="63"/>
      <c r="M48" s="63"/>
      <c r="N48" s="63"/>
      <c r="O48" s="63"/>
      <c r="P48" s="63"/>
      <c r="Q48" s="63"/>
      <c r="R48" s="63"/>
      <c r="S48" s="63"/>
      <c r="T48" s="63"/>
      <c r="U48" s="63"/>
      <c r="V48" s="63"/>
    </row>
    <row r="49" spans="1:22" s="62" customFormat="1" ht="24.95" customHeight="1">
      <c r="A49" s="96"/>
      <c r="B49" s="60"/>
      <c r="C49" s="764" t="s">
        <v>600</v>
      </c>
      <c r="D49" s="799"/>
      <c r="E49" s="838"/>
      <c r="F49" s="838"/>
      <c r="G49" s="838"/>
      <c r="H49" s="838"/>
      <c r="I49" s="837"/>
      <c r="J49" s="837"/>
      <c r="K49" s="63"/>
      <c r="L49" s="63"/>
      <c r="M49" s="63"/>
      <c r="N49" s="63"/>
      <c r="O49" s="63"/>
      <c r="P49" s="63"/>
      <c r="Q49" s="63"/>
      <c r="R49" s="63"/>
      <c r="S49" s="63"/>
      <c r="T49" s="63"/>
      <c r="U49" s="63"/>
      <c r="V49" s="63"/>
    </row>
    <row r="50" spans="1:22" s="62" customFormat="1" ht="24.95" customHeight="1">
      <c r="A50" s="96"/>
      <c r="B50" s="60"/>
      <c r="C50" s="781" t="s">
        <v>603</v>
      </c>
      <c r="D50" s="781"/>
      <c r="E50" s="337" t="s">
        <v>1</v>
      </c>
      <c r="F50" s="337" t="s">
        <v>1</v>
      </c>
      <c r="G50" s="337">
        <v>47.81</v>
      </c>
      <c r="H50" s="337">
        <v>0</v>
      </c>
      <c r="I50" s="395">
        <v>0</v>
      </c>
      <c r="J50" s="395">
        <v>0</v>
      </c>
      <c r="K50" s="63"/>
      <c r="L50" s="63"/>
      <c r="M50" s="63"/>
      <c r="N50" s="63"/>
      <c r="O50" s="63"/>
      <c r="P50" s="63"/>
      <c r="Q50" s="63"/>
      <c r="R50" s="63"/>
      <c r="S50" s="63"/>
      <c r="T50" s="63"/>
      <c r="U50" s="63"/>
      <c r="V50" s="63"/>
    </row>
    <row r="51" spans="1:22" s="62" customFormat="1" ht="24.95" customHeight="1">
      <c r="A51" s="96"/>
      <c r="B51" s="82"/>
      <c r="C51" s="845" t="s">
        <v>597</v>
      </c>
      <c r="D51" s="846"/>
      <c r="E51" s="843" t="s">
        <v>1</v>
      </c>
      <c r="F51" s="843" t="s">
        <v>1</v>
      </c>
      <c r="G51" s="838">
        <v>47.81</v>
      </c>
      <c r="H51" s="838">
        <v>0</v>
      </c>
      <c r="I51" s="837">
        <v>0</v>
      </c>
      <c r="J51" s="837">
        <v>0</v>
      </c>
      <c r="K51" s="63"/>
      <c r="L51" s="63"/>
      <c r="M51" s="63"/>
      <c r="N51" s="63"/>
      <c r="O51" s="63"/>
      <c r="P51" s="63"/>
      <c r="Q51" s="63"/>
      <c r="R51" s="63"/>
      <c r="S51" s="63"/>
      <c r="T51" s="63"/>
      <c r="U51" s="63"/>
      <c r="V51" s="63"/>
    </row>
    <row r="52" spans="1:22" s="62" customFormat="1" ht="24.95" customHeight="1">
      <c r="A52" s="96"/>
      <c r="B52" s="60"/>
      <c r="C52" s="764" t="s">
        <v>598</v>
      </c>
      <c r="D52" s="799"/>
      <c r="E52" s="843"/>
      <c r="F52" s="843"/>
      <c r="G52" s="838"/>
      <c r="H52" s="838"/>
      <c r="I52" s="837"/>
      <c r="J52" s="837"/>
      <c r="K52" s="63"/>
      <c r="L52" s="63"/>
      <c r="M52" s="63"/>
      <c r="N52" s="63"/>
      <c r="O52" s="63"/>
      <c r="P52" s="63"/>
      <c r="Q52" s="63"/>
      <c r="R52" s="63"/>
      <c r="S52" s="63"/>
      <c r="T52" s="63"/>
      <c r="U52" s="63"/>
      <c r="V52" s="63"/>
    </row>
    <row r="53" spans="1:22" s="62" customFormat="1" ht="24.95" customHeight="1">
      <c r="A53" s="96"/>
      <c r="B53" s="60"/>
      <c r="C53" s="764" t="s">
        <v>599</v>
      </c>
      <c r="D53" s="799"/>
      <c r="E53" s="843" t="s">
        <v>1</v>
      </c>
      <c r="F53" s="843" t="s">
        <v>1</v>
      </c>
      <c r="G53" s="838">
        <v>0</v>
      </c>
      <c r="H53" s="838">
        <v>0</v>
      </c>
      <c r="I53" s="837">
        <v>0</v>
      </c>
      <c r="J53" s="837">
        <v>0</v>
      </c>
      <c r="K53" s="63"/>
      <c r="L53" s="63"/>
      <c r="M53" s="63"/>
      <c r="N53" s="63"/>
      <c r="O53" s="63"/>
      <c r="P53" s="63"/>
      <c r="Q53" s="63"/>
      <c r="R53" s="63"/>
      <c r="S53" s="63"/>
      <c r="T53" s="63"/>
      <c r="U53" s="63"/>
      <c r="V53" s="63"/>
    </row>
    <row r="54" spans="1:22" s="62" customFormat="1" ht="24.95" customHeight="1">
      <c r="A54" s="96"/>
      <c r="B54" s="60"/>
      <c r="C54" s="764" t="s">
        <v>600</v>
      </c>
      <c r="D54" s="799"/>
      <c r="E54" s="843"/>
      <c r="F54" s="843"/>
      <c r="G54" s="838"/>
      <c r="H54" s="838"/>
      <c r="I54" s="837"/>
      <c r="J54" s="837"/>
      <c r="K54" s="63"/>
      <c r="L54" s="63"/>
      <c r="M54" s="63"/>
      <c r="N54" s="63"/>
      <c r="O54" s="63"/>
      <c r="P54" s="63"/>
      <c r="Q54" s="63"/>
      <c r="R54" s="63"/>
      <c r="S54" s="63"/>
      <c r="T54" s="63"/>
      <c r="U54" s="63"/>
      <c r="V54" s="63"/>
    </row>
    <row r="55" spans="1:22" s="62" customFormat="1" ht="24.95" customHeight="1">
      <c r="A55" s="96"/>
      <c r="B55" s="60"/>
      <c r="C55" s="781" t="s">
        <v>604</v>
      </c>
      <c r="D55" s="781"/>
      <c r="E55" s="337">
        <v>52.18</v>
      </c>
      <c r="F55" s="337">
        <v>48.59</v>
      </c>
      <c r="G55" s="337">
        <v>1393.95</v>
      </c>
      <c r="H55" s="337">
        <v>0</v>
      </c>
      <c r="I55" s="395">
        <v>189.32</v>
      </c>
      <c r="J55" s="395">
        <v>55.93</v>
      </c>
      <c r="K55" s="63"/>
      <c r="L55" s="63"/>
      <c r="M55" s="63"/>
      <c r="N55" s="63"/>
      <c r="O55" s="63"/>
      <c r="P55" s="63"/>
      <c r="Q55" s="63"/>
      <c r="R55" s="63"/>
      <c r="S55" s="63"/>
      <c r="T55" s="63"/>
      <c r="U55" s="63"/>
      <c r="V55" s="63"/>
    </row>
    <row r="56" spans="1:22" s="62" customFormat="1" ht="24.95" customHeight="1">
      <c r="A56" s="96"/>
      <c r="B56" s="60"/>
      <c r="C56" s="845" t="s">
        <v>597</v>
      </c>
      <c r="D56" s="846"/>
      <c r="E56" s="838">
        <v>52.18</v>
      </c>
      <c r="F56" s="838">
        <v>48.59</v>
      </c>
      <c r="G56" s="838">
        <v>1393.95</v>
      </c>
      <c r="H56" s="838">
        <v>0</v>
      </c>
      <c r="I56" s="837">
        <v>189.32</v>
      </c>
      <c r="J56" s="837">
        <v>55.93</v>
      </c>
      <c r="K56" s="63"/>
      <c r="L56" s="63"/>
      <c r="M56" s="63"/>
      <c r="N56" s="63"/>
      <c r="O56" s="63"/>
      <c r="P56" s="63"/>
      <c r="Q56" s="63"/>
      <c r="R56" s="63"/>
      <c r="S56" s="63"/>
      <c r="T56" s="63"/>
      <c r="U56" s="63"/>
      <c r="V56" s="63"/>
    </row>
    <row r="57" spans="1:22" s="62" customFormat="1" ht="24.95" customHeight="1">
      <c r="A57" s="96"/>
      <c r="B57" s="60"/>
      <c r="C57" s="764" t="s">
        <v>598</v>
      </c>
      <c r="D57" s="799"/>
      <c r="E57" s="838"/>
      <c r="F57" s="838"/>
      <c r="G57" s="838"/>
      <c r="H57" s="838"/>
      <c r="I57" s="837"/>
      <c r="J57" s="837"/>
      <c r="K57" s="63"/>
      <c r="L57" s="63"/>
      <c r="M57" s="63"/>
      <c r="N57" s="63"/>
      <c r="O57" s="63"/>
      <c r="P57" s="63"/>
      <c r="Q57" s="63"/>
      <c r="R57" s="63"/>
      <c r="S57" s="63"/>
      <c r="T57" s="63"/>
      <c r="U57" s="63"/>
      <c r="V57" s="63"/>
    </row>
    <row r="58" spans="1:22" s="62" customFormat="1" ht="24.95" customHeight="1">
      <c r="A58" s="96"/>
      <c r="B58" s="60"/>
      <c r="C58" s="764" t="s">
        <v>599</v>
      </c>
      <c r="D58" s="799"/>
      <c r="E58" s="838">
        <v>0</v>
      </c>
      <c r="F58" s="838">
        <v>0</v>
      </c>
      <c r="G58" s="838">
        <v>0</v>
      </c>
      <c r="H58" s="838">
        <v>0</v>
      </c>
      <c r="I58" s="837">
        <v>0</v>
      </c>
      <c r="J58" s="837">
        <v>0</v>
      </c>
      <c r="K58" s="63"/>
      <c r="L58" s="63"/>
      <c r="M58" s="63"/>
      <c r="N58" s="63"/>
      <c r="O58" s="63"/>
      <c r="P58" s="63"/>
      <c r="Q58" s="63"/>
      <c r="R58" s="63"/>
      <c r="S58" s="63"/>
      <c r="T58" s="63"/>
      <c r="U58" s="63"/>
      <c r="V58" s="63"/>
    </row>
    <row r="59" spans="1:22" s="62" customFormat="1" ht="24.95" customHeight="1">
      <c r="A59" s="96"/>
      <c r="B59" s="60"/>
      <c r="C59" s="764" t="s">
        <v>600</v>
      </c>
      <c r="D59" s="799"/>
      <c r="E59" s="838"/>
      <c r="F59" s="838"/>
      <c r="G59" s="838"/>
      <c r="H59" s="838"/>
      <c r="I59" s="837"/>
      <c r="J59" s="837"/>
      <c r="K59" s="63"/>
      <c r="L59" s="63"/>
      <c r="M59" s="63"/>
      <c r="N59" s="63"/>
      <c r="O59" s="63"/>
      <c r="P59" s="63"/>
      <c r="Q59" s="63"/>
      <c r="R59" s="63"/>
      <c r="S59" s="63"/>
      <c r="T59" s="63"/>
      <c r="U59" s="63"/>
      <c r="V59" s="63"/>
    </row>
    <row r="60" spans="1:22" s="62" customFormat="1" ht="24.95" customHeight="1">
      <c r="A60" s="96"/>
      <c r="B60" s="60"/>
      <c r="C60" s="781" t="s">
        <v>3</v>
      </c>
      <c r="D60" s="848"/>
      <c r="E60" s="337">
        <v>8250.09</v>
      </c>
      <c r="F60" s="337">
        <v>48.59</v>
      </c>
      <c r="G60" s="337">
        <v>18686.21</v>
      </c>
      <c r="H60" s="337">
        <v>0</v>
      </c>
      <c r="I60" s="395">
        <v>25607.83</v>
      </c>
      <c r="J60" s="395">
        <v>16759.330000000002</v>
      </c>
      <c r="K60" s="63"/>
      <c r="L60" s="63"/>
      <c r="M60" s="63"/>
      <c r="N60" s="63"/>
      <c r="O60" s="63"/>
      <c r="P60" s="63"/>
      <c r="Q60" s="63"/>
      <c r="R60" s="63"/>
      <c r="S60" s="63"/>
      <c r="T60" s="63"/>
      <c r="U60" s="63"/>
      <c r="V60" s="63"/>
    </row>
    <row r="61" spans="1:22" s="62" customFormat="1" ht="24.95" customHeight="1">
      <c r="A61" s="96"/>
      <c r="B61" s="60"/>
      <c r="C61" s="855" t="s">
        <v>614</v>
      </c>
      <c r="D61" s="855"/>
      <c r="E61" s="855"/>
      <c r="F61" s="855"/>
      <c r="G61" s="855"/>
      <c r="H61" s="855"/>
      <c r="I61" s="698"/>
      <c r="J61" s="698"/>
      <c r="K61" s="388"/>
      <c r="L61" s="388"/>
      <c r="M61" s="63"/>
      <c r="N61" s="63"/>
      <c r="O61" s="63"/>
      <c r="P61" s="63"/>
      <c r="Q61" s="63"/>
      <c r="R61" s="63"/>
      <c r="S61" s="63"/>
      <c r="T61" s="63"/>
      <c r="U61" s="63"/>
    </row>
    <row r="62" spans="1:22" s="62" customFormat="1" ht="35.1" customHeight="1">
      <c r="A62" s="96"/>
      <c r="B62" s="60"/>
      <c r="C62" s="856" t="s">
        <v>615</v>
      </c>
      <c r="D62" s="856"/>
      <c r="E62" s="856"/>
      <c r="F62" s="856"/>
      <c r="G62" s="856"/>
      <c r="H62" s="856"/>
      <c r="I62" s="397"/>
      <c r="J62" s="397"/>
      <c r="K62" s="397"/>
      <c r="L62" s="397"/>
      <c r="M62" s="63"/>
      <c r="N62" s="63"/>
      <c r="O62" s="63"/>
      <c r="P62" s="63"/>
      <c r="Q62" s="63"/>
      <c r="R62" s="63"/>
      <c r="S62" s="63"/>
      <c r="T62" s="63"/>
      <c r="U62" s="63"/>
    </row>
    <row r="63" spans="1:22" s="62" customFormat="1" ht="24.95" customHeight="1">
      <c r="A63" s="96"/>
      <c r="B63" s="60"/>
      <c r="C63" s="854" t="s">
        <v>616</v>
      </c>
      <c r="D63" s="854"/>
      <c r="E63" s="854"/>
      <c r="F63" s="854"/>
      <c r="G63" s="854"/>
      <c r="H63" s="854"/>
      <c r="I63" s="397"/>
      <c r="J63" s="397"/>
      <c r="K63" s="397"/>
      <c r="L63" s="397"/>
      <c r="M63" s="389"/>
      <c r="N63" s="389"/>
      <c r="O63" s="389"/>
      <c r="P63" s="389"/>
      <c r="Q63" s="389"/>
      <c r="R63" s="389"/>
      <c r="S63" s="389"/>
      <c r="T63" s="389"/>
      <c r="U63" s="389"/>
    </row>
    <row r="64" spans="1:22" s="62" customFormat="1" ht="24.95" customHeight="1">
      <c r="A64" s="96"/>
      <c r="B64" s="60"/>
      <c r="C64" s="857"/>
      <c r="D64" s="857"/>
      <c r="E64" s="857"/>
      <c r="F64" s="857"/>
      <c r="G64" s="857"/>
      <c r="H64" s="857"/>
      <c r="I64" s="397"/>
      <c r="J64" s="397"/>
      <c r="K64" s="398"/>
      <c r="L64" s="398"/>
      <c r="M64" s="63"/>
      <c r="N64" s="63"/>
      <c r="O64" s="63"/>
      <c r="P64" s="63"/>
      <c r="Q64" s="63"/>
      <c r="R64" s="63"/>
      <c r="S64" s="63"/>
      <c r="T64" s="63"/>
      <c r="U64" s="63"/>
    </row>
    <row r="65" spans="1:45" s="62" customFormat="1" ht="24.95" customHeight="1">
      <c r="A65" s="96"/>
      <c r="B65" s="60"/>
      <c r="C65" s="63"/>
      <c r="D65" s="63"/>
      <c r="E65" s="63"/>
      <c r="F65" s="63"/>
      <c r="G65" s="63"/>
      <c r="H65" s="63"/>
      <c r="I65" s="63"/>
      <c r="J65" s="63"/>
      <c r="K65" s="63"/>
      <c r="L65" s="63"/>
      <c r="M65" s="63"/>
      <c r="N65" s="63"/>
      <c r="O65" s="63"/>
      <c r="P65" s="63"/>
      <c r="Q65" s="63"/>
      <c r="R65" s="63"/>
      <c r="S65" s="63"/>
      <c r="T65" s="63"/>
      <c r="U65" s="63"/>
    </row>
    <row r="66" spans="1:45" s="62" customFormat="1" ht="24.95" customHeight="1">
      <c r="A66" s="96"/>
      <c r="B66" s="60"/>
      <c r="C66" s="225" t="str">
        <f>Índice!D72</f>
        <v>GRI 303-4</v>
      </c>
      <c r="D66" s="729" t="str">
        <f>Índice!E72</f>
        <v>Water discharge</v>
      </c>
      <c r="E66" s="730"/>
      <c r="F66" s="730"/>
      <c r="G66" s="730"/>
      <c r="H66" s="730"/>
      <c r="I66" s="731"/>
      <c r="J66" s="63"/>
      <c r="K66" s="63"/>
      <c r="L66" s="63"/>
      <c r="M66" s="63"/>
      <c r="N66" s="63"/>
      <c r="O66" s="63"/>
      <c r="P66" s="63"/>
      <c r="Q66" s="63"/>
      <c r="R66" s="63"/>
      <c r="S66" s="63"/>
      <c r="T66" s="63"/>
      <c r="U66" s="63"/>
      <c r="V66" s="65"/>
      <c r="W66" s="65"/>
      <c r="X66" s="65"/>
      <c r="Y66" s="65"/>
      <c r="Z66" s="66"/>
      <c r="AA66" s="65"/>
      <c r="AB66" s="65"/>
      <c r="AC66" s="65"/>
      <c r="AD66" s="65"/>
      <c r="AE66" s="65"/>
      <c r="AF66" s="65"/>
      <c r="AG66" s="65"/>
      <c r="AH66" s="65"/>
      <c r="AI66" s="65"/>
      <c r="AJ66" s="65"/>
      <c r="AK66" s="65"/>
      <c r="AL66" s="65"/>
      <c r="AM66" s="65"/>
      <c r="AN66" s="65"/>
      <c r="AO66" s="66"/>
      <c r="AP66" s="65"/>
      <c r="AQ66" s="65"/>
      <c r="AR66" s="65"/>
      <c r="AS66" s="65"/>
    </row>
    <row r="67" spans="1:45" s="62" customFormat="1" ht="24.95" customHeight="1">
      <c r="A67" s="96"/>
      <c r="B67" s="60"/>
      <c r="C67" s="844" t="s">
        <v>605</v>
      </c>
      <c r="D67" s="844"/>
      <c r="E67" s="844"/>
      <c r="F67" s="844"/>
      <c r="G67" s="844"/>
      <c r="H67" s="844"/>
      <c r="I67" s="844"/>
      <c r="J67" s="59"/>
      <c r="K67" s="59"/>
      <c r="L67" s="59"/>
      <c r="M67" s="59"/>
      <c r="N67" s="59"/>
      <c r="O67" s="59"/>
      <c r="P67" s="63"/>
      <c r="Q67" s="63"/>
      <c r="R67" s="63"/>
      <c r="S67" s="63"/>
      <c r="T67" s="63"/>
      <c r="U67" s="63"/>
    </row>
    <row r="68" spans="1:45" s="62" customFormat="1" ht="24.95" customHeight="1">
      <c r="A68" s="96"/>
      <c r="B68" s="60"/>
      <c r="C68" s="394" t="s">
        <v>607</v>
      </c>
      <c r="D68" s="63"/>
      <c r="E68" s="63"/>
      <c r="F68" s="63"/>
      <c r="G68" s="63"/>
      <c r="H68" s="63"/>
      <c r="I68" s="63"/>
      <c r="J68" s="63"/>
      <c r="K68" s="63"/>
      <c r="L68" s="63"/>
      <c r="M68" s="63"/>
      <c r="N68" s="63"/>
      <c r="O68" s="63"/>
      <c r="P68" s="63"/>
      <c r="Q68" s="63"/>
      <c r="R68" s="63"/>
      <c r="S68" s="63"/>
      <c r="T68" s="63"/>
      <c r="U68" s="63"/>
    </row>
    <row r="69" spans="1:45" s="62" customFormat="1" ht="24.95" customHeight="1">
      <c r="A69" s="96"/>
      <c r="B69" s="60"/>
      <c r="C69" s="830" t="s">
        <v>606</v>
      </c>
      <c r="D69" s="830"/>
      <c r="E69" s="828">
        <v>2022</v>
      </c>
      <c r="F69" s="828"/>
      <c r="G69" s="828">
        <v>2023</v>
      </c>
      <c r="H69" s="828"/>
      <c r="I69" s="826">
        <v>2024</v>
      </c>
      <c r="J69" s="826"/>
      <c r="K69" s="63"/>
      <c r="L69" s="63"/>
      <c r="M69" s="63"/>
      <c r="N69" s="63"/>
      <c r="O69" s="63"/>
      <c r="P69" s="63"/>
      <c r="Q69" s="63"/>
      <c r="R69" s="63"/>
      <c r="S69" s="63"/>
      <c r="T69" s="63"/>
      <c r="U69" s="63"/>
      <c r="V69" s="63"/>
    </row>
    <row r="70" spans="1:45" s="62" customFormat="1" ht="24.95" customHeight="1" thickBot="1">
      <c r="A70" s="96"/>
      <c r="B70" s="60"/>
      <c r="C70" s="773"/>
      <c r="D70" s="773"/>
      <c r="E70" s="320" t="s">
        <v>594</v>
      </c>
      <c r="F70" s="320" t="s">
        <v>595</v>
      </c>
      <c r="G70" s="320" t="s">
        <v>594</v>
      </c>
      <c r="H70" s="320" t="s">
        <v>595</v>
      </c>
      <c r="I70" s="321" t="s">
        <v>594</v>
      </c>
      <c r="J70" s="321" t="s">
        <v>595</v>
      </c>
      <c r="K70" s="63"/>
      <c r="L70" s="63"/>
      <c r="M70" s="63"/>
      <c r="N70" s="63"/>
      <c r="O70" s="63"/>
      <c r="P70" s="63"/>
      <c r="Q70" s="63"/>
      <c r="R70" s="63"/>
      <c r="S70" s="63"/>
      <c r="T70" s="63"/>
      <c r="U70" s="63"/>
      <c r="V70" s="63"/>
    </row>
    <row r="71" spans="1:45" s="62" customFormat="1" ht="24.95" customHeight="1">
      <c r="A71" s="96"/>
      <c r="B71" s="60"/>
      <c r="C71" s="782" t="s">
        <v>576</v>
      </c>
      <c r="D71" s="782"/>
      <c r="E71" s="335">
        <v>924.68</v>
      </c>
      <c r="F71" s="335">
        <v>0</v>
      </c>
      <c r="G71" s="335">
        <v>1316.27</v>
      </c>
      <c r="H71" s="335">
        <v>161.21</v>
      </c>
      <c r="I71" s="396">
        <v>1991.75</v>
      </c>
      <c r="J71" s="396">
        <v>185.32</v>
      </c>
      <c r="K71" s="63"/>
      <c r="L71" s="63"/>
      <c r="M71" s="63"/>
      <c r="N71" s="63"/>
      <c r="O71" s="63"/>
      <c r="P71" s="63"/>
      <c r="Q71" s="63"/>
      <c r="R71" s="63"/>
      <c r="S71" s="63"/>
      <c r="T71" s="63"/>
      <c r="U71" s="63"/>
      <c r="V71" s="63"/>
    </row>
    <row r="72" spans="1:45" s="62" customFormat="1" ht="24.95" customHeight="1">
      <c r="A72" s="96"/>
      <c r="B72" s="60"/>
      <c r="C72" s="764" t="s">
        <v>608</v>
      </c>
      <c r="D72" s="764"/>
      <c r="E72" s="335">
        <v>6.01</v>
      </c>
      <c r="F72" s="335">
        <v>0</v>
      </c>
      <c r="G72" s="335">
        <v>0</v>
      </c>
      <c r="H72" s="335">
        <v>0</v>
      </c>
      <c r="I72" s="396">
        <v>0</v>
      </c>
      <c r="J72" s="396">
        <v>0</v>
      </c>
      <c r="K72" s="63"/>
      <c r="L72" s="63"/>
      <c r="M72" s="63"/>
      <c r="N72" s="63"/>
      <c r="O72" s="63"/>
      <c r="P72" s="63"/>
      <c r="Q72" s="63"/>
      <c r="R72" s="63"/>
      <c r="S72" s="63"/>
      <c r="T72" s="63"/>
      <c r="U72" s="63"/>
      <c r="V72" s="63"/>
    </row>
    <row r="73" spans="1:45" s="62" customFormat="1" ht="24.95" customHeight="1">
      <c r="A73" s="96"/>
      <c r="B73" s="82"/>
      <c r="C73" s="764" t="s">
        <v>575</v>
      </c>
      <c r="D73" s="764"/>
      <c r="E73" s="335">
        <v>618.77</v>
      </c>
      <c r="F73" s="335">
        <v>0</v>
      </c>
      <c r="G73" s="335">
        <v>11136.38</v>
      </c>
      <c r="H73" s="335">
        <v>11136.38</v>
      </c>
      <c r="I73" s="396">
        <v>16165.2</v>
      </c>
      <c r="J73" s="396">
        <v>16165.2</v>
      </c>
      <c r="K73" s="63"/>
      <c r="L73" s="63"/>
      <c r="M73" s="63"/>
      <c r="N73" s="63"/>
      <c r="O73" s="63"/>
      <c r="P73" s="63"/>
      <c r="Q73" s="63"/>
      <c r="R73" s="63"/>
      <c r="S73" s="63"/>
      <c r="T73" s="63"/>
      <c r="U73" s="63"/>
      <c r="V73" s="63"/>
    </row>
    <row r="74" spans="1:45" s="62" customFormat="1" ht="24.95" customHeight="1">
      <c r="A74" s="96"/>
      <c r="B74" s="82"/>
      <c r="C74" s="764" t="s">
        <v>609</v>
      </c>
      <c r="D74" s="764"/>
      <c r="E74" s="335">
        <v>72.2</v>
      </c>
      <c r="F74" s="335">
        <v>65.73</v>
      </c>
      <c r="G74" s="335">
        <v>29.95</v>
      </c>
      <c r="H74" s="335">
        <v>0.2</v>
      </c>
      <c r="I74" s="396">
        <v>10.4</v>
      </c>
      <c r="J74" s="396">
        <v>0.05</v>
      </c>
      <c r="K74" s="63"/>
      <c r="L74" s="63"/>
      <c r="M74" s="63"/>
      <c r="N74" s="63"/>
      <c r="O74" s="63"/>
      <c r="P74" s="63"/>
      <c r="Q74" s="63"/>
      <c r="R74" s="63"/>
      <c r="S74" s="63"/>
      <c r="T74" s="63"/>
      <c r="U74" s="63"/>
      <c r="V74" s="63"/>
    </row>
    <row r="75" spans="1:45" s="62" customFormat="1" ht="24.95" customHeight="1">
      <c r="A75" s="96"/>
      <c r="B75" s="82"/>
      <c r="C75" s="764" t="s">
        <v>610</v>
      </c>
      <c r="D75" s="764"/>
      <c r="E75" s="335">
        <v>17.510000000000002</v>
      </c>
      <c r="F75" s="335">
        <v>0</v>
      </c>
      <c r="G75" s="335">
        <v>0</v>
      </c>
      <c r="H75" s="335">
        <v>0</v>
      </c>
      <c r="I75" s="396">
        <v>0</v>
      </c>
      <c r="J75" s="396">
        <v>0</v>
      </c>
      <c r="K75" s="63"/>
      <c r="L75" s="63"/>
      <c r="M75" s="63"/>
      <c r="N75" s="63"/>
      <c r="O75" s="63"/>
      <c r="P75" s="63"/>
      <c r="Q75" s="63"/>
      <c r="R75" s="63"/>
      <c r="S75" s="63"/>
      <c r="T75" s="63"/>
      <c r="U75" s="63"/>
      <c r="V75" s="63"/>
    </row>
    <row r="76" spans="1:45" s="62" customFormat="1" ht="24.95" customHeight="1">
      <c r="A76" s="96"/>
      <c r="B76" s="82"/>
      <c r="C76" s="781" t="s">
        <v>3</v>
      </c>
      <c r="D76" s="781"/>
      <c r="E76" s="337">
        <v>1639.16</v>
      </c>
      <c r="F76" s="337">
        <v>65.73</v>
      </c>
      <c r="G76" s="337">
        <v>12482.6</v>
      </c>
      <c r="H76" s="337">
        <v>11297.79</v>
      </c>
      <c r="I76" s="395">
        <v>18167.349999999999</v>
      </c>
      <c r="J76" s="395">
        <v>16350.57</v>
      </c>
      <c r="K76" s="63"/>
      <c r="L76" s="63"/>
      <c r="M76" s="63"/>
      <c r="N76" s="63"/>
      <c r="O76" s="63"/>
      <c r="P76" s="63"/>
      <c r="Q76" s="63"/>
      <c r="R76" s="63"/>
      <c r="S76" s="63"/>
      <c r="T76" s="63"/>
      <c r="U76" s="63"/>
      <c r="V76" s="63"/>
    </row>
    <row r="77" spans="1:45" s="62" customFormat="1" ht="35.1" customHeight="1">
      <c r="A77" s="96"/>
      <c r="B77" s="60"/>
      <c r="C77" s="781" t="s">
        <v>611</v>
      </c>
      <c r="D77" s="781"/>
      <c r="E77" s="400">
        <v>1020.39</v>
      </c>
      <c r="F77" s="400">
        <v>65.73</v>
      </c>
      <c r="G77" s="400">
        <v>1346.22</v>
      </c>
      <c r="H77" s="400">
        <v>161.41</v>
      </c>
      <c r="I77" s="401">
        <v>2002.15</v>
      </c>
      <c r="J77" s="401">
        <v>185.37</v>
      </c>
      <c r="K77" s="63"/>
      <c r="L77" s="63"/>
      <c r="M77" s="63"/>
      <c r="N77" s="63"/>
      <c r="O77" s="63"/>
      <c r="P77" s="63"/>
      <c r="Q77" s="63"/>
      <c r="R77" s="63"/>
      <c r="S77" s="63"/>
      <c r="T77" s="63"/>
      <c r="U77" s="63"/>
      <c r="V77" s="63"/>
    </row>
    <row r="78" spans="1:45" s="62" customFormat="1" ht="35.1" customHeight="1">
      <c r="A78" s="96"/>
      <c r="B78" s="60"/>
      <c r="C78" s="781" t="s">
        <v>612</v>
      </c>
      <c r="D78" s="781"/>
      <c r="E78" s="400">
        <v>618.77</v>
      </c>
      <c r="F78" s="400">
        <v>0</v>
      </c>
      <c r="G78" s="400">
        <v>11136.38</v>
      </c>
      <c r="H78" s="400">
        <v>11136.38</v>
      </c>
      <c r="I78" s="401">
        <v>16165.2</v>
      </c>
      <c r="J78" s="401">
        <v>16165.2</v>
      </c>
      <c r="K78" s="63"/>
      <c r="L78" s="63"/>
      <c r="M78" s="63"/>
      <c r="N78" s="63"/>
      <c r="O78" s="63"/>
      <c r="P78" s="63"/>
      <c r="Q78" s="63"/>
      <c r="R78" s="63"/>
      <c r="S78" s="63"/>
      <c r="T78" s="63"/>
      <c r="U78" s="63"/>
      <c r="V78" s="63"/>
    </row>
    <row r="79" spans="1:45" s="132" customFormat="1" ht="35.1" customHeight="1">
      <c r="A79" s="155"/>
      <c r="B79" s="82"/>
      <c r="C79" s="858" t="s">
        <v>619</v>
      </c>
      <c r="D79" s="858"/>
      <c r="E79" s="858"/>
      <c r="F79" s="858"/>
      <c r="G79" s="858"/>
      <c r="H79" s="858"/>
      <c r="I79" s="699"/>
      <c r="J79" s="699"/>
      <c r="K79" s="58"/>
      <c r="L79" s="58"/>
      <c r="M79" s="58"/>
      <c r="N79" s="58"/>
      <c r="O79" s="58"/>
      <c r="P79" s="58"/>
      <c r="Q79" s="58"/>
      <c r="R79" s="58"/>
      <c r="S79" s="58"/>
      <c r="T79" s="58"/>
      <c r="U79" s="58"/>
    </row>
    <row r="80" spans="1:45" s="132" customFormat="1" ht="35.1" customHeight="1">
      <c r="A80" s="155"/>
      <c r="B80" s="82"/>
      <c r="C80" s="847" t="s">
        <v>617</v>
      </c>
      <c r="D80" s="847"/>
      <c r="E80" s="847"/>
      <c r="F80" s="847"/>
      <c r="G80" s="847"/>
      <c r="H80" s="847"/>
      <c r="I80" s="409"/>
      <c r="J80" s="409"/>
      <c r="K80" s="58"/>
      <c r="L80" s="58"/>
      <c r="M80" s="58"/>
      <c r="N80" s="58"/>
      <c r="O80" s="58"/>
      <c r="P80" s="58"/>
      <c r="Q80" s="58"/>
      <c r="R80" s="58"/>
      <c r="S80" s="58"/>
      <c r="T80" s="58"/>
      <c r="U80" s="58"/>
    </row>
    <row r="81" spans="1:45" s="132" customFormat="1" ht="35.1" customHeight="1">
      <c r="A81" s="155"/>
      <c r="B81" s="82"/>
      <c r="C81" s="847" t="s">
        <v>618</v>
      </c>
      <c r="D81" s="847"/>
      <c r="E81" s="847"/>
      <c r="F81" s="847"/>
      <c r="G81" s="847"/>
      <c r="H81" s="847"/>
      <c r="I81" s="409"/>
      <c r="J81" s="409"/>
      <c r="K81" s="58"/>
      <c r="L81" s="58"/>
      <c r="M81" s="58"/>
      <c r="N81" s="58"/>
      <c r="O81" s="58"/>
      <c r="P81" s="58"/>
      <c r="Q81" s="58"/>
      <c r="R81" s="58"/>
      <c r="S81" s="58"/>
      <c r="T81" s="58"/>
      <c r="U81" s="58"/>
    </row>
    <row r="82" spans="1:45" s="132" customFormat="1" ht="35.1" customHeight="1">
      <c r="A82" s="155"/>
      <c r="B82" s="82"/>
      <c r="C82" s="849" t="s">
        <v>613</v>
      </c>
      <c r="D82" s="847"/>
      <c r="E82" s="847"/>
      <c r="F82" s="847"/>
      <c r="G82" s="847"/>
      <c r="H82" s="847"/>
      <c r="I82" s="409"/>
      <c r="J82" s="409"/>
      <c r="K82" s="58"/>
      <c r="L82" s="58"/>
      <c r="M82" s="58"/>
      <c r="N82" s="58"/>
      <c r="O82" s="58"/>
      <c r="P82" s="58"/>
      <c r="Q82" s="58"/>
      <c r="R82" s="58"/>
      <c r="S82" s="58"/>
      <c r="T82" s="58"/>
      <c r="U82" s="58"/>
    </row>
    <row r="83" spans="1:45" s="62" customFormat="1" ht="24.95" customHeight="1">
      <c r="A83" s="96"/>
      <c r="B83" s="82"/>
      <c r="C83" s="131"/>
      <c r="D83" s="63"/>
      <c r="E83" s="63"/>
      <c r="F83" s="63"/>
      <c r="G83" s="63"/>
      <c r="H83" s="63"/>
      <c r="I83" s="63"/>
      <c r="J83" s="63"/>
      <c r="K83" s="63"/>
      <c r="L83" s="63"/>
      <c r="M83" s="63"/>
      <c r="N83" s="63"/>
      <c r="O83" s="63"/>
      <c r="P83" s="63"/>
      <c r="Q83" s="63"/>
      <c r="R83" s="63"/>
      <c r="S83" s="63"/>
      <c r="T83" s="63"/>
      <c r="U83" s="63"/>
    </row>
    <row r="84" spans="1:45" s="62" customFormat="1" ht="24.95" customHeight="1">
      <c r="A84" s="96"/>
      <c r="B84" s="82"/>
      <c r="C84" s="225" t="str">
        <f>Índice!D73</f>
        <v>GRI 303-5</v>
      </c>
      <c r="D84" s="729" t="str">
        <f>Índice!E73</f>
        <v>Water consumption</v>
      </c>
      <c r="E84" s="730"/>
      <c r="F84" s="730"/>
      <c r="G84" s="730"/>
      <c r="H84" s="730"/>
      <c r="I84" s="731"/>
      <c r="J84" s="84"/>
      <c r="K84" s="52"/>
      <c r="L84" s="53"/>
      <c r="N84" s="63"/>
      <c r="O84" s="63"/>
      <c r="P84" s="69"/>
      <c r="Q84" s="69"/>
      <c r="R84" s="69"/>
      <c r="S84" s="69"/>
      <c r="T84" s="69"/>
      <c r="U84" s="70"/>
      <c r="V84" s="71"/>
      <c r="W84" s="71"/>
      <c r="X84" s="71"/>
      <c r="Y84" s="71"/>
      <c r="Z84" s="72"/>
      <c r="AA84" s="71"/>
      <c r="AB84" s="71"/>
      <c r="AC84" s="71"/>
      <c r="AD84" s="71"/>
      <c r="AE84" s="71"/>
      <c r="AF84" s="71"/>
      <c r="AG84" s="71"/>
      <c r="AH84" s="71"/>
      <c r="AI84" s="71"/>
      <c r="AJ84" s="71"/>
      <c r="AK84" s="71"/>
      <c r="AL84" s="71"/>
      <c r="AM84" s="71"/>
      <c r="AN84" s="71"/>
      <c r="AO84" s="66"/>
      <c r="AP84" s="65"/>
      <c r="AQ84" s="65"/>
      <c r="AR84" s="65"/>
      <c r="AS84" s="65"/>
    </row>
    <row r="85" spans="1:45" s="62" customFormat="1" ht="24.95" customHeight="1">
      <c r="A85" s="96"/>
      <c r="B85" s="82"/>
      <c r="C85" s="844" t="s">
        <v>620</v>
      </c>
      <c r="D85" s="844"/>
      <c r="E85" s="844"/>
      <c r="F85" s="844"/>
      <c r="G85" s="844"/>
      <c r="H85" s="844"/>
      <c r="I85" s="844"/>
      <c r="J85" s="59"/>
      <c r="K85" s="59"/>
      <c r="L85" s="59"/>
      <c r="M85" s="59"/>
      <c r="N85" s="59"/>
      <c r="O85" s="59"/>
      <c r="P85" s="63"/>
      <c r="Q85" s="63"/>
      <c r="R85" s="63"/>
      <c r="S85" s="63"/>
      <c r="T85" s="63"/>
      <c r="U85" s="63"/>
    </row>
    <row r="86" spans="1:45" s="62" customFormat="1" ht="24.95" customHeight="1">
      <c r="A86" s="96"/>
      <c r="B86" s="60"/>
      <c r="C86" s="394" t="s">
        <v>621</v>
      </c>
      <c r="D86" s="63"/>
      <c r="E86" s="63"/>
      <c r="F86" s="63"/>
      <c r="G86" s="63"/>
      <c r="H86" s="63"/>
      <c r="I86" s="63"/>
      <c r="J86" s="63"/>
      <c r="K86" s="63"/>
      <c r="L86" s="63"/>
      <c r="M86" s="63"/>
      <c r="N86" s="63"/>
      <c r="O86" s="63"/>
      <c r="P86" s="63"/>
      <c r="Q86" s="63"/>
      <c r="R86" s="63"/>
      <c r="S86" s="63"/>
      <c r="T86" s="63"/>
      <c r="U86" s="63"/>
    </row>
    <row r="87" spans="1:45" s="62" customFormat="1" ht="35.1" customHeight="1" thickBot="1">
      <c r="A87" s="96"/>
      <c r="B87" s="83"/>
      <c r="C87" s="773" t="s">
        <v>622</v>
      </c>
      <c r="D87" s="773"/>
      <c r="E87" s="320">
        <v>2022</v>
      </c>
      <c r="F87" s="320">
        <v>2023</v>
      </c>
      <c r="G87" s="321">
        <v>2024</v>
      </c>
      <c r="H87" s="63"/>
      <c r="I87" s="63"/>
      <c r="J87" s="63"/>
      <c r="K87" s="63"/>
      <c r="L87" s="63"/>
      <c r="M87" s="63"/>
      <c r="N87" s="63"/>
      <c r="O87" s="63"/>
      <c r="P87" s="63"/>
      <c r="Q87" s="63"/>
      <c r="R87" s="63"/>
      <c r="S87" s="63"/>
      <c r="T87" s="63"/>
      <c r="U87" s="63"/>
    </row>
    <row r="88" spans="1:45" s="62" customFormat="1" ht="24.95" customHeight="1">
      <c r="A88" s="96"/>
      <c r="B88" s="60"/>
      <c r="C88" s="825" t="s">
        <v>623</v>
      </c>
      <c r="D88" s="825"/>
      <c r="E88" s="349">
        <v>6780.37</v>
      </c>
      <c r="F88" s="349">
        <v>6167.7</v>
      </c>
      <c r="G88" s="402">
        <v>7440.32</v>
      </c>
      <c r="H88" s="63"/>
      <c r="I88" s="63"/>
      <c r="J88" s="63"/>
      <c r="K88" s="63"/>
      <c r="L88" s="63"/>
      <c r="M88" s="63"/>
      <c r="N88" s="63"/>
      <c r="O88" s="63"/>
      <c r="P88" s="63"/>
      <c r="Q88" s="63"/>
      <c r="R88" s="63"/>
      <c r="S88" s="63"/>
      <c r="T88" s="63"/>
      <c r="U88" s="63"/>
    </row>
    <row r="89" spans="1:45" s="62" customFormat="1" ht="24.95" customHeight="1">
      <c r="A89" s="96"/>
      <c r="B89" s="60"/>
      <c r="C89" s="764" t="s">
        <v>595</v>
      </c>
      <c r="D89" s="764"/>
      <c r="E89" s="342">
        <v>21.19</v>
      </c>
      <c r="F89" s="342">
        <v>89.7</v>
      </c>
      <c r="G89" s="403">
        <v>408.76</v>
      </c>
      <c r="H89" s="63"/>
      <c r="I89" s="63"/>
      <c r="J89" s="63"/>
      <c r="K89" s="63"/>
      <c r="L89" s="63"/>
      <c r="M89" s="63"/>
      <c r="N89" s="63"/>
      <c r="O89" s="63"/>
      <c r="P89" s="63"/>
      <c r="Q89" s="63"/>
      <c r="R89" s="63"/>
      <c r="S89" s="63"/>
      <c r="T89" s="63"/>
      <c r="U89" s="63"/>
    </row>
    <row r="90" spans="1:45" s="62" customFormat="1" ht="24.95" customHeight="1">
      <c r="A90" s="96"/>
      <c r="B90" s="60"/>
      <c r="C90" s="853" t="s">
        <v>624</v>
      </c>
      <c r="D90" s="853"/>
      <c r="E90" s="853"/>
      <c r="F90" s="853"/>
      <c r="G90" s="853"/>
      <c r="H90" s="63"/>
      <c r="I90" s="63"/>
      <c r="J90" s="63"/>
      <c r="K90" s="63"/>
      <c r="L90" s="63"/>
      <c r="M90" s="63"/>
      <c r="N90" s="63"/>
      <c r="O90" s="63"/>
      <c r="P90" s="63"/>
      <c r="Q90" s="63"/>
      <c r="R90" s="63"/>
      <c r="S90" s="63"/>
      <c r="T90" s="63"/>
      <c r="U90" s="63"/>
    </row>
    <row r="91" spans="1:45" s="62" customFormat="1" ht="24.95" customHeight="1">
      <c r="A91" s="96"/>
      <c r="B91" s="82"/>
      <c r="C91" s="854" t="s">
        <v>625</v>
      </c>
      <c r="D91" s="854"/>
      <c r="E91" s="854"/>
      <c r="F91" s="854"/>
      <c r="G91" s="854"/>
      <c r="H91" s="703"/>
      <c r="I91" s="63"/>
      <c r="J91" s="63"/>
      <c r="K91" s="63"/>
      <c r="L91" s="63"/>
      <c r="M91" s="63"/>
      <c r="N91" s="63"/>
      <c r="O91" s="63"/>
      <c r="P91" s="63"/>
      <c r="Q91" s="63"/>
      <c r="R91" s="63"/>
      <c r="S91" s="63"/>
      <c r="T91" s="63"/>
      <c r="U91" s="63"/>
    </row>
    <row r="92" spans="1:45" s="62" customFormat="1" ht="24.95" customHeight="1">
      <c r="A92" s="96"/>
      <c r="B92" s="60"/>
      <c r="C92" s="847"/>
      <c r="D92" s="847"/>
      <c r="E92" s="847"/>
      <c r="F92" s="847"/>
      <c r="G92" s="847"/>
      <c r="H92" s="847"/>
    </row>
    <row r="93" spans="1:45" s="62" customFormat="1" ht="35.1" customHeight="1">
      <c r="A93" s="96"/>
      <c r="B93" s="60"/>
      <c r="C93" s="225" t="str">
        <f>Índice!D74</f>
        <v>SASB IF-EU-140a.1</v>
      </c>
      <c r="D93" s="729" t="str">
        <f>Índice!E74</f>
        <v>(1) Total water withdrawn and (2) total water consumed, percentage of each in regions with High or Extremely High Baseline Water Stress</v>
      </c>
      <c r="E93" s="730"/>
      <c r="F93" s="730"/>
      <c r="G93" s="730"/>
      <c r="H93" s="730"/>
      <c r="I93" s="731"/>
      <c r="J93" s="95"/>
      <c r="K93" s="102"/>
      <c r="L93" s="95"/>
      <c r="N93" s="63"/>
      <c r="O93" s="63"/>
      <c r="P93" s="63"/>
      <c r="Q93" s="63"/>
      <c r="R93" s="63"/>
      <c r="S93" s="63"/>
      <c r="T93" s="63"/>
      <c r="U93" s="64"/>
      <c r="V93" s="65"/>
      <c r="W93" s="65"/>
      <c r="X93" s="65"/>
      <c r="Y93" s="65"/>
      <c r="Z93" s="66"/>
      <c r="AA93" s="65"/>
      <c r="AB93" s="65"/>
      <c r="AC93" s="65"/>
      <c r="AD93" s="65"/>
      <c r="AE93" s="65"/>
      <c r="AF93" s="65"/>
      <c r="AG93" s="65"/>
      <c r="AH93" s="65"/>
      <c r="AI93" s="65"/>
      <c r="AJ93" s="65"/>
      <c r="AK93" s="65"/>
      <c r="AL93" s="65"/>
      <c r="AM93" s="65"/>
      <c r="AN93" s="65"/>
      <c r="AO93" s="66"/>
      <c r="AP93" s="65"/>
      <c r="AQ93" s="65"/>
      <c r="AR93" s="65"/>
      <c r="AS93" s="65"/>
    </row>
    <row r="94" spans="1:45" s="62" customFormat="1" ht="24.95" customHeight="1">
      <c r="A94" s="96"/>
      <c r="B94" s="82"/>
      <c r="C94" s="726" t="s">
        <v>626</v>
      </c>
      <c r="D94" s="726"/>
      <c r="E94" s="726"/>
      <c r="F94" s="726"/>
      <c r="G94" s="726"/>
      <c r="H94" s="726"/>
      <c r="I94" s="726"/>
      <c r="J94" s="85"/>
      <c r="K94" s="85"/>
      <c r="L94" s="85"/>
      <c r="M94" s="722"/>
      <c r="N94" s="723"/>
      <c r="O94" s="723"/>
    </row>
    <row r="95" spans="1:45" s="62" customFormat="1" ht="24.95" customHeight="1">
      <c r="A95" s="96"/>
      <c r="B95" s="82"/>
      <c r="C95" s="725"/>
      <c r="D95" s="725"/>
      <c r="E95" s="725"/>
      <c r="F95" s="725"/>
      <c r="G95" s="725"/>
      <c r="H95" s="725"/>
      <c r="I95" s="725"/>
      <c r="J95" s="87"/>
      <c r="K95" s="87"/>
      <c r="L95" s="87"/>
      <c r="M95" s="716"/>
      <c r="N95" s="717"/>
      <c r="O95" s="717"/>
    </row>
    <row r="96" spans="1:45" s="62" customFormat="1" ht="24.95" customHeight="1">
      <c r="A96" s="96"/>
      <c r="B96" s="82"/>
      <c r="C96" s="200"/>
      <c r="D96" s="200"/>
      <c r="E96" s="200"/>
      <c r="F96" s="200"/>
      <c r="G96" s="200"/>
      <c r="H96" s="200"/>
      <c r="I96" s="200"/>
      <c r="J96" s="200"/>
      <c r="K96" s="200"/>
      <c r="L96" s="200"/>
      <c r="M96" s="200"/>
      <c r="N96" s="200"/>
      <c r="O96" s="200"/>
      <c r="P96" s="63"/>
      <c r="Q96" s="63"/>
      <c r="R96" s="63"/>
      <c r="S96" s="63"/>
      <c r="T96" s="63"/>
      <c r="U96" s="64"/>
      <c r="V96" s="65"/>
      <c r="W96" s="65"/>
      <c r="X96" s="65"/>
      <c r="Y96" s="65"/>
      <c r="Z96" s="66"/>
      <c r="AA96" s="65"/>
      <c r="AB96" s="65"/>
      <c r="AC96" s="65"/>
      <c r="AD96" s="65"/>
      <c r="AE96" s="65"/>
      <c r="AF96" s="65"/>
      <c r="AG96" s="65"/>
      <c r="AH96" s="65"/>
      <c r="AI96" s="65"/>
      <c r="AJ96" s="65"/>
      <c r="AK96" s="65"/>
      <c r="AL96" s="65"/>
      <c r="AM96" s="65"/>
      <c r="AN96" s="65"/>
      <c r="AO96" s="66"/>
      <c r="AP96" s="65"/>
      <c r="AQ96" s="65"/>
      <c r="AR96" s="65"/>
      <c r="AS96" s="65"/>
    </row>
    <row r="97" spans="1:45" s="62" customFormat="1" ht="24.95" customHeight="1">
      <c r="A97" s="96"/>
      <c r="B97" s="82"/>
      <c r="C97" s="225" t="str">
        <f>Índice!D75</f>
        <v>SASB IF-EU-140a.3</v>
      </c>
      <c r="D97" s="729" t="str">
        <f>Índice!E75</f>
        <v>Description of water management risks and discussion of strategies and practices to mitigate those risks</v>
      </c>
      <c r="E97" s="730"/>
      <c r="F97" s="730"/>
      <c r="G97" s="730"/>
      <c r="H97" s="730"/>
      <c r="I97" s="731"/>
      <c r="J97" s="200"/>
      <c r="K97" s="200"/>
      <c r="L97" s="200"/>
      <c r="M97" s="200"/>
      <c r="N97" s="200"/>
      <c r="O97" s="200"/>
      <c r="P97" s="63"/>
      <c r="Q97" s="63"/>
      <c r="R97" s="63"/>
      <c r="S97" s="63"/>
      <c r="T97" s="63"/>
      <c r="U97" s="64"/>
      <c r="V97" s="65"/>
      <c r="W97" s="65"/>
      <c r="X97" s="65"/>
      <c r="Y97" s="65"/>
      <c r="Z97" s="66"/>
      <c r="AA97" s="65"/>
      <c r="AB97" s="65"/>
      <c r="AC97" s="65"/>
      <c r="AD97" s="65"/>
      <c r="AE97" s="65"/>
      <c r="AF97" s="65"/>
      <c r="AG97" s="65"/>
      <c r="AH97" s="65"/>
      <c r="AI97" s="65"/>
      <c r="AJ97" s="65"/>
      <c r="AK97" s="65"/>
      <c r="AL97" s="65"/>
      <c r="AM97" s="65"/>
      <c r="AN97" s="65"/>
      <c r="AO97" s="66"/>
      <c r="AP97" s="65"/>
      <c r="AQ97" s="65"/>
      <c r="AR97" s="65"/>
      <c r="AS97" s="65"/>
    </row>
    <row r="98" spans="1:45" s="62" customFormat="1" ht="24.95" customHeight="1">
      <c r="A98" s="96"/>
      <c r="B98" s="82"/>
      <c r="C98" s="726" t="s">
        <v>627</v>
      </c>
      <c r="D98" s="726"/>
      <c r="E98" s="726"/>
      <c r="F98" s="726"/>
      <c r="G98" s="726"/>
      <c r="H98" s="726"/>
      <c r="I98" s="726"/>
      <c r="J98" s="85"/>
      <c r="K98" s="85"/>
      <c r="L98" s="85"/>
      <c r="M98" s="722"/>
      <c r="N98" s="723"/>
      <c r="O98" s="723"/>
    </row>
    <row r="99" spans="1:45" s="62" customFormat="1" ht="24.95" customHeight="1">
      <c r="A99" s="96"/>
      <c r="B99" s="82"/>
      <c r="C99" s="725"/>
      <c r="D99" s="725"/>
      <c r="E99" s="725"/>
      <c r="F99" s="725"/>
      <c r="G99" s="725"/>
      <c r="H99" s="725"/>
      <c r="I99" s="725"/>
      <c r="J99" s="87"/>
      <c r="K99" s="87"/>
      <c r="L99" s="87"/>
      <c r="M99" s="716"/>
      <c r="N99" s="717"/>
      <c r="O99" s="717"/>
    </row>
    <row r="100" spans="1:45" s="62" customFormat="1" ht="24.95" customHeight="1">
      <c r="A100" s="96"/>
      <c r="B100" s="61"/>
      <c r="C100" s="89"/>
      <c r="D100" s="89"/>
      <c r="E100" s="89"/>
      <c r="F100" s="89"/>
      <c r="G100" s="89"/>
      <c r="H100" s="89"/>
      <c r="I100" s="89"/>
    </row>
    <row r="101" spans="1:45" s="62" customFormat="1" ht="24.95" customHeight="1">
      <c r="A101" s="96"/>
      <c r="B101" s="61"/>
      <c r="C101" s="93"/>
      <c r="D101" s="93"/>
      <c r="E101" s="93"/>
      <c r="F101" s="93"/>
      <c r="G101" s="93"/>
      <c r="H101" s="93"/>
      <c r="I101" s="93"/>
    </row>
    <row r="102" spans="1:45" s="62" customFormat="1" ht="24.95" customHeight="1">
      <c r="A102" s="96"/>
      <c r="B102" s="61"/>
    </row>
    <row r="103" spans="1:45" s="62" customFormat="1" ht="24.95" customHeight="1">
      <c r="A103" s="96"/>
      <c r="B103" s="61"/>
    </row>
    <row r="104" spans="1:45" s="62" customFormat="1" ht="24.95" customHeight="1">
      <c r="A104" s="96"/>
      <c r="B104" s="61"/>
    </row>
    <row r="105" spans="1:45" s="62" customFormat="1" ht="24.95" customHeight="1">
      <c r="A105" s="96"/>
      <c r="B105" s="61"/>
    </row>
    <row r="106" spans="1:45" s="62" customFormat="1" ht="24.95" customHeight="1">
      <c r="A106" s="96"/>
      <c r="B106" s="61"/>
    </row>
    <row r="107" spans="1:45" s="62" customFormat="1" ht="24.95" customHeight="1">
      <c r="A107" s="96"/>
      <c r="B107" s="61"/>
    </row>
    <row r="108" spans="1:45" s="62" customFormat="1" ht="24.95" customHeight="1">
      <c r="A108" s="96"/>
      <c r="B108" s="61"/>
    </row>
    <row r="109" spans="1:45" s="62" customFormat="1" ht="24.95" customHeight="1">
      <c r="A109" s="96"/>
      <c r="B109" s="61"/>
    </row>
    <row r="110" spans="1:45" s="62" customFormat="1" ht="24.95" customHeight="1">
      <c r="A110" s="96"/>
      <c r="B110" s="61"/>
    </row>
    <row r="111" spans="1:45" s="62" customFormat="1" ht="24.95" customHeight="1">
      <c r="A111" s="96"/>
      <c r="B111" s="61"/>
    </row>
    <row r="112" spans="1:45" s="62" customFormat="1" ht="24.95" customHeight="1">
      <c r="A112" s="96"/>
      <c r="B112" s="61"/>
    </row>
    <row r="113" spans="1:2" s="62" customFormat="1" ht="24.95" customHeight="1">
      <c r="A113" s="96"/>
      <c r="B113" s="61"/>
    </row>
    <row r="114" spans="1:2" s="62" customFormat="1" ht="24.95" customHeight="1">
      <c r="A114" s="96"/>
      <c r="B114" s="61"/>
    </row>
    <row r="115" spans="1:2" s="62" customFormat="1" ht="24.95" customHeight="1">
      <c r="A115" s="96"/>
      <c r="B115" s="61"/>
    </row>
    <row r="116" spans="1:2" s="62" customFormat="1" ht="24.95" customHeight="1">
      <c r="A116" s="96"/>
      <c r="B116" s="61"/>
    </row>
    <row r="117" spans="1:2" s="62" customFormat="1" ht="24.95" customHeight="1">
      <c r="A117" s="96"/>
      <c r="B117" s="61"/>
    </row>
    <row r="118" spans="1:2" s="62" customFormat="1" ht="24.95" customHeight="1">
      <c r="A118" s="96"/>
      <c r="B118" s="61"/>
    </row>
    <row r="119" spans="1:2" ht="15.75" customHeight="1"/>
    <row r="120" spans="1:2" ht="15.75" customHeight="1"/>
    <row r="121" spans="1:2" ht="15.75" customHeight="1"/>
    <row r="122" spans="1:2" ht="15.75" customHeight="1"/>
    <row r="123" spans="1:2" ht="15.75" customHeight="1"/>
    <row r="124" spans="1:2" ht="15.75" customHeight="1"/>
    <row r="125" spans="1:2" ht="15.75" customHeight="1"/>
    <row r="126" spans="1:2" ht="15.75" customHeight="1"/>
    <row r="127" spans="1:2" ht="15.75" customHeight="1"/>
    <row r="128" spans="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sheetData>
  <sheetProtection algorithmName="SHA-512" hashValue="WeH5hJ7fVZI54L3eDsxD0luLDXQ+Ghb+H3UHsLwlAyQs7KnN5jCrjG2Y2LrqzzvndbHXFrYa4Sj9xSL3WEbbYw==" saltValue="8L/A6NIywMfJ/myXmn+mHA==" spinCount="100000" sheet="1" objects="1" scenarios="1" formatColumns="0" formatRows="0" autoFilter="0"/>
  <mergeCells count="157">
    <mergeCell ref="C94:I95"/>
    <mergeCell ref="C90:G90"/>
    <mergeCell ref="C91:G91"/>
    <mergeCell ref="E69:F69"/>
    <mergeCell ref="G69:H69"/>
    <mergeCell ref="I69:J69"/>
    <mergeCell ref="C61:H61"/>
    <mergeCell ref="C62:H62"/>
    <mergeCell ref="C63:H64"/>
    <mergeCell ref="C79:H79"/>
    <mergeCell ref="C80:H80"/>
    <mergeCell ref="C81:H81"/>
    <mergeCell ref="C78:D78"/>
    <mergeCell ref="C77:D77"/>
    <mergeCell ref="C76:D76"/>
    <mergeCell ref="C75:D75"/>
    <mergeCell ref="C74:D74"/>
    <mergeCell ref="C73:D73"/>
    <mergeCell ref="C72:D72"/>
    <mergeCell ref="C71:D71"/>
    <mergeCell ref="C69:D70"/>
    <mergeCell ref="C85:I85"/>
    <mergeCell ref="C89:D89"/>
    <mergeCell ref="C88:D88"/>
    <mergeCell ref="C39:D39"/>
    <mergeCell ref="C40:D40"/>
    <mergeCell ref="C41:D41"/>
    <mergeCell ref="C42:D42"/>
    <mergeCell ref="C43:D43"/>
    <mergeCell ref="C44:D44"/>
    <mergeCell ref="C45:D45"/>
    <mergeCell ref="C46:D46"/>
    <mergeCell ref="C47:D47"/>
    <mergeCell ref="C23:I26"/>
    <mergeCell ref="D28:I28"/>
    <mergeCell ref="C29:I33"/>
    <mergeCell ref="C38:D38"/>
    <mergeCell ref="C37:D37"/>
    <mergeCell ref="C35:D36"/>
    <mergeCell ref="G15:H15"/>
    <mergeCell ref="G14:H14"/>
    <mergeCell ref="I20:J20"/>
    <mergeCell ref="I19:J19"/>
    <mergeCell ref="I18:J18"/>
    <mergeCell ref="I17:J17"/>
    <mergeCell ref="I16:J16"/>
    <mergeCell ref="I15:J15"/>
    <mergeCell ref="I14:J14"/>
    <mergeCell ref="C20:D20"/>
    <mergeCell ref="C18:D18"/>
    <mergeCell ref="C19:D19"/>
    <mergeCell ref="C17:D17"/>
    <mergeCell ref="C16:D16"/>
    <mergeCell ref="E35:F35"/>
    <mergeCell ref="G35:H35"/>
    <mergeCell ref="I35:J35"/>
    <mergeCell ref="E20:F20"/>
    <mergeCell ref="E19:F19"/>
    <mergeCell ref="E18:F18"/>
    <mergeCell ref="E17:F17"/>
    <mergeCell ref="E16:F16"/>
    <mergeCell ref="E15:F15"/>
    <mergeCell ref="E14:F14"/>
    <mergeCell ref="I13:J13"/>
    <mergeCell ref="D22:I22"/>
    <mergeCell ref="C13:D13"/>
    <mergeCell ref="G13:H13"/>
    <mergeCell ref="M98:O99"/>
    <mergeCell ref="M94:O95"/>
    <mergeCell ref="E58:E59"/>
    <mergeCell ref="F58:F59"/>
    <mergeCell ref="G58:G59"/>
    <mergeCell ref="H58:H59"/>
    <mergeCell ref="I58:I59"/>
    <mergeCell ref="J58:J59"/>
    <mergeCell ref="E56:E57"/>
    <mergeCell ref="F56:F57"/>
    <mergeCell ref="G56:G57"/>
    <mergeCell ref="H56:H57"/>
    <mergeCell ref="I56:I57"/>
    <mergeCell ref="J56:J57"/>
    <mergeCell ref="D97:I97"/>
    <mergeCell ref="C98:I99"/>
    <mergeCell ref="C92:H92"/>
    <mergeCell ref="D84:I84"/>
    <mergeCell ref="C58:D58"/>
    <mergeCell ref="C59:D59"/>
    <mergeCell ref="C60:D60"/>
    <mergeCell ref="C56:D56"/>
    <mergeCell ref="C82:H82"/>
    <mergeCell ref="D93:I93"/>
    <mergeCell ref="C87:D87"/>
    <mergeCell ref="D66:I66"/>
    <mergeCell ref="C67:I67"/>
    <mergeCell ref="C57:D57"/>
    <mergeCell ref="G45:G46"/>
    <mergeCell ref="H45:H46"/>
    <mergeCell ref="I45:I46"/>
    <mergeCell ref="E53:E54"/>
    <mergeCell ref="F53:F54"/>
    <mergeCell ref="G53:G54"/>
    <mergeCell ref="H53:H54"/>
    <mergeCell ref="I53:I54"/>
    <mergeCell ref="C48:D48"/>
    <mergeCell ref="C49:D49"/>
    <mergeCell ref="C50:D50"/>
    <mergeCell ref="C51:D51"/>
    <mergeCell ref="C52:D52"/>
    <mergeCell ref="C53:D53"/>
    <mergeCell ref="C54:D54"/>
    <mergeCell ref="C55:D55"/>
    <mergeCell ref="J53:J54"/>
    <mergeCell ref="E43:E44"/>
    <mergeCell ref="F43:F44"/>
    <mergeCell ref="G43:G44"/>
    <mergeCell ref="H43:H44"/>
    <mergeCell ref="I43:I44"/>
    <mergeCell ref="J43:J44"/>
    <mergeCell ref="E45:E46"/>
    <mergeCell ref="F45:F46"/>
    <mergeCell ref="J48:J49"/>
    <mergeCell ref="E48:E49"/>
    <mergeCell ref="F48:F49"/>
    <mergeCell ref="G48:G49"/>
    <mergeCell ref="H48:H49"/>
    <mergeCell ref="I48:I49"/>
    <mergeCell ref="J45:J46"/>
    <mergeCell ref="E51:E52"/>
    <mergeCell ref="F51:F52"/>
    <mergeCell ref="G51:G52"/>
    <mergeCell ref="H51:H52"/>
    <mergeCell ref="I51:I52"/>
    <mergeCell ref="J51:J52"/>
    <mergeCell ref="K6:L6"/>
    <mergeCell ref="C12:F12"/>
    <mergeCell ref="J40:J41"/>
    <mergeCell ref="E38:E39"/>
    <mergeCell ref="F38:F39"/>
    <mergeCell ref="G38:G39"/>
    <mergeCell ref="H38:H39"/>
    <mergeCell ref="I38:I39"/>
    <mergeCell ref="J38:J39"/>
    <mergeCell ref="E40:E41"/>
    <mergeCell ref="F40:F41"/>
    <mergeCell ref="G40:G41"/>
    <mergeCell ref="H40:H41"/>
    <mergeCell ref="I40:I41"/>
    <mergeCell ref="D6:I6"/>
    <mergeCell ref="C7:I11"/>
    <mergeCell ref="E13:F13"/>
    <mergeCell ref="G20:H20"/>
    <mergeCell ref="G18:H18"/>
    <mergeCell ref="G19:H19"/>
    <mergeCell ref="G17:H17"/>
    <mergeCell ref="G16:H16"/>
    <mergeCell ref="C15:D15"/>
    <mergeCell ref="C14:D14"/>
  </mergeCells>
  <hyperlinks>
    <hyperlink ref="E3" location="'Recursos hídricos'!C6" display="GRI 303-1" xr:uid="{0A71407A-7380-475B-973E-0E41259D293A}"/>
    <hyperlink ref="F3" location="'Recursos hídricos'!C22" display="GRI 303-2" xr:uid="{E53C6823-E966-46EB-A65E-3AC2F55AA31D}"/>
    <hyperlink ref="G3" location="'Recursos hídricos'!C28" display="GRI 303-3" xr:uid="{1BB5C352-B72D-400D-916D-419F612624DC}"/>
    <hyperlink ref="H3" location="'Recursos hídricos'!C66" display="GRI 303-4" xr:uid="{8A7732CC-FC9F-47B0-9EE7-D087D0F7746E}"/>
    <hyperlink ref="I3" location="'Recursos hídricos'!C84" display="GRI 303-5" xr:uid="{0C00565E-88B4-4C8A-8E4C-A22B788BBD35}"/>
    <hyperlink ref="E4" location="'Recursos hídricos'!C93" display="SASB IF-EU-140a.1" xr:uid="{DE154C8C-435E-42B4-8A2B-9F68C309823F}"/>
    <hyperlink ref="F4" location="'Recursos hídricos'!C97" display="SASB IF-EU-140a.3" xr:uid="{42B6E74A-16D4-4BAD-8980-62E70F6FEE0F}"/>
  </hyperlink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9EC5-FBBD-4FF4-9F05-39BEA132C83D}">
  <sheetPr>
    <tabColor rgb="FF00A0A8"/>
  </sheetPr>
  <dimension ref="A1:AT784"/>
  <sheetViews>
    <sheetView showGridLines="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279" customWidth="1"/>
    <col min="2" max="2" width="3.7109375" style="254" customWidth="1"/>
    <col min="3" max="9" width="20.85546875" style="262" customWidth="1"/>
    <col min="10" max="12" width="14.140625" style="262" customWidth="1"/>
    <col min="13" max="13" width="7.140625" style="262" customWidth="1"/>
    <col min="14" max="21" width="14.140625" style="262" hidden="1" customWidth="1"/>
    <col min="22" max="23" width="30" style="262" hidden="1" customWidth="1"/>
    <col min="24" max="31" width="18.140625" style="262" hidden="1" customWidth="1"/>
    <col min="32" max="33" width="18.140625" style="255" hidden="1" customWidth="1"/>
    <col min="34" max="16384" width="0" style="255"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2" t="str">
        <f>Índice!B76</f>
        <v>NATURAL CAPITAL</v>
      </c>
      <c r="D3" s="60"/>
      <c r="E3" s="227" t="s">
        <v>119</v>
      </c>
      <c r="F3" s="227" t="s">
        <v>120</v>
      </c>
      <c r="G3" s="227" t="s">
        <v>121</v>
      </c>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Índice!C76</f>
        <v>Air emissions</v>
      </c>
      <c r="D4" s="60"/>
      <c r="E4" s="145"/>
      <c r="F4" s="145"/>
      <c r="G4" s="145"/>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35.1" customHeight="1">
      <c r="A6" s="96"/>
      <c r="B6" s="60"/>
      <c r="C6" s="225" t="str">
        <f>Índice!D77</f>
        <v>SASB IF-EU-120a.1</v>
      </c>
      <c r="D6" s="729" t="str">
        <f>Índice!E77</f>
        <v>Air emissions for the following pollutants: (1) NOx (excluding N2O), (2) SOx, (3) particulate matter (MP10), (4) lead (Pb), and (5) mercury (Hg); percentage of each in or near densely populated areas.</v>
      </c>
      <c r="E6" s="730"/>
      <c r="F6" s="730"/>
      <c r="G6" s="730"/>
      <c r="H6" s="730"/>
      <c r="I6" s="731"/>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726" t="s">
        <v>628</v>
      </c>
      <c r="D7" s="726"/>
      <c r="E7" s="726"/>
      <c r="F7" s="726"/>
      <c r="G7" s="726"/>
      <c r="H7" s="726"/>
      <c r="I7" s="726"/>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25"/>
      <c r="D8" s="725"/>
      <c r="E8" s="725"/>
      <c r="F8" s="725"/>
      <c r="G8" s="725"/>
      <c r="H8" s="725"/>
      <c r="I8" s="725"/>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25"/>
      <c r="D9" s="725"/>
      <c r="E9" s="725"/>
      <c r="F9" s="725"/>
      <c r="G9" s="725"/>
      <c r="H9" s="725"/>
      <c r="I9" s="725"/>
      <c r="J9" s="87"/>
      <c r="K9" s="87"/>
      <c r="L9" s="87"/>
      <c r="M9" s="92"/>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25"/>
      <c r="D10" s="725"/>
      <c r="E10" s="725"/>
      <c r="F10" s="725"/>
      <c r="G10" s="725"/>
      <c r="H10" s="725"/>
      <c r="I10" s="725"/>
      <c r="J10" s="87"/>
      <c r="K10" s="87"/>
      <c r="L10" s="87"/>
      <c r="M10" s="80"/>
      <c r="N10" s="79"/>
      <c r="O10" s="81"/>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8"/>
      <c r="B11" s="76"/>
      <c r="C11" s="758"/>
      <c r="D11" s="758"/>
      <c r="E11" s="758"/>
      <c r="F11" s="758"/>
      <c r="G11" s="758"/>
      <c r="H11" s="758"/>
      <c r="I11" s="758"/>
      <c r="J11" s="87"/>
      <c r="K11" s="87"/>
      <c r="L11" s="87"/>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row>
    <row r="13" spans="1:46" s="62" customFormat="1" ht="24.95" customHeight="1">
      <c r="A13" s="96"/>
      <c r="B13" s="76"/>
      <c r="C13" s="327" t="str">
        <f>Índice!D76</f>
        <v>GRI 305-7</v>
      </c>
      <c r="D13" s="729" t="str">
        <f>Índice!E76</f>
        <v>NOX, SOX, and other significant air emissions</v>
      </c>
      <c r="E13" s="730"/>
      <c r="F13" s="730"/>
      <c r="G13" s="730"/>
      <c r="H13" s="730"/>
      <c r="I13" s="731"/>
      <c r="J13" s="60"/>
      <c r="K13" s="60"/>
      <c r="L13" s="102"/>
      <c r="M13" s="95"/>
      <c r="O13" s="63"/>
      <c r="P13" s="63"/>
      <c r="Q13" s="63"/>
      <c r="R13" s="63"/>
      <c r="S13" s="63"/>
      <c r="T13" s="63"/>
      <c r="U13" s="64"/>
      <c r="V13" s="65"/>
      <c r="W13" s="65"/>
      <c r="X13" s="65"/>
      <c r="Y13" s="65"/>
      <c r="Z13" s="66"/>
      <c r="AA13" s="65"/>
      <c r="AB13" s="65"/>
      <c r="AC13" s="65"/>
      <c r="AD13" s="65"/>
      <c r="AE13" s="65"/>
      <c r="AF13" s="65"/>
      <c r="AG13" s="65"/>
      <c r="AH13" s="65"/>
      <c r="AI13" s="65"/>
      <c r="AJ13" s="65"/>
      <c r="AK13" s="65"/>
      <c r="AL13" s="65"/>
      <c r="AM13" s="65"/>
      <c r="AN13" s="65"/>
      <c r="AO13" s="66"/>
      <c r="AP13" s="65"/>
      <c r="AQ13" s="65"/>
      <c r="AR13" s="65"/>
      <c r="AS13" s="65"/>
    </row>
    <row r="14" spans="1:46" s="62" customFormat="1" ht="35.1" customHeight="1">
      <c r="A14" s="96"/>
      <c r="B14" s="76"/>
      <c r="C14" s="358" t="str">
        <f>Índice!D78</f>
        <v>SASB EM-EP-120a.1</v>
      </c>
      <c r="D14" s="729" t="str">
        <f>Índice!E78</f>
        <v>Air emissions for the following pollutants: (1) NOx (excluding N2O), (2) SOx, (3) volatile organic compounds (VOCs), and (4) particulate matter (PM10).</v>
      </c>
      <c r="E14" s="730"/>
      <c r="F14" s="730"/>
      <c r="G14" s="730"/>
      <c r="H14" s="730"/>
      <c r="I14" s="731"/>
      <c r="J14" s="95"/>
      <c r="K14" s="95"/>
      <c r="L14" s="95"/>
      <c r="M14" s="95"/>
      <c r="O14" s="63"/>
      <c r="P14" s="63"/>
      <c r="Q14" s="63"/>
      <c r="R14" s="63"/>
      <c r="S14" s="63"/>
      <c r="T14" s="63"/>
      <c r="U14" s="64"/>
      <c r="V14" s="65"/>
      <c r="W14" s="65"/>
      <c r="X14" s="65"/>
      <c r="Y14" s="65"/>
      <c r="Z14" s="66"/>
      <c r="AA14" s="65"/>
      <c r="AB14" s="65"/>
      <c r="AC14" s="65"/>
      <c r="AD14" s="65"/>
      <c r="AE14" s="65"/>
      <c r="AF14" s="65"/>
      <c r="AG14" s="65"/>
      <c r="AH14" s="65"/>
      <c r="AI14" s="65"/>
      <c r="AJ14" s="65"/>
      <c r="AK14" s="65"/>
      <c r="AL14" s="65"/>
      <c r="AM14" s="65"/>
      <c r="AN14" s="65"/>
      <c r="AO14" s="66"/>
      <c r="AP14" s="65"/>
      <c r="AQ14" s="65"/>
      <c r="AR14" s="65"/>
      <c r="AS14" s="65"/>
    </row>
    <row r="15" spans="1:46" s="62" customFormat="1" ht="30" customHeight="1">
      <c r="A15" s="96"/>
      <c r="B15" s="76"/>
      <c r="C15" s="726" t="s">
        <v>629</v>
      </c>
      <c r="D15" s="726"/>
      <c r="E15" s="726"/>
      <c r="F15" s="726"/>
      <c r="G15" s="726"/>
      <c r="H15" s="726"/>
      <c r="I15" s="726"/>
      <c r="J15" s="85"/>
      <c r="K15" s="85"/>
      <c r="L15" s="85"/>
      <c r="M15" s="73"/>
    </row>
    <row r="16" spans="1:46" s="62" customFormat="1" ht="24.95" customHeight="1">
      <c r="A16" s="96"/>
      <c r="B16" s="76"/>
      <c r="C16" s="725"/>
      <c r="D16" s="725"/>
      <c r="E16" s="725"/>
      <c r="F16" s="725"/>
      <c r="G16" s="725"/>
      <c r="H16" s="725"/>
      <c r="I16" s="725"/>
      <c r="J16" s="87"/>
      <c r="K16" s="87"/>
      <c r="L16" s="87"/>
      <c r="M16" s="77"/>
    </row>
    <row r="17" spans="1:13" s="62" customFormat="1" ht="24.95" customHeight="1">
      <c r="A17" s="96"/>
      <c r="B17" s="76"/>
      <c r="C17" s="859" t="s">
        <v>630</v>
      </c>
      <c r="D17" s="860"/>
      <c r="E17" s="860"/>
      <c r="F17" s="860"/>
      <c r="G17" s="87"/>
      <c r="H17" s="87"/>
      <c r="I17" s="87"/>
      <c r="J17" s="87"/>
      <c r="K17" s="87"/>
      <c r="L17" s="87"/>
      <c r="M17" s="77"/>
    </row>
    <row r="18" spans="1:13" s="62" customFormat="1" ht="24.95" customHeight="1" thickBot="1">
      <c r="A18" s="96"/>
      <c r="B18" s="76"/>
      <c r="C18" s="773" t="s">
        <v>220</v>
      </c>
      <c r="D18" s="773"/>
      <c r="E18" s="320">
        <v>2022</v>
      </c>
      <c r="F18" s="320">
        <v>2023</v>
      </c>
      <c r="G18" s="321">
        <v>2024</v>
      </c>
      <c r="H18" s="63"/>
      <c r="I18" s="63"/>
    </row>
    <row r="19" spans="1:13" s="62" customFormat="1" ht="24.95" customHeight="1">
      <c r="A19" s="96"/>
      <c r="B19" s="76"/>
      <c r="C19" s="782" t="s">
        <v>181</v>
      </c>
      <c r="D19" s="782"/>
      <c r="E19" s="342">
        <v>489.71</v>
      </c>
      <c r="F19" s="342">
        <v>1039.56</v>
      </c>
      <c r="G19" s="403">
        <v>2498.66</v>
      </c>
      <c r="H19" s="63"/>
      <c r="I19" s="63"/>
    </row>
    <row r="20" spans="1:13" s="62" customFormat="1" ht="24.95" customHeight="1">
      <c r="A20" s="96"/>
      <c r="B20" s="76"/>
      <c r="C20" s="764" t="s">
        <v>182</v>
      </c>
      <c r="D20" s="764"/>
      <c r="E20" s="342">
        <v>0</v>
      </c>
      <c r="F20" s="342">
        <v>355.87</v>
      </c>
      <c r="G20" s="403">
        <v>3336.28</v>
      </c>
      <c r="H20" s="63"/>
      <c r="I20" s="63"/>
    </row>
    <row r="21" spans="1:13" s="62" customFormat="1" ht="24.95" customHeight="1">
      <c r="A21" s="96"/>
      <c r="B21" s="76"/>
      <c r="C21" s="764" t="s">
        <v>631</v>
      </c>
      <c r="D21" s="764"/>
      <c r="E21" s="342">
        <v>0</v>
      </c>
      <c r="F21" s="342">
        <v>25.93</v>
      </c>
      <c r="G21" s="403">
        <v>113.58</v>
      </c>
      <c r="H21" s="63"/>
      <c r="I21" s="63"/>
    </row>
    <row r="22" spans="1:13" s="62" customFormat="1" ht="35.1" customHeight="1">
      <c r="A22" s="96"/>
      <c r="B22" s="76"/>
      <c r="C22" s="764" t="s">
        <v>632</v>
      </c>
      <c r="D22" s="764"/>
      <c r="E22" s="342">
        <v>202.32</v>
      </c>
      <c r="F22" s="342">
        <v>181.02</v>
      </c>
      <c r="G22" s="403">
        <v>529.39</v>
      </c>
      <c r="H22" s="63"/>
      <c r="I22" s="63"/>
    </row>
    <row r="23" spans="1:13" s="62" customFormat="1" ht="35.1" customHeight="1">
      <c r="A23" s="96"/>
      <c r="B23" s="76"/>
      <c r="C23" s="854" t="s">
        <v>635</v>
      </c>
      <c r="D23" s="854"/>
      <c r="E23" s="854"/>
      <c r="F23" s="854"/>
      <c r="G23" s="854"/>
      <c r="H23" s="409"/>
      <c r="I23" s="409"/>
      <c r="J23" s="409"/>
      <c r="K23" s="409"/>
      <c r="L23" s="410"/>
    </row>
    <row r="24" spans="1:13" s="62" customFormat="1" ht="56.25" customHeight="1">
      <c r="A24" s="96"/>
      <c r="B24" s="76"/>
      <c r="C24" s="854" t="s">
        <v>636</v>
      </c>
      <c r="D24" s="854"/>
      <c r="E24" s="854"/>
      <c r="F24" s="854"/>
      <c r="G24" s="854"/>
      <c r="H24" s="409"/>
      <c r="I24" s="409"/>
      <c r="J24" s="409"/>
      <c r="K24" s="409"/>
      <c r="L24" s="410"/>
    </row>
    <row r="25" spans="1:13" s="62" customFormat="1" ht="48.75" customHeight="1">
      <c r="A25" s="96"/>
      <c r="B25" s="76"/>
      <c r="C25" s="854" t="s">
        <v>637</v>
      </c>
      <c r="D25" s="854"/>
      <c r="E25" s="854"/>
      <c r="F25" s="854"/>
      <c r="G25" s="854"/>
      <c r="H25" s="409"/>
      <c r="I25" s="409"/>
      <c r="J25" s="409"/>
      <c r="K25" s="409"/>
      <c r="L25" s="410"/>
    </row>
    <row r="26" spans="1:13" s="62" customFormat="1" ht="47.25" customHeight="1">
      <c r="A26" s="96"/>
      <c r="B26" s="60"/>
      <c r="C26" s="854" t="s">
        <v>633</v>
      </c>
      <c r="D26" s="854"/>
      <c r="E26" s="854"/>
      <c r="F26" s="854"/>
      <c r="G26" s="854"/>
      <c r="H26" s="409"/>
      <c r="I26" s="409"/>
      <c r="J26" s="409"/>
      <c r="K26" s="409"/>
      <c r="L26" s="410"/>
    </row>
    <row r="27" spans="1:13" s="62" customFormat="1" ht="35.1" customHeight="1">
      <c r="A27" s="96"/>
      <c r="B27" s="60"/>
      <c r="C27" s="854" t="s">
        <v>634</v>
      </c>
      <c r="D27" s="854"/>
      <c r="E27" s="854"/>
      <c r="F27" s="854"/>
      <c r="G27" s="854"/>
      <c r="H27" s="409"/>
      <c r="I27" s="409"/>
      <c r="J27" s="409"/>
      <c r="K27" s="409"/>
      <c r="L27" s="410"/>
    </row>
    <row r="28" spans="1:13" s="62" customFormat="1" ht="35.1" customHeight="1">
      <c r="A28" s="96"/>
      <c r="B28" s="60"/>
      <c r="C28" s="409"/>
      <c r="D28" s="409"/>
      <c r="E28" s="409"/>
      <c r="F28" s="409"/>
      <c r="G28" s="409"/>
      <c r="H28" s="409"/>
      <c r="I28" s="409"/>
      <c r="J28" s="409"/>
      <c r="K28" s="409"/>
      <c r="L28" s="410"/>
    </row>
    <row r="29" spans="1:13" s="62" customFormat="1" ht="49.5" customHeight="1">
      <c r="A29" s="96"/>
      <c r="B29" s="60"/>
      <c r="C29" s="704"/>
      <c r="D29" s="704"/>
      <c r="E29" s="704"/>
      <c r="F29" s="704"/>
      <c r="G29" s="704"/>
      <c r="H29" s="409"/>
      <c r="I29" s="409"/>
      <c r="J29" s="409"/>
      <c r="K29" s="409"/>
      <c r="L29" s="410"/>
    </row>
    <row r="30" spans="1:13" s="62" customFormat="1" ht="24.95" customHeight="1">
      <c r="A30" s="96"/>
      <c r="B30" s="61"/>
    </row>
    <row r="31" spans="1:13" s="62" customFormat="1" ht="24.95" customHeight="1">
      <c r="A31" s="96"/>
      <c r="B31" s="61"/>
    </row>
    <row r="32" spans="1:13" s="62" customFormat="1" ht="24.95" customHeight="1">
      <c r="A32" s="96"/>
      <c r="B32" s="61"/>
    </row>
    <row r="33" spans="1:2" s="62" customFormat="1" ht="24.95" customHeight="1">
      <c r="A33" s="96"/>
      <c r="B33" s="61"/>
    </row>
    <row r="34" spans="1:2" s="62" customFormat="1" ht="24.95" customHeight="1">
      <c r="A34" s="96"/>
      <c r="B34" s="61"/>
    </row>
    <row r="35" spans="1:2" s="62" customFormat="1" ht="24.95" customHeight="1">
      <c r="A35" s="96"/>
      <c r="B35" s="61"/>
    </row>
    <row r="36" spans="1:2" s="62" customFormat="1" ht="24.95" customHeight="1">
      <c r="A36" s="96"/>
      <c r="B36" s="61"/>
    </row>
    <row r="37" spans="1:2" s="62" customFormat="1" ht="24.95" customHeight="1">
      <c r="A37" s="96"/>
      <c r="B37" s="61"/>
    </row>
    <row r="38" spans="1:2" s="62" customFormat="1" ht="24.95" customHeight="1">
      <c r="A38" s="96"/>
      <c r="B38" s="61"/>
    </row>
    <row r="39" spans="1:2" s="62" customFormat="1" ht="24.95" customHeight="1">
      <c r="A39" s="96"/>
      <c r="B39" s="61"/>
    </row>
    <row r="40" spans="1:2" s="62" customFormat="1" ht="24.95" customHeight="1">
      <c r="A40" s="96"/>
      <c r="B40" s="61"/>
    </row>
    <row r="41" spans="1:2" s="62" customFormat="1" ht="24.95" customHeight="1">
      <c r="A41" s="96"/>
      <c r="B41" s="61"/>
    </row>
    <row r="42" spans="1:2" s="62" customFormat="1" ht="24.95" customHeight="1">
      <c r="A42" s="96"/>
      <c r="B42" s="61"/>
    </row>
    <row r="43" spans="1:2" s="62" customFormat="1" ht="24.95" customHeight="1">
      <c r="A43" s="96"/>
      <c r="B43" s="61"/>
    </row>
    <row r="44" spans="1:2" s="62" customFormat="1" ht="24.95" customHeight="1">
      <c r="A44" s="96"/>
      <c r="B44" s="61"/>
    </row>
    <row r="45" spans="1:2" s="62" customFormat="1" ht="24.95" customHeight="1">
      <c r="A45" s="96"/>
      <c r="B45" s="61"/>
    </row>
    <row r="46" spans="1:2" s="62" customFormat="1" ht="24.95" customHeight="1">
      <c r="A46" s="96"/>
      <c r="B46" s="61"/>
    </row>
    <row r="47" spans="1:2" s="62" customFormat="1" ht="24.95" customHeight="1">
      <c r="A47" s="96"/>
      <c r="B47" s="61"/>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sheetData>
  <sheetProtection algorithmName="SHA-512" hashValue="4k+zH80Offx0g+td9f6V2GPL0gtHhnYMEEPs23ftf4F/pvg8enbdkoAFSAMFpvxoxD4f4C1f0UX5c7nE0CBRZw==" saltValue="yh05I/eBBDxRBLQyRDn6oA==" spinCount="100000" sheet="1" objects="1" scenarios="1" formatColumns="0" formatRows="0" autoFilter="0"/>
  <mergeCells count="16">
    <mergeCell ref="C27:G27"/>
    <mergeCell ref="C24:G24"/>
    <mergeCell ref="C22:D22"/>
    <mergeCell ref="C21:D21"/>
    <mergeCell ref="C20:D20"/>
    <mergeCell ref="C23:G23"/>
    <mergeCell ref="C17:F17"/>
    <mergeCell ref="C26:G26"/>
    <mergeCell ref="C25:G25"/>
    <mergeCell ref="D6:I6"/>
    <mergeCell ref="C7:I11"/>
    <mergeCell ref="D13:I13"/>
    <mergeCell ref="C15:I16"/>
    <mergeCell ref="D14:I14"/>
    <mergeCell ref="C18:D18"/>
    <mergeCell ref="C19:D19"/>
  </mergeCells>
  <hyperlinks>
    <hyperlink ref="F3" location="'Emissões atmosféricas'!C6" display="SASB IF-EU-120a.1" xr:uid="{DF58896A-3F0B-45F8-9F17-13F1E82F6E81}"/>
    <hyperlink ref="E3" location="'Emissões atmosféricas'!C13" display="GRI 305-7" xr:uid="{A200D7A6-3AB4-4789-B23C-EDA58E352CA2}"/>
    <hyperlink ref="G3" location="'Emissões atmosféricas'!C14" display="SASB EM-EP-120a.1" xr:uid="{EB25440F-13D0-40A1-8FA0-5D557E29EC1E}"/>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B412-CDA5-4415-9A7F-A1DD1B70918A}">
  <sheetPr>
    <tabColor rgb="FF00A0A8"/>
  </sheetPr>
  <dimension ref="A1:AS986"/>
  <sheetViews>
    <sheetView showGridLines="0" zoomScaleNormal="100" workbookViewId="0">
      <pane xSplit="1" ySplit="2" topLeftCell="B3" activePane="bottomRight" state="frozen"/>
      <selection activeCell="C4" sqref="C4"/>
      <selection pane="topRight" activeCell="C4" sqref="C4"/>
      <selection pane="bottomLeft" activeCell="C4" sqref="C4"/>
      <selection pane="bottomRight"/>
    </sheetView>
  </sheetViews>
  <sheetFormatPr defaultColWidth="0" defaultRowHeight="0" customHeight="1" zeroHeight="1"/>
  <cols>
    <col min="1" max="1" width="33.7109375" style="279" customWidth="1"/>
    <col min="2" max="2" width="3.7109375" style="254" customWidth="1"/>
    <col min="3" max="9" width="20.85546875" style="412" customWidth="1"/>
    <col min="10" max="13" width="9.140625" style="412" customWidth="1"/>
    <col min="14" max="93" width="0" style="412" hidden="1" customWidth="1"/>
    <col min="94" max="16384" width="0" style="412" hidden="1"/>
  </cols>
  <sheetData>
    <row r="1" spans="1:19" s="63" customFormat="1" ht="24.95" customHeight="1">
      <c r="A1" s="140"/>
      <c r="B1" s="58"/>
      <c r="C1" s="58"/>
      <c r="D1" s="58"/>
      <c r="E1" s="59"/>
      <c r="F1" s="60"/>
      <c r="G1" s="60"/>
      <c r="H1" s="60"/>
      <c r="I1" s="60"/>
    </row>
    <row r="2" spans="1:19" s="63" customFormat="1" ht="24.95" customHeight="1">
      <c r="A2" s="96"/>
      <c r="B2" s="60"/>
    </row>
    <row r="3" spans="1:19" s="63" customFormat="1" ht="24.95" customHeight="1">
      <c r="A3" s="96"/>
      <c r="B3" s="60"/>
      <c r="C3" s="232" t="str">
        <f>Índice!B79</f>
        <v>NATURAL CAPITAL</v>
      </c>
      <c r="E3" s="424" t="s">
        <v>122</v>
      </c>
      <c r="F3" s="424" t="s">
        <v>123</v>
      </c>
      <c r="G3" s="424" t="s">
        <v>124</v>
      </c>
      <c r="H3" s="424" t="s">
        <v>125</v>
      </c>
      <c r="I3" s="424" t="s">
        <v>126</v>
      </c>
    </row>
    <row r="4" spans="1:19" s="63" customFormat="1" ht="24.95" customHeight="1">
      <c r="A4" s="96"/>
      <c r="B4" s="60"/>
      <c r="C4" s="118" t="str">
        <f>Índice!C79</f>
        <v>Waste</v>
      </c>
      <c r="E4" s="424" t="s">
        <v>127</v>
      </c>
      <c r="F4" s="425"/>
      <c r="G4" s="425"/>
      <c r="H4" s="425"/>
      <c r="I4" s="425"/>
    </row>
    <row r="5" spans="1:19" s="63" customFormat="1" ht="24.95" customHeight="1">
      <c r="A5" s="96"/>
      <c r="B5" s="60"/>
    </row>
    <row r="6" spans="1:19" s="63" customFormat="1" ht="24.95" customHeight="1">
      <c r="A6" s="96"/>
      <c r="B6" s="60"/>
      <c r="C6" s="225" t="str">
        <f>Índice!D79</f>
        <v>GRI 306-1</v>
      </c>
      <c r="D6" s="729" t="str">
        <f>Índice!E79</f>
        <v>Waste generation and significant waste-related impacts</v>
      </c>
      <c r="E6" s="730"/>
      <c r="F6" s="730"/>
      <c r="G6" s="730"/>
      <c r="H6" s="730"/>
      <c r="I6" s="731"/>
    </row>
    <row r="7" spans="1:19" s="63" customFormat="1" ht="24.95" customHeight="1">
      <c r="A7" s="94"/>
      <c r="B7" s="60"/>
      <c r="C7" s="726" t="s">
        <v>638</v>
      </c>
      <c r="D7" s="726"/>
      <c r="E7" s="726"/>
      <c r="F7" s="726"/>
      <c r="G7" s="726"/>
      <c r="H7" s="726"/>
      <c r="I7" s="726"/>
      <c r="J7" s="91"/>
      <c r="K7" s="91"/>
      <c r="L7" s="91"/>
      <c r="M7" s="722"/>
      <c r="N7" s="723"/>
      <c r="O7" s="723"/>
      <c r="P7" s="723"/>
      <c r="Q7" s="723"/>
      <c r="R7" s="723"/>
      <c r="S7" s="723"/>
    </row>
    <row r="8" spans="1:19" s="63" customFormat="1" ht="24.95" customHeight="1">
      <c r="A8" s="98"/>
      <c r="B8" s="76"/>
      <c r="C8" s="725"/>
      <c r="D8" s="725"/>
      <c r="E8" s="725"/>
      <c r="F8" s="725"/>
      <c r="G8" s="725"/>
      <c r="H8" s="725"/>
      <c r="I8" s="725"/>
      <c r="J8" s="89"/>
      <c r="K8" s="89"/>
      <c r="L8" s="89"/>
      <c r="M8" s="716"/>
      <c r="N8" s="717"/>
      <c r="O8" s="717"/>
      <c r="P8" s="717"/>
      <c r="Q8" s="717"/>
      <c r="R8" s="717"/>
      <c r="S8" s="717"/>
    </row>
    <row r="9" spans="1:19" s="63" customFormat="1" ht="24.95" customHeight="1">
      <c r="A9" s="98"/>
      <c r="B9" s="76"/>
      <c r="C9" s="725"/>
      <c r="D9" s="725"/>
      <c r="E9" s="725"/>
      <c r="F9" s="725"/>
      <c r="G9" s="725"/>
      <c r="H9" s="725"/>
      <c r="I9" s="725"/>
      <c r="J9" s="89"/>
      <c r="K9" s="89"/>
      <c r="L9" s="89"/>
      <c r="M9" s="716"/>
      <c r="N9" s="717"/>
      <c r="O9" s="717"/>
      <c r="P9" s="717"/>
      <c r="Q9" s="717"/>
      <c r="R9" s="717"/>
      <c r="S9" s="717"/>
    </row>
    <row r="10" spans="1:19" s="63" customFormat="1" ht="24.95" customHeight="1">
      <c r="A10" s="98"/>
      <c r="B10" s="76"/>
      <c r="C10" s="725"/>
      <c r="D10" s="725"/>
      <c r="E10" s="725"/>
      <c r="F10" s="725"/>
      <c r="G10" s="725"/>
      <c r="H10" s="725"/>
      <c r="I10" s="725"/>
      <c r="J10" s="89"/>
      <c r="K10" s="89"/>
      <c r="L10" s="89"/>
      <c r="M10" s="716"/>
      <c r="N10" s="717"/>
      <c r="O10" s="717"/>
      <c r="P10" s="717"/>
      <c r="Q10" s="717"/>
      <c r="R10" s="717"/>
      <c r="S10" s="717"/>
    </row>
    <row r="11" spans="1:19" s="63" customFormat="1" ht="24.95" customHeight="1">
      <c r="A11" s="98"/>
      <c r="B11" s="76"/>
      <c r="C11" s="725"/>
      <c r="D11" s="725"/>
      <c r="E11" s="725"/>
      <c r="F11" s="725"/>
      <c r="G11" s="725"/>
      <c r="H11" s="725"/>
      <c r="I11" s="725"/>
      <c r="J11" s="89"/>
      <c r="K11" s="89"/>
      <c r="L11" s="89"/>
      <c r="M11" s="716"/>
      <c r="N11" s="717"/>
      <c r="O11" s="717"/>
      <c r="P11" s="717"/>
      <c r="Q11" s="717"/>
      <c r="R11" s="717"/>
      <c r="S11" s="717"/>
    </row>
    <row r="12" spans="1:19" s="63" customFormat="1" ht="24.95" customHeight="1">
      <c r="A12" s="98"/>
      <c r="B12" s="76"/>
      <c r="C12" s="173"/>
      <c r="D12" s="173"/>
      <c r="E12" s="173"/>
      <c r="F12" s="173"/>
      <c r="G12" s="173"/>
      <c r="H12" s="173"/>
      <c r="I12" s="173"/>
      <c r="J12" s="89"/>
      <c r="K12" s="89"/>
      <c r="L12" s="89"/>
      <c r="M12" s="50"/>
      <c r="N12" s="50"/>
      <c r="O12" s="50"/>
      <c r="P12" s="50"/>
      <c r="Q12" s="50"/>
      <c r="R12" s="50"/>
      <c r="S12" s="50"/>
    </row>
    <row r="13" spans="1:19" s="63" customFormat="1" ht="24.95" customHeight="1">
      <c r="A13" s="96"/>
      <c r="B13" s="76"/>
      <c r="C13" s="225" t="str">
        <f>Índice!D80</f>
        <v>GRI 306-2</v>
      </c>
      <c r="D13" s="729" t="str">
        <f>Índice!E80</f>
        <v>Management of significant waste-related impacts</v>
      </c>
      <c r="E13" s="730"/>
      <c r="F13" s="730"/>
      <c r="G13" s="730"/>
      <c r="H13" s="730"/>
      <c r="I13" s="731"/>
      <c r="J13" s="411"/>
      <c r="K13" s="411"/>
      <c r="L13" s="200"/>
    </row>
    <row r="14" spans="1:19" s="63" customFormat="1" ht="24.95" customHeight="1">
      <c r="A14" s="96"/>
      <c r="B14" s="76"/>
      <c r="C14" s="728" t="s">
        <v>639</v>
      </c>
      <c r="D14" s="728"/>
      <c r="E14" s="728"/>
      <c r="F14" s="728"/>
      <c r="G14" s="728"/>
      <c r="H14" s="728"/>
      <c r="I14" s="728"/>
      <c r="J14" s="85"/>
      <c r="K14" s="85"/>
      <c r="L14" s="85"/>
      <c r="M14" s="722"/>
      <c r="N14" s="723"/>
      <c r="O14" s="723"/>
      <c r="P14" s="723"/>
      <c r="Q14" s="723"/>
      <c r="R14" s="723"/>
      <c r="S14" s="723"/>
    </row>
    <row r="15" spans="1:19" s="63" customFormat="1" ht="24.95" customHeight="1">
      <c r="A15" s="96"/>
      <c r="B15" s="76"/>
      <c r="C15" s="717"/>
      <c r="D15" s="717"/>
      <c r="E15" s="717"/>
      <c r="F15" s="717"/>
      <c r="G15" s="717"/>
      <c r="H15" s="717"/>
      <c r="I15" s="717"/>
      <c r="J15" s="87"/>
      <c r="K15" s="87"/>
      <c r="L15" s="87"/>
      <c r="M15" s="716"/>
      <c r="N15" s="717"/>
      <c r="O15" s="717"/>
      <c r="P15" s="717"/>
      <c r="Q15" s="717"/>
      <c r="R15" s="717"/>
      <c r="S15" s="717"/>
    </row>
    <row r="16" spans="1:19" s="63" customFormat="1" ht="24.95" customHeight="1">
      <c r="A16" s="96"/>
      <c r="B16" s="76"/>
      <c r="C16" s="717"/>
      <c r="D16" s="717"/>
      <c r="E16" s="717"/>
      <c r="F16" s="717"/>
      <c r="G16" s="717"/>
      <c r="H16" s="717"/>
      <c r="I16" s="717"/>
      <c r="J16" s="87"/>
      <c r="K16" s="87"/>
      <c r="L16" s="87"/>
      <c r="M16" s="716"/>
      <c r="N16" s="717"/>
      <c r="O16" s="717"/>
      <c r="P16" s="717"/>
      <c r="Q16" s="717"/>
      <c r="R16" s="717"/>
      <c r="S16" s="717"/>
    </row>
    <row r="17" spans="1:19" s="63" customFormat="1" ht="24.95" customHeight="1">
      <c r="A17" s="96"/>
      <c r="B17" s="76"/>
      <c r="C17" s="717"/>
      <c r="D17" s="717"/>
      <c r="E17" s="717"/>
      <c r="F17" s="717"/>
      <c r="G17" s="717"/>
      <c r="H17" s="717"/>
      <c r="I17" s="717"/>
      <c r="J17" s="87"/>
      <c r="K17" s="87"/>
      <c r="L17" s="87"/>
      <c r="M17" s="716"/>
      <c r="N17" s="717"/>
      <c r="O17" s="717"/>
      <c r="P17" s="717"/>
      <c r="Q17" s="717"/>
      <c r="R17" s="717"/>
      <c r="S17" s="717"/>
    </row>
    <row r="18" spans="1:19" s="63" customFormat="1" ht="24.95" customHeight="1">
      <c r="A18" s="96"/>
      <c r="B18" s="76"/>
      <c r="C18" s="717"/>
      <c r="D18" s="717"/>
      <c r="E18" s="717"/>
      <c r="F18" s="717"/>
      <c r="G18" s="717"/>
      <c r="H18" s="717"/>
      <c r="I18" s="717"/>
      <c r="J18" s="87"/>
      <c r="K18" s="87"/>
      <c r="L18" s="87"/>
      <c r="M18" s="716"/>
      <c r="N18" s="717"/>
      <c r="O18" s="717"/>
      <c r="P18" s="717"/>
      <c r="Q18" s="717"/>
      <c r="R18" s="717"/>
      <c r="S18" s="717"/>
    </row>
    <row r="19" spans="1:19" s="63" customFormat="1" ht="24.95" customHeight="1">
      <c r="A19" s="96"/>
      <c r="B19" s="76"/>
      <c r="C19" s="717"/>
      <c r="D19" s="717"/>
      <c r="E19" s="717"/>
      <c r="F19" s="717"/>
      <c r="G19" s="717"/>
      <c r="H19" s="717"/>
      <c r="I19" s="717"/>
      <c r="J19" s="87"/>
      <c r="K19" s="87"/>
      <c r="L19" s="87"/>
      <c r="M19" s="716"/>
      <c r="N19" s="717"/>
      <c r="O19" s="717"/>
      <c r="P19" s="717"/>
      <c r="Q19" s="717"/>
      <c r="R19" s="717"/>
      <c r="S19" s="717"/>
    </row>
    <row r="20" spans="1:19" s="63" customFormat="1" ht="24.95" customHeight="1">
      <c r="A20" s="96"/>
      <c r="B20" s="60"/>
      <c r="C20" s="717"/>
      <c r="D20" s="717"/>
      <c r="E20" s="717"/>
      <c r="F20" s="717"/>
      <c r="G20" s="717"/>
      <c r="H20" s="717"/>
      <c r="I20" s="717"/>
      <c r="J20" s="87"/>
      <c r="K20" s="87"/>
      <c r="L20" s="87"/>
      <c r="M20" s="718"/>
      <c r="N20" s="719"/>
      <c r="O20" s="719"/>
      <c r="P20" s="719"/>
      <c r="Q20" s="719"/>
      <c r="R20" s="719"/>
      <c r="S20" s="719"/>
    </row>
    <row r="21" spans="1:19" s="63" customFormat="1" ht="24.95" customHeight="1">
      <c r="A21" s="96"/>
      <c r="B21" s="60"/>
      <c r="C21" s="717"/>
      <c r="D21" s="717"/>
      <c r="E21" s="717"/>
      <c r="F21" s="717"/>
      <c r="G21" s="717"/>
      <c r="H21" s="717"/>
      <c r="I21" s="717"/>
      <c r="J21" s="87"/>
      <c r="K21" s="87"/>
      <c r="L21" s="87"/>
      <c r="M21" s="722"/>
      <c r="N21" s="723"/>
      <c r="O21" s="723"/>
      <c r="P21" s="723"/>
      <c r="Q21" s="723"/>
      <c r="R21" s="723"/>
      <c r="S21" s="723"/>
    </row>
    <row r="22" spans="1:19" s="63" customFormat="1" ht="24.95" customHeight="1">
      <c r="A22" s="96"/>
      <c r="B22" s="60"/>
      <c r="C22" s="87"/>
      <c r="D22" s="87"/>
      <c r="E22" s="87"/>
      <c r="F22" s="87"/>
      <c r="G22" s="87"/>
      <c r="H22" s="87"/>
      <c r="I22" s="87"/>
      <c r="J22" s="87"/>
      <c r="K22" s="87"/>
      <c r="L22" s="87"/>
      <c r="M22" s="716"/>
      <c r="N22" s="717"/>
      <c r="O22" s="717"/>
      <c r="P22" s="717"/>
      <c r="Q22" s="717"/>
      <c r="R22" s="717"/>
      <c r="S22" s="717"/>
    </row>
    <row r="23" spans="1:19" s="63" customFormat="1" ht="24.95" customHeight="1">
      <c r="A23" s="96"/>
      <c r="B23" s="60"/>
      <c r="C23" s="414" t="str">
        <f>Índice!D81</f>
        <v>GRI 306-3</v>
      </c>
      <c r="D23" s="729" t="str">
        <f>Índice!E81</f>
        <v>Waste generated</v>
      </c>
      <c r="E23" s="730"/>
      <c r="F23" s="730"/>
      <c r="G23" s="730"/>
      <c r="H23" s="730"/>
      <c r="I23" s="731"/>
      <c r="J23" s="87"/>
      <c r="K23" s="87"/>
      <c r="L23" s="87"/>
      <c r="M23" s="716"/>
      <c r="N23" s="717"/>
      <c r="O23" s="717"/>
      <c r="P23" s="717"/>
      <c r="Q23" s="717"/>
      <c r="R23" s="717"/>
      <c r="S23" s="717"/>
    </row>
    <row r="24" spans="1:19" s="63" customFormat="1" ht="24.95" customHeight="1">
      <c r="A24" s="96"/>
      <c r="B24" s="60"/>
      <c r="C24" s="415" t="str">
        <f>Índice!D82</f>
        <v>GRI 306-4</v>
      </c>
      <c r="D24" s="729" t="str">
        <f>Índice!E82</f>
        <v>Waste diverted from disposal</v>
      </c>
      <c r="E24" s="730"/>
      <c r="F24" s="730"/>
      <c r="G24" s="730"/>
      <c r="H24" s="730"/>
      <c r="I24" s="731"/>
    </row>
    <row r="25" spans="1:19" s="63" customFormat="1" ht="24.95" customHeight="1">
      <c r="A25" s="96"/>
      <c r="B25" s="60"/>
      <c r="C25" s="416" t="str">
        <f>Índice!D83</f>
        <v>GRI 306-5</v>
      </c>
      <c r="D25" s="729" t="str">
        <f>Índice!E83</f>
        <v>Waste directed to disposal</v>
      </c>
      <c r="E25" s="730"/>
      <c r="F25" s="730"/>
      <c r="G25" s="730"/>
      <c r="H25" s="730"/>
      <c r="I25" s="731"/>
    </row>
    <row r="26" spans="1:19" s="63" customFormat="1" ht="24.95" customHeight="1">
      <c r="A26" s="96"/>
      <c r="B26" s="60"/>
      <c r="C26" s="726" t="s">
        <v>640</v>
      </c>
      <c r="D26" s="726"/>
      <c r="E26" s="726"/>
      <c r="F26" s="726"/>
      <c r="G26" s="726"/>
      <c r="H26" s="726"/>
      <c r="I26" s="726"/>
      <c r="J26" s="91"/>
      <c r="K26" s="91"/>
      <c r="L26" s="413"/>
      <c r="M26" s="722"/>
      <c r="N26" s="723"/>
      <c r="O26" s="723"/>
      <c r="P26" s="723"/>
      <c r="Q26" s="723"/>
      <c r="R26" s="723"/>
      <c r="S26" s="723"/>
    </row>
    <row r="27" spans="1:19" s="63" customFormat="1" ht="24.95" customHeight="1">
      <c r="A27" s="96"/>
      <c r="B27" s="60"/>
      <c r="C27" s="725"/>
      <c r="D27" s="725"/>
      <c r="E27" s="725"/>
      <c r="F27" s="725"/>
      <c r="G27" s="725"/>
      <c r="H27" s="725"/>
      <c r="I27" s="725"/>
      <c r="J27" s="89"/>
      <c r="K27" s="89"/>
      <c r="L27" s="384"/>
      <c r="M27" s="716"/>
      <c r="N27" s="717"/>
      <c r="O27" s="717"/>
      <c r="P27" s="717"/>
      <c r="Q27" s="717"/>
      <c r="R27" s="717"/>
      <c r="S27" s="717"/>
    </row>
    <row r="28" spans="1:19" s="63" customFormat="1" ht="24.95" customHeight="1">
      <c r="A28" s="96"/>
      <c r="B28" s="60"/>
      <c r="C28" s="725"/>
      <c r="D28" s="725"/>
      <c r="E28" s="725"/>
      <c r="F28" s="725"/>
      <c r="G28" s="725"/>
      <c r="H28" s="725"/>
      <c r="I28" s="725"/>
      <c r="J28" s="89"/>
      <c r="K28" s="89"/>
      <c r="L28" s="384"/>
      <c r="M28" s="716"/>
      <c r="N28" s="717"/>
      <c r="O28" s="717"/>
      <c r="P28" s="717"/>
      <c r="Q28" s="717"/>
      <c r="R28" s="717"/>
      <c r="S28" s="717"/>
    </row>
    <row r="29" spans="1:19" s="63" customFormat="1" ht="24.95" customHeight="1">
      <c r="A29" s="96"/>
      <c r="B29" s="60"/>
      <c r="C29" s="725"/>
      <c r="D29" s="725"/>
      <c r="E29" s="725"/>
      <c r="F29" s="725"/>
      <c r="G29" s="725"/>
      <c r="H29" s="725"/>
      <c r="I29" s="725"/>
      <c r="J29" s="89"/>
      <c r="K29" s="89"/>
      <c r="L29" s="384"/>
      <c r="M29" s="716"/>
      <c r="N29" s="717"/>
      <c r="O29" s="717"/>
      <c r="P29" s="717"/>
      <c r="Q29" s="717"/>
      <c r="R29" s="717"/>
      <c r="S29" s="717"/>
    </row>
    <row r="30" spans="1:19" s="63" customFormat="1" ht="24.95" customHeight="1">
      <c r="A30" s="96"/>
      <c r="B30" s="60"/>
      <c r="C30" s="725"/>
      <c r="D30" s="725"/>
      <c r="E30" s="725"/>
      <c r="F30" s="725"/>
      <c r="G30" s="725"/>
      <c r="H30" s="725"/>
      <c r="I30" s="725"/>
      <c r="J30" s="89"/>
      <c r="K30" s="89"/>
      <c r="L30" s="384"/>
      <c r="M30" s="716"/>
      <c r="N30" s="717"/>
      <c r="O30" s="717"/>
      <c r="P30" s="717"/>
      <c r="Q30" s="717"/>
      <c r="R30" s="717"/>
      <c r="S30" s="717"/>
    </row>
    <row r="31" spans="1:19" s="63" customFormat="1" ht="24.95" customHeight="1">
      <c r="A31" s="96"/>
      <c r="B31" s="60"/>
      <c r="C31" s="725"/>
      <c r="D31" s="725"/>
      <c r="E31" s="725"/>
      <c r="F31" s="725"/>
      <c r="G31" s="725"/>
      <c r="H31" s="725"/>
      <c r="I31" s="725"/>
      <c r="J31" s="89"/>
      <c r="K31" s="89"/>
      <c r="L31" s="384"/>
      <c r="M31" s="716"/>
      <c r="N31" s="717"/>
      <c r="O31" s="717"/>
      <c r="P31" s="717"/>
      <c r="Q31" s="717"/>
      <c r="R31" s="717"/>
      <c r="S31" s="717"/>
    </row>
    <row r="32" spans="1:19" s="63" customFormat="1" ht="24.95" customHeight="1">
      <c r="A32" s="96"/>
      <c r="B32" s="82"/>
      <c r="C32" s="725"/>
      <c r="D32" s="725"/>
      <c r="E32" s="725"/>
      <c r="F32" s="725"/>
      <c r="G32" s="725"/>
      <c r="H32" s="725"/>
      <c r="I32" s="725"/>
      <c r="J32" s="89"/>
      <c r="K32" s="89"/>
      <c r="L32" s="384"/>
      <c r="M32" s="716"/>
      <c r="N32" s="717"/>
      <c r="O32" s="717"/>
      <c r="P32" s="717"/>
      <c r="Q32" s="717"/>
      <c r="R32" s="717"/>
      <c r="S32" s="717"/>
    </row>
    <row r="33" spans="1:19" s="63" customFormat="1" ht="24.95" customHeight="1">
      <c r="A33" s="96"/>
      <c r="B33" s="60"/>
      <c r="C33" s="865" t="s">
        <v>641</v>
      </c>
      <c r="D33" s="865"/>
      <c r="E33" s="865"/>
      <c r="F33" s="865"/>
      <c r="G33" s="865"/>
      <c r="H33" s="89"/>
      <c r="I33" s="89"/>
      <c r="J33" s="89"/>
      <c r="K33" s="89"/>
      <c r="L33" s="384"/>
      <c r="M33" s="716"/>
      <c r="N33" s="717"/>
      <c r="O33" s="717"/>
      <c r="P33" s="717"/>
      <c r="Q33" s="717"/>
      <c r="R33" s="717"/>
      <c r="S33" s="717"/>
    </row>
    <row r="34" spans="1:19" s="63" customFormat="1" ht="24.95" customHeight="1" thickBot="1">
      <c r="A34" s="96"/>
      <c r="B34" s="60"/>
      <c r="C34" s="866" t="s">
        <v>642</v>
      </c>
      <c r="D34" s="866"/>
      <c r="E34" s="418" t="s">
        <v>10</v>
      </c>
      <c r="F34" s="418" t="s">
        <v>11</v>
      </c>
      <c r="G34" s="423" t="s">
        <v>12</v>
      </c>
      <c r="H34" s="89"/>
      <c r="I34" s="89"/>
      <c r="J34" s="89"/>
      <c r="K34" s="89"/>
      <c r="L34" s="89"/>
      <c r="M34" s="50"/>
      <c r="N34" s="50"/>
      <c r="O34" s="50"/>
      <c r="P34" s="50"/>
      <c r="Q34" s="50"/>
      <c r="R34" s="50"/>
      <c r="S34" s="50"/>
    </row>
    <row r="35" spans="1:19" s="63" customFormat="1" ht="24.95" customHeight="1">
      <c r="A35" s="96"/>
      <c r="B35" s="60"/>
      <c r="C35" s="863" t="s">
        <v>643</v>
      </c>
      <c r="D35" s="863"/>
      <c r="E35" s="420">
        <v>5830</v>
      </c>
      <c r="F35" s="420">
        <v>1361.85</v>
      </c>
      <c r="G35" s="421">
        <v>1780.85</v>
      </c>
      <c r="H35" s="89"/>
      <c r="I35" s="89"/>
      <c r="J35" s="89"/>
      <c r="K35" s="89"/>
      <c r="L35" s="89"/>
      <c r="M35" s="50"/>
      <c r="N35" s="50"/>
      <c r="O35" s="50"/>
      <c r="P35" s="50"/>
      <c r="Q35" s="50"/>
      <c r="R35" s="50"/>
      <c r="S35" s="50"/>
    </row>
    <row r="36" spans="1:19" s="63" customFormat="1" ht="24.95" customHeight="1">
      <c r="A36" s="96"/>
      <c r="B36" s="60"/>
      <c r="C36" s="863" t="s">
        <v>644</v>
      </c>
      <c r="D36" s="863"/>
      <c r="E36" s="420">
        <v>9749</v>
      </c>
      <c r="F36" s="420">
        <v>2475.3000000000002</v>
      </c>
      <c r="G36" s="421">
        <v>1003.89</v>
      </c>
      <c r="H36" s="89"/>
      <c r="I36" s="89"/>
      <c r="J36" s="89"/>
      <c r="K36" s="89"/>
      <c r="L36" s="89"/>
      <c r="M36" s="50"/>
      <c r="N36" s="50"/>
      <c r="O36" s="50"/>
      <c r="P36" s="50"/>
      <c r="Q36" s="50"/>
      <c r="R36" s="50"/>
      <c r="S36" s="50"/>
    </row>
    <row r="37" spans="1:19" s="63" customFormat="1" ht="24.95" customHeight="1">
      <c r="A37" s="96"/>
      <c r="B37" s="60"/>
      <c r="C37" s="863" t="s">
        <v>645</v>
      </c>
      <c r="D37" s="863"/>
      <c r="E37" s="420">
        <v>444322.01</v>
      </c>
      <c r="F37" s="420">
        <v>5388.86</v>
      </c>
      <c r="G37" s="421">
        <v>18282.09</v>
      </c>
      <c r="H37" s="89"/>
      <c r="I37" s="89"/>
      <c r="J37" s="89"/>
      <c r="K37" s="89"/>
      <c r="L37" s="89"/>
      <c r="M37" s="50"/>
      <c r="N37" s="50"/>
      <c r="O37" s="50"/>
      <c r="P37" s="50"/>
      <c r="Q37" s="50"/>
      <c r="R37" s="50"/>
      <c r="S37" s="50"/>
    </row>
    <row r="38" spans="1:19" s="63" customFormat="1" ht="24.95" customHeight="1">
      <c r="A38" s="96"/>
      <c r="B38" s="60"/>
      <c r="C38" s="863" t="s">
        <v>646</v>
      </c>
      <c r="D38" s="863"/>
      <c r="E38" s="420">
        <v>11798</v>
      </c>
      <c r="F38" s="420">
        <v>5524.55</v>
      </c>
      <c r="G38" s="421">
        <v>3434.69</v>
      </c>
      <c r="H38" s="89"/>
      <c r="I38" s="89"/>
      <c r="J38" s="89"/>
      <c r="K38" s="89"/>
      <c r="L38" s="89"/>
      <c r="M38" s="50"/>
      <c r="N38" s="50"/>
      <c r="O38" s="50"/>
      <c r="P38" s="50"/>
      <c r="Q38" s="50"/>
      <c r="R38" s="50"/>
      <c r="S38" s="50"/>
    </row>
    <row r="39" spans="1:19" s="63" customFormat="1" ht="24.95" customHeight="1">
      <c r="A39" s="96"/>
      <c r="B39" s="60"/>
      <c r="C39" s="863" t="s">
        <v>647</v>
      </c>
      <c r="D39" s="863"/>
      <c r="E39" s="420">
        <v>15417.83</v>
      </c>
      <c r="F39" s="420">
        <v>24558.3</v>
      </c>
      <c r="G39" s="421">
        <v>36458.97</v>
      </c>
      <c r="H39" s="89"/>
      <c r="I39" s="89"/>
      <c r="J39" s="89"/>
      <c r="K39" s="89"/>
      <c r="L39" s="89"/>
      <c r="M39" s="50"/>
      <c r="N39" s="50"/>
      <c r="O39" s="50"/>
      <c r="P39" s="50"/>
      <c r="Q39" s="50"/>
      <c r="R39" s="50"/>
      <c r="S39" s="50"/>
    </row>
    <row r="40" spans="1:19" s="63" customFormat="1" ht="24.95" customHeight="1">
      <c r="A40" s="96"/>
      <c r="B40" s="60"/>
      <c r="C40" s="864" t="s">
        <v>3</v>
      </c>
      <c r="D40" s="864"/>
      <c r="E40" s="419">
        <v>487116.84</v>
      </c>
      <c r="F40" s="419">
        <v>39308.86</v>
      </c>
      <c r="G40" s="422">
        <v>60960.5</v>
      </c>
      <c r="H40" s="89"/>
      <c r="I40" s="89"/>
      <c r="J40" s="89"/>
      <c r="K40" s="89"/>
      <c r="L40" s="89"/>
      <c r="M40" s="50"/>
      <c r="N40" s="50"/>
      <c r="O40" s="50"/>
      <c r="P40" s="50"/>
      <c r="Q40" s="50"/>
      <c r="R40" s="50"/>
      <c r="S40" s="50"/>
    </row>
    <row r="41" spans="1:19" s="63" customFormat="1" ht="24.95" customHeight="1" thickBot="1">
      <c r="A41" s="96"/>
      <c r="B41" s="60"/>
      <c r="C41" s="861" t="s">
        <v>648</v>
      </c>
      <c r="D41" s="861"/>
      <c r="E41" s="418" t="s">
        <v>10</v>
      </c>
      <c r="F41" s="418" t="s">
        <v>11</v>
      </c>
      <c r="G41" s="423" t="s">
        <v>12</v>
      </c>
      <c r="H41" s="89"/>
      <c r="I41" s="89"/>
      <c r="J41" s="89"/>
      <c r="K41" s="89"/>
      <c r="L41" s="89"/>
      <c r="M41" s="50"/>
      <c r="N41" s="50"/>
      <c r="O41" s="50"/>
      <c r="P41" s="50"/>
      <c r="Q41" s="50"/>
      <c r="R41" s="50"/>
      <c r="S41" s="50"/>
    </row>
    <row r="42" spans="1:19" s="63" customFormat="1" ht="24.95" customHeight="1">
      <c r="A42" s="96"/>
      <c r="B42" s="60"/>
      <c r="C42" s="863" t="s">
        <v>649</v>
      </c>
      <c r="D42" s="863"/>
      <c r="E42" s="420">
        <v>3192.45</v>
      </c>
      <c r="F42" s="420">
        <v>202.67</v>
      </c>
      <c r="G42" s="421">
        <v>131.51</v>
      </c>
      <c r="H42" s="89"/>
      <c r="I42" s="89"/>
      <c r="J42" s="89"/>
      <c r="K42" s="89"/>
      <c r="L42" s="89"/>
      <c r="M42" s="50"/>
      <c r="N42" s="50"/>
      <c r="O42" s="50"/>
      <c r="P42" s="50"/>
      <c r="Q42" s="50"/>
      <c r="R42" s="50"/>
      <c r="S42" s="50"/>
    </row>
    <row r="43" spans="1:19" s="63" customFormat="1" ht="24.95" customHeight="1">
      <c r="A43" s="96"/>
      <c r="B43" s="60"/>
      <c r="C43" s="862" t="s">
        <v>3</v>
      </c>
      <c r="D43" s="862"/>
      <c r="E43" s="419">
        <v>3192.45</v>
      </c>
      <c r="F43" s="419">
        <v>202.67</v>
      </c>
      <c r="G43" s="422">
        <v>131.51</v>
      </c>
      <c r="H43" s="89"/>
      <c r="I43" s="89"/>
      <c r="J43" s="89"/>
      <c r="K43" s="89"/>
      <c r="L43" s="89"/>
      <c r="M43" s="50"/>
      <c r="N43" s="50"/>
      <c r="O43" s="50"/>
      <c r="P43" s="50"/>
      <c r="Q43" s="50"/>
      <c r="R43" s="50"/>
      <c r="S43" s="50"/>
    </row>
    <row r="44" spans="1:19" s="63" customFormat="1" ht="24.95" customHeight="1">
      <c r="A44" s="96"/>
      <c r="B44" s="60"/>
      <c r="C44" s="853" t="s">
        <v>652</v>
      </c>
      <c r="D44" s="853"/>
      <c r="E44" s="853"/>
      <c r="F44" s="853"/>
      <c r="G44" s="853"/>
      <c r="H44" s="409"/>
      <c r="I44" s="409"/>
      <c r="J44" s="409"/>
      <c r="K44" s="409"/>
      <c r="L44" s="409"/>
    </row>
    <row r="45" spans="1:19" s="63" customFormat="1" ht="33.75" customHeight="1">
      <c r="A45" s="96"/>
      <c r="B45" s="60"/>
      <c r="C45" s="854"/>
      <c r="D45" s="854"/>
      <c r="E45" s="854"/>
      <c r="F45" s="854"/>
      <c r="G45" s="854"/>
      <c r="H45" s="409"/>
      <c r="I45" s="409"/>
      <c r="J45" s="409"/>
      <c r="K45" s="409"/>
      <c r="L45" s="409"/>
    </row>
    <row r="46" spans="1:19" s="63" customFormat="1" ht="24.95" customHeight="1">
      <c r="A46" s="96"/>
      <c r="B46" s="60"/>
      <c r="C46" s="854"/>
      <c r="D46" s="854"/>
      <c r="E46" s="854"/>
      <c r="F46" s="854"/>
      <c r="G46" s="854"/>
      <c r="H46" s="409"/>
      <c r="I46" s="409"/>
      <c r="J46" s="409"/>
      <c r="K46" s="409"/>
      <c r="L46" s="409"/>
    </row>
    <row r="47" spans="1:19" s="63" customFormat="1" ht="24.95" customHeight="1">
      <c r="A47" s="96"/>
      <c r="B47" s="60"/>
      <c r="C47" s="854" t="s">
        <v>650</v>
      </c>
      <c r="D47" s="854"/>
      <c r="E47" s="854"/>
      <c r="F47" s="854"/>
      <c r="G47" s="854"/>
      <c r="H47" s="409"/>
      <c r="I47" s="409"/>
      <c r="J47" s="409"/>
      <c r="K47" s="409"/>
      <c r="L47" s="409"/>
    </row>
    <row r="48" spans="1:19" s="63" customFormat="1" ht="24.95" customHeight="1">
      <c r="A48" s="96"/>
      <c r="B48" s="60"/>
      <c r="C48" s="854"/>
      <c r="D48" s="854"/>
      <c r="E48" s="854"/>
      <c r="F48" s="854"/>
      <c r="G48" s="854"/>
      <c r="H48" s="409"/>
      <c r="I48" s="409"/>
      <c r="J48" s="409"/>
      <c r="K48" s="409"/>
      <c r="L48" s="409"/>
    </row>
    <row r="49" spans="1:45" s="63" customFormat="1" ht="24.95" customHeight="1">
      <c r="A49" s="96"/>
      <c r="B49" s="60"/>
      <c r="C49" s="854" t="s">
        <v>651</v>
      </c>
      <c r="D49" s="854"/>
      <c r="E49" s="854"/>
      <c r="F49" s="854"/>
      <c r="G49" s="854"/>
      <c r="H49" s="409"/>
      <c r="I49" s="409"/>
      <c r="J49" s="409"/>
      <c r="K49" s="409"/>
      <c r="L49" s="409"/>
    </row>
    <row r="50" spans="1:45" s="63" customFormat="1" ht="24.95" customHeight="1">
      <c r="A50" s="96"/>
      <c r="B50" s="60"/>
      <c r="C50" s="854"/>
      <c r="D50" s="854"/>
      <c r="E50" s="854"/>
      <c r="F50" s="854"/>
      <c r="G50" s="854"/>
      <c r="H50" s="409"/>
      <c r="I50" s="409"/>
      <c r="J50" s="409"/>
      <c r="K50" s="409"/>
      <c r="L50" s="409"/>
    </row>
    <row r="51" spans="1:45" s="63" customFormat="1" ht="24.95" customHeight="1">
      <c r="A51" s="96"/>
      <c r="B51" s="60"/>
      <c r="C51" s="58"/>
      <c r="D51" s="58"/>
      <c r="E51" s="58"/>
      <c r="F51" s="58"/>
      <c r="G51" s="58"/>
      <c r="H51" s="58"/>
      <c r="I51" s="58"/>
      <c r="J51" s="58"/>
      <c r="K51" s="58"/>
      <c r="L51" s="58"/>
    </row>
    <row r="52" spans="1:45" s="62" customFormat="1" ht="24.95" customHeight="1">
      <c r="A52" s="96"/>
      <c r="B52" s="60"/>
      <c r="C52" s="225" t="str">
        <f>Índice!D84</f>
        <v xml:space="preserve">SASB IF-EU-150a.1 </v>
      </c>
      <c r="D52" s="729" t="str">
        <f>Índice!E84</f>
        <v>Amount of coal combustion residuals (CCR) generated, percentage recycled</v>
      </c>
      <c r="E52" s="730"/>
      <c r="F52" s="730"/>
      <c r="G52" s="730"/>
      <c r="H52" s="730"/>
      <c r="I52" s="731"/>
      <c r="J52" s="84"/>
      <c r="K52" s="84"/>
      <c r="L52" s="777"/>
      <c r="M52" s="778"/>
      <c r="N52" s="68"/>
      <c r="O52" s="69"/>
      <c r="P52" s="69"/>
      <c r="Q52" s="69"/>
      <c r="R52" s="69"/>
      <c r="S52" s="69"/>
      <c r="T52" s="69"/>
      <c r="U52" s="70"/>
      <c r="V52" s="71"/>
      <c r="W52" s="71"/>
      <c r="X52" s="71"/>
      <c r="Y52" s="71"/>
      <c r="Z52" s="72"/>
      <c r="AA52" s="71"/>
      <c r="AB52" s="71"/>
      <c r="AC52" s="71"/>
      <c r="AD52" s="71"/>
      <c r="AE52" s="71"/>
      <c r="AF52" s="71"/>
      <c r="AG52" s="71"/>
      <c r="AH52" s="71"/>
      <c r="AI52" s="71"/>
      <c r="AJ52" s="71"/>
      <c r="AK52" s="71"/>
      <c r="AL52" s="71"/>
      <c r="AM52" s="71"/>
      <c r="AN52" s="71"/>
      <c r="AO52" s="66"/>
      <c r="AP52" s="65"/>
      <c r="AQ52" s="65"/>
      <c r="AR52" s="65"/>
      <c r="AS52" s="65"/>
    </row>
    <row r="53" spans="1:45" s="63" customFormat="1" ht="24.95" customHeight="1">
      <c r="A53" s="96"/>
      <c r="B53" s="60"/>
      <c r="C53" s="726" t="s">
        <v>653</v>
      </c>
      <c r="D53" s="726"/>
      <c r="E53" s="726"/>
      <c r="F53" s="726"/>
      <c r="G53" s="726"/>
      <c r="H53" s="726"/>
      <c r="I53" s="726"/>
      <c r="J53" s="87"/>
      <c r="K53" s="87"/>
      <c r="L53" s="87"/>
      <c r="M53" s="716"/>
      <c r="N53" s="717"/>
      <c r="O53" s="717"/>
      <c r="P53" s="717"/>
      <c r="Q53" s="717"/>
      <c r="R53" s="717"/>
      <c r="S53" s="717"/>
    </row>
    <row r="54" spans="1:45" s="63" customFormat="1" ht="24.95" customHeight="1">
      <c r="A54" s="96"/>
      <c r="B54" s="60"/>
    </row>
    <row r="55" spans="1:45" s="63" customFormat="1" ht="24.95" customHeight="1">
      <c r="A55" s="96"/>
      <c r="B55" s="60"/>
    </row>
    <row r="56" spans="1:45" s="63" customFormat="1" ht="24.95" customHeight="1">
      <c r="A56" s="96"/>
      <c r="B56" s="60"/>
    </row>
    <row r="57" spans="1:45" s="63" customFormat="1" ht="24.95" customHeight="1">
      <c r="A57" s="96"/>
      <c r="B57" s="60"/>
    </row>
    <row r="58" spans="1:45" s="63" customFormat="1" ht="24.95" customHeight="1">
      <c r="A58" s="96"/>
      <c r="B58" s="60"/>
    </row>
    <row r="59" spans="1:45" s="63" customFormat="1" ht="24.95" customHeight="1">
      <c r="A59" s="96"/>
      <c r="B59" s="82"/>
    </row>
    <row r="60" spans="1:45" s="63" customFormat="1" ht="24.95" customHeight="1">
      <c r="A60" s="96"/>
      <c r="B60" s="82"/>
    </row>
    <row r="61" spans="1:45" s="63" customFormat="1" ht="24.95" customHeight="1">
      <c r="A61" s="96"/>
      <c r="B61" s="82"/>
    </row>
    <row r="62" spans="1:45" s="63" customFormat="1" ht="24.95" customHeight="1">
      <c r="A62" s="96"/>
      <c r="B62" s="82"/>
    </row>
    <row r="63" spans="1:45" s="63" customFormat="1" ht="24.95" customHeight="1">
      <c r="A63" s="96"/>
      <c r="B63" s="82"/>
    </row>
    <row r="64" spans="1:45" s="63" customFormat="1" ht="24.95" customHeight="1">
      <c r="A64" s="96"/>
      <c r="B64" s="60"/>
    </row>
    <row r="65" spans="1:2" s="63" customFormat="1" ht="24.95" customHeight="1">
      <c r="A65" s="96"/>
      <c r="B65" s="60"/>
    </row>
    <row r="66" spans="1:2" s="63" customFormat="1" ht="24.95" customHeight="1">
      <c r="A66" s="96"/>
      <c r="B66" s="83"/>
    </row>
    <row r="67" spans="1:2" s="63" customFormat="1" ht="24.95" customHeight="1">
      <c r="A67" s="96"/>
      <c r="B67" s="60"/>
    </row>
    <row r="68" spans="1:2" s="63" customFormat="1" ht="24.95" customHeight="1">
      <c r="A68" s="96"/>
      <c r="B68" s="60"/>
    </row>
    <row r="69" spans="1:2" s="63" customFormat="1" ht="24.95" customHeight="1">
      <c r="A69" s="96"/>
      <c r="B69" s="60"/>
    </row>
    <row r="70" spans="1:2" s="63" customFormat="1" ht="24.95" customHeight="1">
      <c r="A70" s="96"/>
      <c r="B70" s="82"/>
    </row>
    <row r="71" spans="1:2" s="63" customFormat="1" ht="24.95" customHeight="1">
      <c r="A71" s="96"/>
      <c r="B71" s="60"/>
    </row>
    <row r="72" spans="1:2" s="63" customFormat="1" ht="24.95" customHeight="1">
      <c r="A72" s="96"/>
      <c r="B72" s="60"/>
    </row>
    <row r="73" spans="1:2" s="63" customFormat="1" ht="24.95" customHeight="1">
      <c r="A73" s="96"/>
      <c r="B73" s="60"/>
    </row>
    <row r="74" spans="1:2" s="63" customFormat="1" ht="24.95" customHeight="1">
      <c r="A74" s="96"/>
      <c r="B74" s="82"/>
    </row>
    <row r="75" spans="1:2" s="63" customFormat="1" ht="24.95" customHeight="1">
      <c r="A75" s="96"/>
      <c r="B75" s="82"/>
    </row>
    <row r="76" spans="1:2" s="63" customFormat="1" ht="24.95" customHeight="1">
      <c r="A76" s="96"/>
      <c r="B76" s="82"/>
    </row>
    <row r="77" spans="1:2" s="63" customFormat="1" ht="24.95" customHeight="1">
      <c r="A77" s="96"/>
      <c r="B77" s="83"/>
    </row>
    <row r="78" spans="1:2" s="63" customFormat="1" ht="24.95" customHeight="1">
      <c r="A78" s="96"/>
      <c r="B78" s="82"/>
    </row>
    <row r="79" spans="1:2" s="63" customFormat="1" ht="24.95" customHeight="1">
      <c r="A79" s="96"/>
      <c r="B79" s="82"/>
    </row>
    <row r="80" spans="1:2" s="63" customFormat="1" ht="24.95" customHeight="1">
      <c r="A80" s="96"/>
      <c r="B80" s="82"/>
    </row>
    <row r="81" spans="1:2" s="63" customFormat="1" ht="24.95" customHeight="1">
      <c r="A81" s="96"/>
      <c r="B81" s="82"/>
    </row>
    <row r="82" spans="1:2" s="63" customFormat="1" ht="24.95" customHeight="1">
      <c r="A82" s="96"/>
      <c r="B82" s="82"/>
    </row>
    <row r="83" spans="1:2" s="63" customFormat="1" ht="24.95" customHeight="1">
      <c r="A83" s="96"/>
      <c r="B83" s="82"/>
    </row>
    <row r="84" spans="1:2" s="63" customFormat="1" ht="24.95" customHeight="1">
      <c r="A84" s="96"/>
      <c r="B84" s="82"/>
    </row>
    <row r="85" spans="1:2" s="63" customFormat="1" ht="24.95" customHeight="1">
      <c r="A85" s="96"/>
      <c r="B85" s="82"/>
    </row>
    <row r="86" spans="1:2" s="63" customFormat="1" ht="24.95" customHeight="1">
      <c r="A86" s="96"/>
      <c r="B86" s="82"/>
    </row>
    <row r="87" spans="1:2" s="63" customFormat="1" ht="24.95" customHeight="1">
      <c r="A87" s="96"/>
      <c r="B87" s="60"/>
    </row>
    <row r="88" spans="1:2" s="63" customFormat="1" ht="24.95" customHeight="1">
      <c r="A88" s="96"/>
      <c r="B88" s="60"/>
    </row>
    <row r="89" spans="1:2" s="63" customFormat="1" ht="24.95" customHeight="1">
      <c r="A89" s="96"/>
      <c r="B89" s="60"/>
    </row>
    <row r="90" spans="1:2" s="63" customFormat="1" ht="24.95" customHeight="1">
      <c r="A90" s="96"/>
      <c r="B90" s="60"/>
    </row>
    <row r="91" spans="1:2" s="63" customFormat="1" ht="24.95" customHeight="1">
      <c r="A91" s="96"/>
      <c r="B91" s="60"/>
    </row>
    <row r="92" spans="1:2" s="63" customFormat="1" ht="24.95" customHeight="1">
      <c r="A92" s="96"/>
      <c r="B92" s="60"/>
    </row>
    <row r="93" spans="1:2" s="63" customFormat="1" ht="24.95" customHeight="1">
      <c r="A93" s="96"/>
      <c r="B93" s="60"/>
    </row>
    <row r="94" spans="1:2" s="63" customFormat="1" ht="24.95" customHeight="1">
      <c r="A94" s="96"/>
      <c r="B94" s="60"/>
    </row>
    <row r="95" spans="1:2" s="63" customFormat="1" ht="24.95" customHeight="1">
      <c r="A95" s="96"/>
      <c r="B95" s="60"/>
    </row>
    <row r="96" spans="1:2" s="63" customFormat="1" ht="24.95" customHeight="1">
      <c r="A96" s="96"/>
      <c r="B96" s="60"/>
    </row>
    <row r="97" spans="1:2" s="63" customFormat="1" ht="24.95" customHeight="1">
      <c r="A97" s="96"/>
      <c r="B97" s="60"/>
    </row>
    <row r="98" spans="1:2" s="63" customFormat="1" ht="24.95" customHeight="1">
      <c r="A98" s="96"/>
      <c r="B98" s="60"/>
    </row>
    <row r="99" spans="1:2" s="63" customFormat="1" ht="24.95" customHeight="1">
      <c r="A99" s="96"/>
      <c r="B99" s="60"/>
    </row>
    <row r="100" spans="1:2" s="63" customFormat="1" ht="24.95" customHeight="1">
      <c r="A100" s="96"/>
      <c r="B100" s="82"/>
    </row>
    <row r="101" spans="1:2" s="63" customFormat="1" ht="24.95" customHeight="1">
      <c r="A101" s="96"/>
      <c r="B101" s="82"/>
    </row>
    <row r="102" spans="1:2" s="63" customFormat="1" ht="24.95" customHeight="1">
      <c r="A102" s="96"/>
      <c r="B102" s="82"/>
    </row>
    <row r="103" spans="1:2" s="63" customFormat="1" ht="24.95" customHeight="1">
      <c r="A103" s="96"/>
      <c r="B103" s="82"/>
    </row>
    <row r="104" spans="1:2" s="63" customFormat="1" ht="24.95" customHeight="1">
      <c r="A104" s="96"/>
      <c r="B104" s="60"/>
    </row>
    <row r="105" spans="1:2" s="63" customFormat="1" ht="24.95" customHeight="1">
      <c r="A105" s="96"/>
      <c r="B105" s="82"/>
    </row>
    <row r="106" spans="1:2" s="63" customFormat="1" ht="24.95" customHeight="1">
      <c r="A106" s="96"/>
      <c r="B106" s="82"/>
    </row>
    <row r="107" spans="1:2" s="63" customFormat="1" ht="24.95" customHeight="1">
      <c r="A107" s="96"/>
      <c r="B107" s="82"/>
    </row>
    <row r="108" spans="1:2" s="63" customFormat="1" ht="24.95" customHeight="1">
      <c r="A108" s="96"/>
      <c r="B108" s="82"/>
    </row>
    <row r="109" spans="1:2" s="63" customFormat="1" ht="24.95" customHeight="1">
      <c r="A109" s="96"/>
      <c r="B109" s="82"/>
    </row>
    <row r="110" spans="1:2" s="63" customFormat="1" ht="24.95" customHeight="1">
      <c r="A110" s="96"/>
      <c r="B110" s="60"/>
    </row>
    <row r="111" spans="1:2" s="63" customFormat="1" ht="24.95" customHeight="1">
      <c r="A111" s="96"/>
      <c r="B111" s="60"/>
    </row>
    <row r="112" spans="1:2" s="63" customFormat="1" ht="24.95" customHeight="1">
      <c r="A112" s="96"/>
      <c r="B112" s="82"/>
    </row>
    <row r="113" spans="1:2" s="63" customFormat="1" ht="24.95" customHeight="1">
      <c r="A113" s="96"/>
      <c r="B113" s="82"/>
    </row>
    <row r="114" spans="1:2" s="63" customFormat="1" ht="24.95" customHeight="1">
      <c r="A114" s="96"/>
      <c r="B114" s="82"/>
    </row>
    <row r="115" spans="1:2" s="63" customFormat="1" ht="24.95" customHeight="1">
      <c r="A115" s="96"/>
      <c r="B115" s="82"/>
    </row>
    <row r="116" spans="1:2" s="63" customFormat="1" ht="24.95" customHeight="1">
      <c r="A116" s="96"/>
      <c r="B116" s="82"/>
    </row>
    <row r="117" spans="1:2" s="63" customFormat="1" ht="24.95" customHeight="1">
      <c r="A117" s="96"/>
      <c r="B117" s="82"/>
    </row>
    <row r="118" spans="1:2" s="63" customFormat="1" ht="24.95" customHeight="1">
      <c r="A118" s="96"/>
      <c r="B118" s="82"/>
    </row>
    <row r="119" spans="1:2" s="63" customFormat="1" ht="24.95" customHeight="1">
      <c r="A119" s="96"/>
      <c r="B119" s="82"/>
    </row>
    <row r="120" spans="1:2" s="63" customFormat="1" ht="24.95" customHeight="1">
      <c r="A120" s="96"/>
      <c r="B120" s="82"/>
    </row>
    <row r="121" spans="1:2" s="63" customFormat="1" ht="24.95" customHeight="1">
      <c r="A121" s="96"/>
      <c r="B121" s="82"/>
    </row>
    <row r="122" spans="1:2" s="63" customFormat="1" ht="24.95" customHeight="1">
      <c r="A122" s="96"/>
      <c r="B122" s="82"/>
    </row>
    <row r="123" spans="1:2" s="63" customFormat="1" ht="24.95" customHeight="1">
      <c r="A123" s="96"/>
      <c r="B123" s="82"/>
    </row>
    <row r="124" spans="1:2" s="63" customFormat="1" ht="24.95" customHeight="1">
      <c r="A124" s="96"/>
      <c r="B124" s="82"/>
    </row>
    <row r="125" spans="1:2" s="63" customFormat="1" ht="24.95" customHeight="1">
      <c r="A125" s="96"/>
      <c r="B125" s="82"/>
    </row>
    <row r="126" spans="1:2" s="63" customFormat="1" ht="24.95" customHeight="1">
      <c r="A126" s="96"/>
      <c r="B126" s="82"/>
    </row>
    <row r="127" spans="1:2" s="63" customFormat="1" ht="24.95" customHeight="1">
      <c r="A127" s="96"/>
      <c r="B127" s="82"/>
    </row>
    <row r="128" spans="1:2" s="63" customFormat="1" ht="24.95" customHeight="1">
      <c r="A128" s="96"/>
      <c r="B128" s="60"/>
    </row>
    <row r="129" spans="1:2" s="63" customFormat="1" ht="24.95" customHeight="1">
      <c r="A129" s="96"/>
      <c r="B129" s="60"/>
    </row>
    <row r="130" spans="1:2" s="63" customFormat="1" ht="24.95" customHeight="1">
      <c r="A130" s="96"/>
      <c r="B130" s="82"/>
    </row>
    <row r="131" spans="1:2" s="63" customFormat="1" ht="24.95" customHeight="1">
      <c r="A131" s="96"/>
      <c r="B131" s="60"/>
    </row>
    <row r="132" spans="1:2" s="63" customFormat="1" ht="24.95" customHeight="1">
      <c r="A132" s="96"/>
      <c r="B132" s="60"/>
    </row>
    <row r="133" spans="1:2" s="63" customFormat="1" ht="24.95" customHeight="1">
      <c r="A133" s="96"/>
      <c r="B133" s="60"/>
    </row>
    <row r="134" spans="1:2" s="63" customFormat="1" ht="24.95" customHeight="1">
      <c r="A134" s="96"/>
      <c r="B134" s="60"/>
    </row>
    <row r="135" spans="1:2" s="63" customFormat="1" ht="24.95" customHeight="1">
      <c r="A135" s="96"/>
      <c r="B135" s="60"/>
    </row>
    <row r="136" spans="1:2" s="63" customFormat="1" ht="24.95" customHeight="1">
      <c r="A136" s="96"/>
      <c r="B136" s="60"/>
    </row>
    <row r="137" spans="1:2" s="63" customFormat="1" ht="24.95" customHeight="1">
      <c r="A137" s="96"/>
      <c r="B137" s="60"/>
    </row>
    <row r="138" spans="1:2" s="63" customFormat="1" ht="24.95" customHeight="1">
      <c r="A138" s="96"/>
      <c r="B138" s="60"/>
    </row>
    <row r="139" spans="1:2" s="63" customFormat="1" ht="24.95" customHeight="1">
      <c r="A139" s="96"/>
      <c r="B139" s="60"/>
    </row>
    <row r="140" spans="1:2" s="63" customFormat="1" ht="24.95" customHeight="1">
      <c r="A140" s="96"/>
      <c r="B140" s="60"/>
    </row>
    <row r="141" spans="1:2" s="63" customFormat="1" ht="24.95" customHeight="1">
      <c r="A141" s="96"/>
      <c r="B141" s="60"/>
    </row>
    <row r="142" spans="1:2" s="63" customFormat="1" ht="24.95" customHeight="1">
      <c r="A142" s="96"/>
      <c r="B142" s="60"/>
    </row>
    <row r="143" spans="1:2" s="63" customFormat="1" ht="24.95" customHeight="1">
      <c r="A143" s="96"/>
      <c r="B143" s="60"/>
    </row>
    <row r="144" spans="1:2" s="63" customFormat="1" ht="24.95" customHeight="1">
      <c r="A144" s="96"/>
      <c r="B144" s="60"/>
    </row>
    <row r="145" spans="1:2" s="63" customFormat="1" ht="24.95" customHeight="1">
      <c r="A145" s="96"/>
      <c r="B145" s="60"/>
    </row>
    <row r="146" spans="1:2" s="63" customFormat="1" ht="24.95" customHeight="1">
      <c r="A146" s="96"/>
      <c r="B146" s="60"/>
    </row>
    <row r="147" spans="1:2" s="63" customFormat="1" ht="24.95" customHeight="1">
      <c r="A147" s="96"/>
      <c r="B147" s="60"/>
    </row>
    <row r="148" spans="1:2" s="63" customFormat="1" ht="24.95" customHeight="1">
      <c r="A148" s="96"/>
      <c r="B148" s="60"/>
    </row>
    <row r="149" spans="1:2" s="63" customFormat="1" ht="24.95" customHeight="1">
      <c r="A149" s="96"/>
      <c r="B149" s="60"/>
    </row>
    <row r="150" spans="1:2" s="63" customFormat="1" ht="24.95" customHeight="1">
      <c r="A150" s="96"/>
      <c r="B150" s="60"/>
    </row>
    <row r="151" spans="1:2" s="63" customFormat="1" ht="24.95" customHeight="1">
      <c r="A151" s="96"/>
      <c r="B151" s="60"/>
    </row>
    <row r="152" spans="1:2" s="63" customFormat="1" ht="24.95" customHeight="1">
      <c r="A152" s="96"/>
      <c r="B152" s="60"/>
    </row>
    <row r="153" spans="1:2" s="63" customFormat="1" ht="24.95" customHeight="1">
      <c r="A153" s="96"/>
      <c r="B153" s="60"/>
    </row>
    <row r="154" spans="1:2" s="63" customFormat="1" ht="24.95" customHeight="1">
      <c r="A154" s="96"/>
      <c r="B154" s="60"/>
    </row>
    <row r="155" spans="1:2" s="63" customFormat="1" ht="24.95" customHeight="1">
      <c r="A155" s="96"/>
      <c r="B155" s="60"/>
    </row>
    <row r="156" spans="1:2" s="63" customFormat="1" ht="24.95" customHeight="1">
      <c r="A156" s="96"/>
      <c r="B156" s="60"/>
    </row>
    <row r="157" spans="1:2" s="63" customFormat="1" ht="24.95" customHeight="1">
      <c r="A157" s="96"/>
      <c r="B157" s="60"/>
    </row>
    <row r="158" spans="1:2" s="63" customFormat="1" ht="24.95" customHeight="1">
      <c r="A158" s="96"/>
      <c r="B158" s="60"/>
    </row>
    <row r="159" spans="1:2" s="63" customFormat="1" ht="24.95" customHeight="1">
      <c r="A159" s="96"/>
      <c r="B159" s="60"/>
    </row>
    <row r="160" spans="1:2" s="63" customFormat="1" ht="24.95" customHeight="1">
      <c r="A160" s="96"/>
      <c r="B160" s="60"/>
    </row>
    <row r="161" spans="1:2" s="63" customFormat="1" ht="24.95" customHeight="1">
      <c r="A161" s="96"/>
      <c r="B161" s="60"/>
    </row>
    <row r="162" spans="1:2" s="63" customFormat="1" ht="24.95" customHeight="1">
      <c r="A162" s="96"/>
      <c r="B162" s="60"/>
    </row>
    <row r="163" spans="1:2" s="63" customFormat="1" ht="24.95" customHeight="1">
      <c r="A163" s="96"/>
      <c r="B163" s="60"/>
    </row>
    <row r="164" spans="1:2" s="63" customFormat="1" ht="24.95" customHeight="1">
      <c r="A164" s="96"/>
      <c r="B164" s="60"/>
    </row>
    <row r="165" spans="1:2" s="63" customFormat="1" ht="24.95" customHeight="1">
      <c r="A165" s="96"/>
      <c r="B165" s="60"/>
    </row>
    <row r="166" spans="1:2" s="63" customFormat="1" ht="24.95" customHeight="1">
      <c r="A166" s="96"/>
      <c r="B166" s="60"/>
    </row>
    <row r="167" spans="1:2" s="63" customFormat="1" ht="24.95" customHeight="1">
      <c r="A167" s="96"/>
      <c r="B167" s="60"/>
    </row>
    <row r="168" spans="1:2" s="63" customFormat="1" ht="24.95" customHeight="1">
      <c r="A168" s="96"/>
      <c r="B168" s="60"/>
    </row>
    <row r="169" spans="1:2" s="63" customFormat="1" ht="24.95" customHeight="1">
      <c r="A169" s="96"/>
      <c r="B169" s="60"/>
    </row>
    <row r="170" spans="1:2" s="63" customFormat="1" ht="24.95" customHeight="1">
      <c r="A170" s="96"/>
      <c r="B170" s="60"/>
    </row>
    <row r="171" spans="1:2" s="63" customFormat="1" ht="24.95" customHeight="1">
      <c r="A171" s="96"/>
      <c r="B171" s="60"/>
    </row>
    <row r="172" spans="1:2" s="63" customFormat="1" ht="24.95" customHeight="1">
      <c r="A172" s="96"/>
      <c r="B172" s="60"/>
    </row>
    <row r="173" spans="1:2" s="63" customFormat="1" ht="24.95" customHeight="1">
      <c r="A173" s="96"/>
      <c r="B173" s="60"/>
    </row>
    <row r="174" spans="1:2" s="63" customFormat="1" ht="24.95" customHeight="1">
      <c r="A174" s="96"/>
      <c r="B174" s="60"/>
    </row>
    <row r="175" spans="1:2" s="63" customFormat="1" ht="24.95" customHeight="1">
      <c r="A175" s="96"/>
      <c r="B175" s="60"/>
    </row>
    <row r="176" spans="1:2" s="63" customFormat="1" ht="24.95" customHeight="1">
      <c r="A176" s="96"/>
      <c r="B176" s="60"/>
    </row>
    <row r="177" spans="1:2" s="63" customFormat="1" ht="24.95" customHeight="1">
      <c r="A177" s="96"/>
      <c r="B177" s="60"/>
    </row>
    <row r="178" spans="1:2" s="63" customFormat="1" ht="24.95" customHeight="1">
      <c r="A178" s="96"/>
      <c r="B178" s="60"/>
    </row>
    <row r="179" spans="1:2" s="63" customFormat="1" ht="24.95" customHeight="1">
      <c r="A179" s="96"/>
      <c r="B179" s="60"/>
    </row>
    <row r="180" spans="1:2" s="63" customFormat="1" ht="24.95" customHeight="1">
      <c r="A180" s="96"/>
      <c r="B180" s="60"/>
    </row>
    <row r="181" spans="1:2" s="63" customFormat="1" ht="24.95" customHeight="1">
      <c r="A181" s="96"/>
      <c r="B181" s="60"/>
    </row>
    <row r="182" spans="1:2" s="63" customFormat="1" ht="24.95" customHeight="1">
      <c r="A182" s="96"/>
      <c r="B182" s="60"/>
    </row>
    <row r="183" spans="1:2" s="63" customFormat="1" ht="24.95" customHeight="1">
      <c r="A183" s="96"/>
      <c r="B183" s="60"/>
    </row>
    <row r="184" spans="1:2" s="63" customFormat="1" ht="24.95" customHeight="1">
      <c r="A184" s="96"/>
      <c r="B184" s="60"/>
    </row>
    <row r="185" spans="1:2" s="63" customFormat="1" ht="24.95" customHeight="1">
      <c r="A185" s="96"/>
      <c r="B185" s="60"/>
    </row>
    <row r="186" spans="1:2" s="63" customFormat="1" ht="24.95" customHeight="1">
      <c r="A186" s="96"/>
      <c r="B186" s="60"/>
    </row>
    <row r="187" spans="1:2" s="63" customFormat="1" ht="24.95" customHeight="1">
      <c r="A187" s="96"/>
      <c r="B187" s="60"/>
    </row>
    <row r="188" spans="1:2" s="63" customFormat="1" ht="24.95" customHeight="1">
      <c r="A188" s="96"/>
      <c r="B188" s="60"/>
    </row>
    <row r="189" spans="1:2" s="63" customFormat="1" ht="24.95" customHeight="1">
      <c r="A189" s="96"/>
      <c r="B189" s="60"/>
    </row>
    <row r="190" spans="1:2" s="63" customFormat="1" ht="24.95" customHeight="1">
      <c r="A190" s="96"/>
      <c r="B190" s="60"/>
    </row>
    <row r="191" spans="1:2" s="63" customFormat="1" ht="24.95" customHeight="1">
      <c r="A191" s="96"/>
      <c r="B191" s="60"/>
    </row>
    <row r="192" spans="1:2" s="63" customFormat="1" ht="24.95" customHeight="1">
      <c r="A192" s="96"/>
      <c r="B192" s="60"/>
    </row>
    <row r="193" spans="1:2" s="63" customFormat="1" ht="24.95" customHeight="1">
      <c r="A193" s="96"/>
      <c r="B193" s="60"/>
    </row>
    <row r="194" spans="1:2" s="63" customFormat="1" ht="24.95" customHeight="1">
      <c r="A194" s="96"/>
      <c r="B194" s="60"/>
    </row>
    <row r="195" spans="1:2" s="63" customFormat="1" ht="24.95" customHeight="1">
      <c r="A195" s="96"/>
      <c r="B195" s="82"/>
    </row>
    <row r="196" spans="1:2" s="63" customFormat="1" ht="24.95" customHeight="1">
      <c r="A196" s="96"/>
      <c r="B196" s="60"/>
    </row>
    <row r="197" spans="1:2" s="63" customFormat="1" ht="24.95" customHeight="1">
      <c r="A197" s="96"/>
      <c r="B197" s="60"/>
    </row>
    <row r="198" spans="1:2" s="63" customFormat="1" ht="24.95" customHeight="1">
      <c r="A198" s="96"/>
      <c r="B198" s="60"/>
    </row>
    <row r="199" spans="1:2" s="63" customFormat="1" ht="24.95" customHeight="1">
      <c r="A199" s="96"/>
      <c r="B199" s="60"/>
    </row>
    <row r="200" spans="1:2" s="63" customFormat="1" ht="24.95" customHeight="1">
      <c r="A200" s="96"/>
      <c r="B200" s="60"/>
    </row>
    <row r="201" spans="1:2" s="63" customFormat="1" ht="24.95" customHeight="1">
      <c r="A201" s="96"/>
      <c r="B201" s="60"/>
    </row>
    <row r="202" spans="1:2" s="63" customFormat="1" ht="24.95" customHeight="1">
      <c r="A202" s="96"/>
      <c r="B202" s="60"/>
    </row>
    <row r="203" spans="1:2" s="63" customFormat="1" ht="24.95" customHeight="1">
      <c r="A203" s="96"/>
      <c r="B203" s="60"/>
    </row>
    <row r="204" spans="1:2" s="63" customFormat="1" ht="24.95" customHeight="1">
      <c r="A204" s="96"/>
      <c r="B204" s="82"/>
    </row>
    <row r="205" spans="1:2" s="63" customFormat="1" ht="24.95" customHeight="1">
      <c r="A205" s="96"/>
      <c r="B205" s="60"/>
    </row>
    <row r="206" spans="1:2" s="63" customFormat="1" ht="24.95" customHeight="1">
      <c r="A206" s="96"/>
      <c r="B206" s="82"/>
    </row>
    <row r="207" spans="1:2" s="63" customFormat="1" ht="24.95" customHeight="1">
      <c r="A207" s="96"/>
      <c r="B207" s="82"/>
    </row>
    <row r="208" spans="1:2" s="63" customFormat="1" ht="24.95" customHeight="1">
      <c r="A208" s="96"/>
      <c r="B208" s="82"/>
    </row>
    <row r="209" spans="1:2" s="63" customFormat="1" ht="24.95" customHeight="1">
      <c r="A209" s="96"/>
      <c r="B209" s="82"/>
    </row>
    <row r="210" spans="1:2" s="63" customFormat="1" ht="24.95" customHeight="1">
      <c r="A210" s="96"/>
      <c r="B210" s="82"/>
    </row>
    <row r="211" spans="1:2" s="63" customFormat="1" ht="24.95" customHeight="1">
      <c r="A211" s="96"/>
      <c r="B211" s="82"/>
    </row>
    <row r="212" spans="1:2" s="63" customFormat="1" ht="24.95" customHeight="1">
      <c r="A212" s="96"/>
      <c r="B212" s="60"/>
    </row>
    <row r="213" spans="1:2" s="63" customFormat="1" ht="24.95" customHeight="1">
      <c r="A213" s="96"/>
      <c r="B213" s="60"/>
    </row>
    <row r="214" spans="1:2" s="63" customFormat="1" ht="24.95" customHeight="1">
      <c r="A214" s="96"/>
      <c r="B214" s="60"/>
    </row>
    <row r="215" spans="1:2" s="63" customFormat="1" ht="24.95" customHeight="1">
      <c r="A215" s="96"/>
      <c r="B215" s="60"/>
    </row>
    <row r="216" spans="1:2" s="63" customFormat="1" ht="24.95" customHeight="1">
      <c r="A216" s="96"/>
      <c r="B216" s="60"/>
    </row>
    <row r="217" spans="1:2" s="63" customFormat="1" ht="24.95" customHeight="1">
      <c r="A217" s="96"/>
      <c r="B217" s="60"/>
    </row>
    <row r="218" spans="1:2" s="63" customFormat="1" ht="24.95" customHeight="1">
      <c r="A218" s="96"/>
      <c r="B218" s="60"/>
    </row>
    <row r="219" spans="1:2" s="63" customFormat="1" ht="24.95" customHeight="1">
      <c r="A219" s="96"/>
      <c r="B219" s="61"/>
    </row>
    <row r="220" spans="1:2" s="63" customFormat="1" ht="24.95" customHeight="1">
      <c r="A220" s="96"/>
      <c r="B220" s="61"/>
    </row>
    <row r="221" spans="1:2" s="63" customFormat="1" ht="24.95" customHeight="1">
      <c r="A221" s="96"/>
      <c r="B221" s="61"/>
    </row>
    <row r="222" spans="1:2" s="63" customFormat="1" ht="24.95" customHeight="1">
      <c r="A222" s="96"/>
      <c r="B222" s="61"/>
    </row>
    <row r="223" spans="1:2" s="63" customFormat="1" ht="24.95" customHeight="1">
      <c r="A223" s="96"/>
      <c r="B223" s="61"/>
    </row>
    <row r="224" spans="1:2" s="63" customFormat="1" ht="24.95" customHeight="1">
      <c r="A224" s="96"/>
      <c r="B224" s="61"/>
    </row>
    <row r="225" spans="1:2" s="63" customFormat="1" ht="24.95" customHeight="1">
      <c r="A225" s="96"/>
      <c r="B225" s="61"/>
    </row>
    <row r="226" spans="1:2" s="63" customFormat="1" ht="24.95" customHeight="1">
      <c r="A226" s="96"/>
      <c r="B226" s="61"/>
    </row>
    <row r="227" spans="1:2" s="63" customFormat="1" ht="24.95" customHeight="1">
      <c r="A227" s="96"/>
      <c r="B227" s="61"/>
    </row>
    <row r="228" spans="1:2" s="63" customFormat="1" ht="24.95" customHeight="1">
      <c r="A228" s="96"/>
      <c r="B228" s="61"/>
    </row>
    <row r="229" spans="1:2" s="63" customFormat="1" ht="24.95" customHeight="1">
      <c r="A229" s="96"/>
      <c r="B229" s="61"/>
    </row>
    <row r="230" spans="1:2" s="63" customFormat="1" ht="24.95" customHeight="1">
      <c r="A230" s="96"/>
      <c r="B230" s="61"/>
    </row>
    <row r="231" spans="1:2" s="63" customFormat="1" ht="24.95" customHeight="1">
      <c r="A231" s="96"/>
      <c r="B231" s="61"/>
    </row>
    <row r="232" spans="1:2" s="63" customFormat="1" ht="24.95" customHeight="1">
      <c r="A232" s="96"/>
      <c r="B232" s="61"/>
    </row>
    <row r="233" spans="1:2" s="63" customFormat="1" ht="24.95" customHeight="1">
      <c r="A233" s="96"/>
      <c r="B233" s="61"/>
    </row>
    <row r="234" spans="1:2" s="63" customFormat="1" ht="24.95" customHeight="1">
      <c r="A234" s="96"/>
      <c r="B234" s="61"/>
    </row>
    <row r="235" spans="1:2" s="63" customFormat="1" ht="24.95" customHeight="1">
      <c r="A235" s="96"/>
      <c r="B235" s="61"/>
    </row>
    <row r="236" spans="1:2" ht="15" customHeight="1"/>
    <row r="237" spans="1:2" ht="15" customHeight="1"/>
    <row r="238" spans="1:2" ht="15" customHeight="1"/>
    <row r="239" spans="1:2" ht="15" customHeight="1"/>
    <row r="240" spans="1:2"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sheetData>
  <sheetProtection algorithmName="SHA-512" hashValue="+O9/6a78AqroD6aF5TroyVu2F0K1l0QcJyoW76/KhnGe+ryIqHh5eJSujkSv0qMVjE0nesAT63KVEqz3vJ511w==" saltValue="5IZYK7nQehPum6LBG8/GDQ==" spinCount="100000" sheet="1" objects="1" scenarios="1" formatColumns="0" formatRows="0" autoFilter="0"/>
  <mergeCells count="31">
    <mergeCell ref="D6:I6"/>
    <mergeCell ref="C7:I11"/>
    <mergeCell ref="D13:I13"/>
    <mergeCell ref="C14:I21"/>
    <mergeCell ref="C40:D40"/>
    <mergeCell ref="C39:D39"/>
    <mergeCell ref="D23:I23"/>
    <mergeCell ref="D24:I24"/>
    <mergeCell ref="C26:I32"/>
    <mergeCell ref="D25:I25"/>
    <mergeCell ref="C33:G33"/>
    <mergeCell ref="C38:D38"/>
    <mergeCell ref="C37:D37"/>
    <mergeCell ref="C36:D36"/>
    <mergeCell ref="C35:D35"/>
    <mergeCell ref="C34:D34"/>
    <mergeCell ref="M7:S11"/>
    <mergeCell ref="M14:S20"/>
    <mergeCell ref="M21:S22"/>
    <mergeCell ref="M26:S33"/>
    <mergeCell ref="M23:S23"/>
    <mergeCell ref="L52:M52"/>
    <mergeCell ref="M53:S53"/>
    <mergeCell ref="D52:I52"/>
    <mergeCell ref="C53:I53"/>
    <mergeCell ref="C41:D41"/>
    <mergeCell ref="C49:G50"/>
    <mergeCell ref="C43:D43"/>
    <mergeCell ref="C42:D42"/>
    <mergeCell ref="C44:G46"/>
    <mergeCell ref="C47:G48"/>
  </mergeCells>
  <phoneticPr fontId="2" type="noConversion"/>
  <hyperlinks>
    <hyperlink ref="E3" location="Resíduos!C6" display="GRI 306-1" xr:uid="{08021682-E91D-4A95-8C29-C1E1EDD9D6E6}"/>
    <hyperlink ref="F3" location="Resíduos!C13" display="GRI 306-2" xr:uid="{ECDFEB9F-B61B-4D34-AA9A-E1118FDBCE12}"/>
    <hyperlink ref="G3" location="Resíduos!C23" display="GRI 306-3" xr:uid="{19E09314-FA7D-42CE-ABD3-31B100C6A3FB}"/>
    <hyperlink ref="H3" location="Resíduos!C24" display="GRI 306-4" xr:uid="{0114C7FA-A1CB-468B-9F71-F6FB41D2CA55}"/>
    <hyperlink ref="I3" location="Resíduos!C25" display="GRI 306-5" xr:uid="{3264659C-2125-4B7F-8E9C-EDB71A57052D}"/>
    <hyperlink ref="E4" location="Resíduos!C52" display="SASB IF-EU-150a.1 " xr:uid="{4216AD31-578E-4C85-8A61-571FFFA100A6}"/>
  </hyperlinks>
  <pageMargins left="0.511811024" right="0.511811024" top="0.78740157499999996" bottom="0.78740157499999996" header="0.31496062000000002" footer="0.31496062000000002"/>
  <pageSetup paperSize="9" orientation="portrait" r:id="rId1"/>
  <ignoredErrors>
    <ignoredError sqref="E34:G34 E41:G4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6C58-E6A5-476C-A01C-655827B9CA5B}">
  <sheetPr>
    <tabColor rgb="FF02585C"/>
  </sheetPr>
  <dimension ref="A1:AT761"/>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0" customHeight="1" zeroHeight="1"/>
  <cols>
    <col min="1" max="1" width="33.7109375" style="279" customWidth="1"/>
    <col min="2" max="2" width="3.7109375" style="254" customWidth="1"/>
    <col min="3" max="9" width="20.85546875" style="262" customWidth="1"/>
    <col min="10" max="12" width="14.140625" style="262" customWidth="1"/>
    <col min="13" max="13" width="8.140625" style="262" customWidth="1"/>
    <col min="14" max="21" width="14.140625" style="262" hidden="1" customWidth="1"/>
    <col min="22" max="23" width="30" style="262" hidden="1" customWidth="1"/>
    <col min="24" max="31" width="18.140625" style="262" hidden="1" customWidth="1"/>
    <col min="32" max="33" width="18.140625" style="255" hidden="1" customWidth="1"/>
    <col min="34" max="16384" width="0" style="255"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60"/>
      <c r="F2" s="60"/>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426" t="str">
        <f>Índice!B88</f>
        <v>HUMAN CAPITAL</v>
      </c>
      <c r="D3" s="60"/>
      <c r="E3" s="445" t="s">
        <v>63</v>
      </c>
      <c r="F3" s="445" t="s">
        <v>130</v>
      </c>
      <c r="G3" s="445" t="s">
        <v>131</v>
      </c>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Índice!C85</f>
        <v>Attraction, development and retention</v>
      </c>
      <c r="D4" s="60"/>
      <c r="E4" s="60"/>
      <c r="F4" s="60"/>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02"/>
      <c r="D5" s="95"/>
      <c r="E5" s="95"/>
      <c r="F5" s="95"/>
      <c r="G5" s="95"/>
      <c r="H5" s="95"/>
      <c r="I5" s="95"/>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427" t="str">
        <f>Índice!D85</f>
        <v>GRI 3-3</v>
      </c>
      <c r="D6" s="868" t="str">
        <f>Índice!E85</f>
        <v>Attracting, developing and retaining employees</v>
      </c>
      <c r="E6" s="869"/>
      <c r="F6" s="869"/>
      <c r="G6" s="869"/>
      <c r="H6" s="869"/>
      <c r="I6" s="869"/>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717" t="s">
        <v>654</v>
      </c>
      <c r="D7" s="717"/>
      <c r="E7" s="717"/>
      <c r="F7" s="717"/>
      <c r="G7" s="717"/>
      <c r="H7" s="717"/>
      <c r="I7" s="717"/>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7"/>
      <c r="D8" s="717"/>
      <c r="E8" s="717"/>
      <c r="F8" s="717"/>
      <c r="G8" s="717"/>
      <c r="H8" s="717"/>
      <c r="I8" s="717"/>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7"/>
      <c r="D9" s="717"/>
      <c r="E9" s="717"/>
      <c r="F9" s="717"/>
      <c r="G9" s="717"/>
      <c r="H9" s="717"/>
      <c r="I9" s="717"/>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717"/>
      <c r="D10" s="717"/>
      <c r="E10" s="717"/>
      <c r="F10" s="717"/>
      <c r="G10" s="717"/>
      <c r="H10" s="717"/>
      <c r="I10" s="717"/>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717"/>
      <c r="D11" s="717"/>
      <c r="E11" s="717"/>
      <c r="F11" s="717"/>
      <c r="G11" s="717"/>
      <c r="H11" s="717"/>
      <c r="I11" s="717"/>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87"/>
      <c r="D12" s="87"/>
      <c r="E12" s="87"/>
      <c r="F12" s="87"/>
      <c r="G12" s="87"/>
      <c r="H12" s="87"/>
      <c r="I12" s="87"/>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427" t="str">
        <f>Índice!D86</f>
        <v>GRI 404-1</v>
      </c>
      <c r="D13" s="868" t="str">
        <f>Índice!E86</f>
        <v>Average hours of training per year per employee</v>
      </c>
      <c r="E13" s="869"/>
      <c r="F13" s="869"/>
      <c r="G13" s="869"/>
      <c r="H13" s="869"/>
      <c r="I13" s="869"/>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870" t="s">
        <v>655</v>
      </c>
      <c r="D14" s="870"/>
      <c r="E14" s="870"/>
      <c r="F14" s="870"/>
      <c r="G14" s="870"/>
      <c r="H14" s="870"/>
      <c r="I14" s="870"/>
      <c r="J14" s="126"/>
      <c r="K14" s="126"/>
      <c r="L14" s="126"/>
      <c r="M14" s="69"/>
      <c r="N14" s="81"/>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428" t="s">
        <v>656</v>
      </c>
      <c r="D15" s="69"/>
      <c r="E15" s="69"/>
      <c r="F15" s="69"/>
      <c r="G15" s="69"/>
      <c r="H15" s="69"/>
      <c r="I15" s="69"/>
      <c r="J15" s="69"/>
      <c r="K15" s="69"/>
      <c r="L15" s="69"/>
      <c r="M15" s="69"/>
      <c r="N15" s="81"/>
      <c r="O15" s="99"/>
      <c r="P15" s="99"/>
      <c r="Q15" s="99"/>
      <c r="R15" s="99"/>
      <c r="S15" s="99"/>
      <c r="T15" s="99"/>
      <c r="U15" s="99"/>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thickBot="1">
      <c r="A16" s="96"/>
      <c r="B16" s="76"/>
      <c r="C16" s="705" t="s">
        <v>657</v>
      </c>
      <c r="D16" s="430">
        <v>2022</v>
      </c>
      <c r="E16" s="430">
        <v>2023</v>
      </c>
      <c r="F16" s="431">
        <v>2024</v>
      </c>
      <c r="G16" s="69"/>
      <c r="H16" s="69"/>
      <c r="I16" s="69"/>
      <c r="J16" s="69"/>
      <c r="K16" s="69"/>
      <c r="L16" s="69"/>
      <c r="M16" s="69"/>
      <c r="N16" s="432"/>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6"/>
      <c r="B17" s="76"/>
      <c r="C17" s="433" t="s">
        <v>658</v>
      </c>
      <c r="D17" s="434">
        <v>52.56</v>
      </c>
      <c r="E17" s="434">
        <v>35.619999999999997</v>
      </c>
      <c r="F17" s="435">
        <v>61.21</v>
      </c>
      <c r="G17" s="69"/>
      <c r="H17" s="69"/>
      <c r="I17" s="69"/>
      <c r="J17" s="69"/>
      <c r="K17" s="69"/>
      <c r="L17" s="69"/>
      <c r="M17" s="69"/>
      <c r="N17" s="81"/>
      <c r="O17" s="74"/>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6"/>
      <c r="B18" s="76"/>
      <c r="C18" s="433" t="s">
        <v>659</v>
      </c>
      <c r="D18" s="434">
        <v>41.83</v>
      </c>
      <c r="E18" s="434">
        <v>55.54</v>
      </c>
      <c r="F18" s="435">
        <v>126.58</v>
      </c>
      <c r="G18" s="69"/>
      <c r="H18" s="69"/>
      <c r="I18" s="69"/>
      <c r="J18" s="69"/>
      <c r="K18" s="69"/>
      <c r="L18" s="69"/>
      <c r="M18" s="69"/>
      <c r="N18" s="436"/>
      <c r="O18" s="79"/>
      <c r="P18" s="79"/>
      <c r="Q18" s="79"/>
      <c r="R18" s="79"/>
      <c r="S18" s="79"/>
      <c r="T18" s="79"/>
      <c r="U18" s="79"/>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208" t="s">
        <v>660</v>
      </c>
      <c r="D19" s="437">
        <v>50.1</v>
      </c>
      <c r="E19" s="437">
        <v>50.88</v>
      </c>
      <c r="F19" s="438">
        <v>111.78</v>
      </c>
      <c r="G19" s="69"/>
      <c r="H19" s="69"/>
      <c r="I19" s="69"/>
      <c r="J19" s="69"/>
      <c r="K19" s="69"/>
      <c r="L19" s="69"/>
      <c r="M19" s="69"/>
      <c r="N19" s="81"/>
      <c r="O19" s="79"/>
      <c r="P19" s="79"/>
      <c r="Q19" s="79"/>
      <c r="R19" s="79"/>
      <c r="S19" s="79"/>
      <c r="T19" s="79"/>
      <c r="U19" s="79"/>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6"/>
      <c r="B20" s="76"/>
      <c r="C20" s="867" t="s">
        <v>661</v>
      </c>
      <c r="D20" s="867"/>
      <c r="E20" s="867"/>
      <c r="F20" s="867"/>
      <c r="G20" s="440"/>
      <c r="H20" s="440"/>
      <c r="I20" s="440"/>
      <c r="J20" s="440"/>
      <c r="K20" s="440"/>
      <c r="L20" s="440"/>
      <c r="M20" s="69"/>
      <c r="N20" s="441"/>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76"/>
      <c r="C21" s="867"/>
      <c r="D21" s="867"/>
      <c r="E21" s="867"/>
      <c r="F21" s="867"/>
      <c r="G21" s="440"/>
      <c r="H21" s="440"/>
      <c r="I21" s="440"/>
      <c r="J21" s="440"/>
      <c r="K21" s="440"/>
      <c r="L21" s="440"/>
      <c r="M21" s="69"/>
      <c r="N21" s="441"/>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60"/>
      <c r="C22" s="428" t="s">
        <v>662</v>
      </c>
      <c r="D22" s="69"/>
      <c r="E22" s="69"/>
      <c r="F22" s="69"/>
      <c r="G22" s="69"/>
      <c r="H22" s="69"/>
      <c r="I22" s="69"/>
      <c r="J22" s="69"/>
      <c r="K22" s="69"/>
      <c r="L22" s="69"/>
      <c r="M22" s="69"/>
      <c r="N22" s="81"/>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35.1" customHeight="1" thickBot="1">
      <c r="A23" s="96"/>
      <c r="B23" s="60"/>
      <c r="C23" s="444" t="s">
        <v>663</v>
      </c>
      <c r="D23" s="430">
        <v>2022</v>
      </c>
      <c r="E23" s="430">
        <v>2023</v>
      </c>
      <c r="F23" s="431">
        <v>2024</v>
      </c>
      <c r="G23" s="69"/>
      <c r="H23" s="69"/>
      <c r="I23" s="69"/>
      <c r="J23" s="69"/>
      <c r="K23" s="69"/>
      <c r="L23" s="69"/>
      <c r="M23" s="69"/>
      <c r="N23" s="81"/>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s="62" customFormat="1" ht="24.95" customHeight="1">
      <c r="A24" s="96"/>
      <c r="B24" s="60"/>
      <c r="C24" s="433" t="s">
        <v>408</v>
      </c>
      <c r="D24" s="434">
        <v>16.2</v>
      </c>
      <c r="E24" s="434">
        <v>15.41</v>
      </c>
      <c r="F24" s="435">
        <v>13.55</v>
      </c>
      <c r="G24" s="69"/>
      <c r="H24" s="69"/>
      <c r="I24" s="69"/>
      <c r="J24" s="69"/>
      <c r="K24" s="69"/>
      <c r="L24" s="69"/>
      <c r="M24" s="69"/>
      <c r="N24" s="81"/>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s="62" customFormat="1" ht="24.95" customHeight="1">
      <c r="A25" s="96"/>
      <c r="B25" s="60"/>
      <c r="C25" s="433" t="s">
        <v>409</v>
      </c>
      <c r="D25" s="434">
        <v>26.6</v>
      </c>
      <c r="E25" s="434">
        <v>59.93</v>
      </c>
      <c r="F25" s="435">
        <v>29.8</v>
      </c>
      <c r="G25" s="69"/>
      <c r="H25" s="69"/>
      <c r="I25" s="69"/>
      <c r="J25" s="69"/>
      <c r="K25" s="69"/>
      <c r="L25" s="69"/>
      <c r="M25" s="69"/>
      <c r="N25" s="81"/>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s="62" customFormat="1" ht="24.95" customHeight="1">
      <c r="A26" s="96"/>
      <c r="B26" s="60"/>
      <c r="C26" s="433" t="s">
        <v>664</v>
      </c>
      <c r="D26" s="434">
        <v>38.299999999999997</v>
      </c>
      <c r="E26" s="434">
        <v>30.35</v>
      </c>
      <c r="F26" s="435">
        <v>55.45</v>
      </c>
      <c r="G26" s="69"/>
      <c r="H26" s="69"/>
      <c r="I26" s="69"/>
      <c r="J26" s="69"/>
      <c r="K26" s="69"/>
      <c r="L26" s="69"/>
      <c r="M26" s="69"/>
      <c r="N26" s="81"/>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s="62" customFormat="1" ht="24.95" customHeight="1">
      <c r="A27" s="96"/>
      <c r="B27" s="60"/>
      <c r="C27" s="433" t="s">
        <v>410</v>
      </c>
      <c r="D27" s="434">
        <v>27</v>
      </c>
      <c r="E27" s="434">
        <v>30.32</v>
      </c>
      <c r="F27" s="435">
        <v>54.56</v>
      </c>
      <c r="G27" s="69"/>
      <c r="H27" s="69"/>
      <c r="I27" s="69"/>
      <c r="J27" s="69"/>
      <c r="K27" s="69"/>
      <c r="L27" s="69"/>
      <c r="M27" s="69"/>
      <c r="N27" s="81"/>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30"/>
      <c r="AP27" s="131"/>
      <c r="AQ27" s="131"/>
      <c r="AR27" s="131"/>
      <c r="AS27" s="131"/>
    </row>
    <row r="28" spans="1:46" s="62" customFormat="1" ht="24.95" customHeight="1">
      <c r="A28" s="96"/>
      <c r="B28" s="82"/>
      <c r="C28" s="433" t="s">
        <v>413</v>
      </c>
      <c r="D28" s="434">
        <v>36.799999999999997</v>
      </c>
      <c r="E28" s="434">
        <v>34.39</v>
      </c>
      <c r="F28" s="435">
        <v>39.51</v>
      </c>
      <c r="G28" s="69"/>
      <c r="H28" s="69"/>
      <c r="I28" s="69"/>
      <c r="J28" s="69"/>
      <c r="K28" s="69"/>
      <c r="L28" s="69"/>
      <c r="M28" s="69"/>
      <c r="N28" s="81"/>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1"/>
    </row>
    <row r="29" spans="1:46" s="132" customFormat="1" ht="24.95" customHeight="1">
      <c r="A29" s="96"/>
      <c r="B29" s="60"/>
      <c r="C29" s="433" t="s">
        <v>414</v>
      </c>
      <c r="D29" s="434">
        <v>57.8</v>
      </c>
      <c r="E29" s="434">
        <v>70.599999999999994</v>
      </c>
      <c r="F29" s="435">
        <v>185.48</v>
      </c>
      <c r="G29" s="69"/>
      <c r="H29" s="69"/>
      <c r="I29" s="69"/>
      <c r="J29" s="69"/>
      <c r="K29" s="69"/>
      <c r="L29" s="69"/>
      <c r="M29" s="69"/>
      <c r="N29" s="81"/>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4"/>
    </row>
    <row r="30" spans="1:46" s="62" customFormat="1" ht="24.95" customHeight="1">
      <c r="A30" s="96"/>
      <c r="B30" s="60"/>
      <c r="C30" s="433" t="s">
        <v>13</v>
      </c>
      <c r="D30" s="434">
        <v>200.7</v>
      </c>
      <c r="E30" s="434">
        <v>264</v>
      </c>
      <c r="F30" s="435">
        <v>0</v>
      </c>
      <c r="G30" s="69"/>
      <c r="H30" s="69"/>
      <c r="I30" s="69"/>
      <c r="J30" s="69"/>
      <c r="K30" s="69"/>
      <c r="L30" s="69"/>
      <c r="M30" s="69"/>
      <c r="N30" s="81"/>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1"/>
    </row>
    <row r="31" spans="1:46" s="62" customFormat="1" ht="24.95" customHeight="1">
      <c r="A31" s="96"/>
      <c r="B31" s="60"/>
      <c r="C31" s="208" t="s">
        <v>14</v>
      </c>
      <c r="D31" s="437">
        <v>50.1</v>
      </c>
      <c r="E31" s="437">
        <v>72.14</v>
      </c>
      <c r="F31" s="438">
        <v>111.78</v>
      </c>
      <c r="G31" s="69"/>
      <c r="H31" s="69"/>
      <c r="I31" s="69"/>
      <c r="J31" s="69"/>
      <c r="K31" s="69"/>
      <c r="L31" s="69"/>
      <c r="M31" s="69"/>
      <c r="N31" s="81"/>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1"/>
    </row>
    <row r="32" spans="1:46" s="62" customFormat="1" ht="35.1" customHeight="1">
      <c r="A32" s="96"/>
      <c r="B32" s="60"/>
      <c r="C32" s="867" t="s">
        <v>665</v>
      </c>
      <c r="D32" s="867"/>
      <c r="E32" s="867"/>
      <c r="F32" s="867"/>
      <c r="G32" s="442"/>
      <c r="H32" s="442"/>
      <c r="I32" s="442"/>
      <c r="J32" s="442"/>
      <c r="K32" s="442"/>
      <c r="L32" s="442"/>
      <c r="M32" s="69"/>
      <c r="N32" s="81"/>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1"/>
    </row>
    <row r="33" spans="1:46" s="62" customFormat="1" ht="24.95" customHeight="1">
      <c r="A33" s="96"/>
      <c r="B33" s="60"/>
      <c r="C33" s="443"/>
      <c r="D33" s="443"/>
      <c r="E33" s="443"/>
      <c r="F33" s="443"/>
      <c r="G33" s="439"/>
      <c r="H33" s="439"/>
      <c r="I33" s="439"/>
      <c r="J33" s="439"/>
      <c r="K33" s="439"/>
      <c r="L33" s="439"/>
      <c r="M33" s="69"/>
      <c r="N33" s="81"/>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1"/>
    </row>
    <row r="34" spans="1:46" s="62" customFormat="1" ht="24.95" customHeight="1">
      <c r="A34" s="96"/>
      <c r="B34" s="60"/>
      <c r="C34" s="427" t="str">
        <f>Índice!D87</f>
        <v>GRI 404-2</v>
      </c>
      <c r="D34" s="868" t="str">
        <f>Índice!E87</f>
        <v>Programs for upgrading employee skills and transition assistance programs</v>
      </c>
      <c r="E34" s="869"/>
      <c r="F34" s="869"/>
      <c r="G34" s="869"/>
      <c r="H34" s="869"/>
      <c r="I34" s="869"/>
      <c r="J34" s="439"/>
      <c r="K34" s="439"/>
      <c r="L34" s="439"/>
      <c r="M34" s="69"/>
      <c r="N34" s="81"/>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1"/>
    </row>
    <row r="35" spans="1:46" s="62" customFormat="1" ht="24.95" customHeight="1">
      <c r="A35" s="96"/>
      <c r="B35" s="60"/>
      <c r="C35" s="870" t="s">
        <v>666</v>
      </c>
      <c r="D35" s="870"/>
      <c r="E35" s="870"/>
      <c r="F35" s="870"/>
      <c r="G35" s="870"/>
      <c r="H35" s="870"/>
      <c r="I35" s="870"/>
      <c r="J35" s="87"/>
      <c r="K35" s="87"/>
      <c r="L35" s="87"/>
      <c r="M35" s="234"/>
      <c r="N35" s="81"/>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1"/>
    </row>
    <row r="36" spans="1:46" s="62" customFormat="1" ht="24.95" customHeight="1">
      <c r="A36" s="96"/>
      <c r="B36" s="60"/>
      <c r="C36" s="717"/>
      <c r="D36" s="717"/>
      <c r="E36" s="717"/>
      <c r="F36" s="717"/>
      <c r="G36" s="717"/>
      <c r="H36" s="717"/>
      <c r="I36" s="717"/>
      <c r="J36" s="87"/>
      <c r="K36" s="87"/>
      <c r="L36" s="87"/>
      <c r="M36" s="234"/>
      <c r="N36" s="81"/>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1"/>
    </row>
    <row r="37" spans="1:46" s="62" customFormat="1" ht="24.95" customHeight="1">
      <c r="A37" s="96"/>
      <c r="B37" s="60"/>
      <c r="C37" s="717"/>
      <c r="D37" s="717"/>
      <c r="E37" s="717"/>
      <c r="F37" s="717"/>
      <c r="G37" s="717"/>
      <c r="H37" s="717"/>
      <c r="I37" s="717"/>
      <c r="J37" s="87"/>
      <c r="K37" s="87"/>
      <c r="L37" s="87"/>
      <c r="M37" s="234"/>
      <c r="N37" s="81"/>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1"/>
    </row>
    <row r="38" spans="1:46" s="62" customFormat="1" ht="24.95" customHeight="1">
      <c r="A38" s="96"/>
      <c r="B38" s="60"/>
      <c r="C38" s="717"/>
      <c r="D38" s="717"/>
      <c r="E38" s="717"/>
      <c r="F38" s="717"/>
      <c r="G38" s="717"/>
      <c r="H38" s="717"/>
      <c r="I38" s="717"/>
      <c r="J38" s="87"/>
      <c r="K38" s="87"/>
      <c r="L38" s="87"/>
      <c r="M38" s="234"/>
      <c r="N38" s="81"/>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1"/>
    </row>
    <row r="39" spans="1:46" s="62" customFormat="1" ht="24.95" customHeight="1">
      <c r="A39" s="96"/>
      <c r="B39" s="60"/>
      <c r="C39" s="717"/>
      <c r="D39" s="717"/>
      <c r="E39" s="717"/>
      <c r="F39" s="717"/>
      <c r="G39" s="717"/>
      <c r="H39" s="717"/>
      <c r="I39" s="717"/>
      <c r="J39" s="87"/>
      <c r="K39" s="87"/>
      <c r="L39" s="87"/>
      <c r="M39" s="234"/>
      <c r="N39" s="81"/>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1"/>
    </row>
    <row r="40" spans="1:46" s="62" customFormat="1" ht="24.95" customHeight="1">
      <c r="A40" s="96"/>
      <c r="B40" s="60"/>
      <c r="C40" s="717"/>
      <c r="D40" s="717"/>
      <c r="E40" s="717"/>
      <c r="F40" s="717"/>
      <c r="G40" s="717"/>
      <c r="H40" s="717"/>
      <c r="I40" s="717"/>
      <c r="J40" s="87"/>
      <c r="K40" s="87"/>
      <c r="L40" s="87"/>
      <c r="M40" s="234"/>
      <c r="N40" s="81"/>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1"/>
    </row>
    <row r="41" spans="1:46" s="62" customFormat="1" ht="24.95" customHeight="1">
      <c r="A41" s="96"/>
      <c r="B41" s="60"/>
      <c r="C41" s="717"/>
      <c r="D41" s="717"/>
      <c r="E41" s="717"/>
      <c r="F41" s="717"/>
      <c r="G41" s="717"/>
      <c r="H41" s="717"/>
      <c r="I41" s="717"/>
      <c r="J41" s="87"/>
      <c r="K41" s="87"/>
      <c r="L41" s="87"/>
      <c r="M41" s="234"/>
      <c r="N41" s="81"/>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1"/>
    </row>
    <row r="42" spans="1:46" s="62" customFormat="1" ht="24.95" customHeight="1">
      <c r="A42" s="96"/>
      <c r="B42" s="60"/>
      <c r="C42" s="717"/>
      <c r="D42" s="717"/>
      <c r="E42" s="717"/>
      <c r="F42" s="717"/>
      <c r="G42" s="717"/>
      <c r="H42" s="717"/>
      <c r="I42" s="717"/>
      <c r="J42" s="87"/>
      <c r="K42" s="87"/>
      <c r="L42" s="87"/>
      <c r="M42" s="69"/>
      <c r="N42" s="81"/>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1"/>
    </row>
    <row r="43" spans="1:46" s="62" customFormat="1" ht="24.95" customHeight="1">
      <c r="A43" s="96"/>
      <c r="B43" s="60"/>
      <c r="C43" s="87"/>
      <c r="D43" s="87"/>
      <c r="E43" s="87"/>
      <c r="F43" s="87"/>
      <c r="G43" s="87"/>
      <c r="H43" s="87"/>
      <c r="I43" s="87"/>
      <c r="J43" s="87"/>
      <c r="K43" s="87"/>
      <c r="L43" s="87"/>
      <c r="M43" s="69"/>
      <c r="N43" s="81"/>
      <c r="O43" s="99"/>
      <c r="P43" s="99"/>
      <c r="Q43" s="99"/>
      <c r="R43" s="99"/>
      <c r="S43" s="99"/>
      <c r="T43" s="99"/>
      <c r="U43" s="99"/>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1"/>
    </row>
    <row r="44" spans="1:46" s="62" customFormat="1" ht="24.95" customHeight="1">
      <c r="A44" s="96"/>
      <c r="B44" s="60"/>
      <c r="C44" s="87"/>
      <c r="D44" s="87"/>
      <c r="E44" s="87"/>
      <c r="F44" s="87"/>
      <c r="G44" s="87"/>
      <c r="H44" s="87"/>
      <c r="I44" s="87"/>
      <c r="J44" s="87"/>
      <c r="K44" s="87"/>
      <c r="L44" s="87"/>
      <c r="M44" s="69"/>
      <c r="N44" s="432"/>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1"/>
    </row>
    <row r="45" spans="1:46" s="62" customFormat="1" ht="24.95" customHeight="1">
      <c r="A45" s="96"/>
      <c r="B45" s="60"/>
      <c r="C45" s="87"/>
      <c r="D45" s="87"/>
      <c r="E45" s="87"/>
      <c r="F45" s="87"/>
      <c r="G45" s="87"/>
      <c r="H45" s="87"/>
      <c r="I45" s="87"/>
      <c r="J45" s="87"/>
      <c r="K45" s="87"/>
      <c r="L45" s="87"/>
      <c r="M45" s="69"/>
      <c r="N45" s="81"/>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1"/>
    </row>
    <row r="46" spans="1:46" s="62" customFormat="1" ht="24.95" customHeight="1">
      <c r="A46" s="96"/>
      <c r="B46" s="61"/>
    </row>
    <row r="47" spans="1:46" s="62" customFormat="1" ht="24.95" customHeight="1">
      <c r="A47" s="96"/>
      <c r="B47" s="61"/>
    </row>
    <row r="48" spans="1:46" s="62" customFormat="1" ht="24.95" customHeight="1">
      <c r="A48" s="96"/>
      <c r="B48" s="61"/>
    </row>
    <row r="49" spans="1:2" s="62" customFormat="1" ht="24.95" customHeight="1">
      <c r="A49" s="96"/>
      <c r="B49" s="61"/>
    </row>
    <row r="50" spans="1:2" s="62" customFormat="1" ht="24.95" customHeight="1">
      <c r="A50" s="96"/>
      <c r="B50" s="61"/>
    </row>
    <row r="51" spans="1:2" s="62" customFormat="1" ht="24.95" customHeight="1">
      <c r="A51" s="96"/>
      <c r="B51" s="61"/>
    </row>
    <row r="52" spans="1:2" s="62" customFormat="1" ht="24.95" customHeight="1">
      <c r="A52" s="96"/>
      <c r="B52" s="61"/>
    </row>
    <row r="53" spans="1:2" s="62" customFormat="1" ht="24.95" customHeight="1">
      <c r="A53" s="96"/>
      <c r="B53" s="61"/>
    </row>
    <row r="54" spans="1:2" s="62" customFormat="1" ht="24.95" customHeight="1">
      <c r="A54" s="96"/>
      <c r="B54" s="61"/>
    </row>
    <row r="55" spans="1:2" s="62" customFormat="1" ht="24.95" customHeight="1">
      <c r="A55" s="96"/>
      <c r="B55" s="61"/>
    </row>
    <row r="56" spans="1:2" s="62" customFormat="1" ht="24.95" customHeight="1">
      <c r="A56" s="96"/>
      <c r="B56" s="61"/>
    </row>
    <row r="57" spans="1:2" s="62" customFormat="1" ht="24.95" customHeight="1">
      <c r="A57" s="96"/>
      <c r="B57" s="61"/>
    </row>
    <row r="58" spans="1:2" s="62" customFormat="1" ht="24.95" customHeight="1">
      <c r="A58" s="96"/>
      <c r="B58" s="61"/>
    </row>
    <row r="59" spans="1:2" s="62" customFormat="1" ht="24.95" customHeight="1">
      <c r="A59" s="96"/>
      <c r="B59" s="61"/>
    </row>
    <row r="60" spans="1:2" s="62" customFormat="1" ht="24.95" customHeight="1">
      <c r="A60" s="96"/>
      <c r="B60" s="61"/>
    </row>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27.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sheetData>
  <sheetProtection algorithmName="SHA-512" hashValue="45lvmxckhs8Od7svD4xL13/Y7++ib1o36qnOE2Z5yFu9ReVzhLPabCnB4sQ+10DsKKqMHvhacIE58wVPHgsPlw==" saltValue="fHHAfS8hCfSeEeXInDtU4w==" spinCount="100000" sheet="1" objects="1" scenarios="1" formatColumns="0" formatRows="0" autoFilter="0"/>
  <mergeCells count="8">
    <mergeCell ref="C32:F32"/>
    <mergeCell ref="D34:I34"/>
    <mergeCell ref="C35:I42"/>
    <mergeCell ref="D6:I6"/>
    <mergeCell ref="C7:I11"/>
    <mergeCell ref="D13:I13"/>
    <mergeCell ref="C14:I14"/>
    <mergeCell ref="C20:F21"/>
  </mergeCells>
  <hyperlinks>
    <hyperlink ref="E3" location="'Atração, desenvolvimento'!C6" display="GRI 3-3" xr:uid="{AE78D08F-D3B9-4293-8DC6-16E68C6D6D6E}"/>
    <hyperlink ref="F3" location="'Atração, desenvolvimento'!C13" display="GRI 404-1" xr:uid="{53FB8B2F-5F11-4513-9C79-D2EC4F486239}"/>
    <hyperlink ref="G3" location="'Atração, desenvolvimento'!C34" display="GRI 404-2" xr:uid="{B9DCC09E-3EAE-4E21-985C-2877116E3303}"/>
  </hyperlink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A4C8-DE92-4E12-ACA4-590A5F460463}">
  <sheetPr>
    <tabColor rgb="FF02585C"/>
  </sheetPr>
  <dimension ref="A1:T830"/>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0" customHeight="1" zeroHeight="1"/>
  <cols>
    <col min="1" max="1" width="33.7109375" style="279" customWidth="1"/>
    <col min="2" max="2" width="3.7109375" style="254" customWidth="1"/>
    <col min="3" max="3" width="21.28515625" style="412" customWidth="1"/>
    <col min="4" max="9" width="20.85546875" style="412" customWidth="1"/>
    <col min="10" max="20" width="16.5703125" style="412" customWidth="1"/>
    <col min="21" max="21" width="9.140625" style="412" customWidth="1"/>
    <col min="22" max="16384" width="0" style="412" hidden="1"/>
  </cols>
  <sheetData>
    <row r="1" spans="1:16" s="63" customFormat="1" ht="24.95" customHeight="1">
      <c r="A1" s="140"/>
      <c r="B1" s="58"/>
      <c r="C1" s="58"/>
      <c r="D1" s="58"/>
      <c r="E1" s="59"/>
      <c r="F1" s="60"/>
      <c r="G1" s="60"/>
      <c r="H1" s="60"/>
      <c r="I1" s="60"/>
    </row>
    <row r="2" spans="1:16" s="63" customFormat="1" ht="24.95" customHeight="1">
      <c r="A2" s="96"/>
      <c r="B2" s="60"/>
    </row>
    <row r="3" spans="1:16" s="63" customFormat="1" ht="24.95" customHeight="1">
      <c r="A3" s="96"/>
      <c r="B3" s="60"/>
      <c r="C3" s="426" t="str">
        <f>Índice!B88</f>
        <v>HUMAN CAPITAL</v>
      </c>
      <c r="E3" s="474" t="s">
        <v>128</v>
      </c>
      <c r="F3" s="474" t="s">
        <v>129</v>
      </c>
    </row>
    <row r="4" spans="1:16" s="63" customFormat="1" ht="24.95" customHeight="1">
      <c r="A4" s="96"/>
      <c r="B4" s="60"/>
      <c r="C4" s="118" t="str">
        <f>Índice!C88</f>
        <v>Diversity and inclusion</v>
      </c>
    </row>
    <row r="5" spans="1:16" s="63" customFormat="1" ht="24.95" customHeight="1">
      <c r="A5" s="96"/>
      <c r="B5" s="60"/>
    </row>
    <row r="6" spans="1:16" s="63" customFormat="1" ht="24.95" customHeight="1">
      <c r="A6" s="96"/>
      <c r="B6" s="60"/>
      <c r="C6" s="427" t="str">
        <f>Índice!D88</f>
        <v>GRI 405-1</v>
      </c>
      <c r="D6" s="868" t="str">
        <f>Índice!E88</f>
        <v>Diversity of governance bodies and employees</v>
      </c>
      <c r="E6" s="869"/>
      <c r="F6" s="869"/>
      <c r="G6" s="869"/>
      <c r="H6" s="869"/>
      <c r="I6" s="869"/>
    </row>
    <row r="7" spans="1:16" s="63" customFormat="1" ht="24.95" customHeight="1">
      <c r="A7" s="94"/>
      <c r="B7" s="60"/>
      <c r="C7" s="875" t="s">
        <v>667</v>
      </c>
      <c r="D7" s="875"/>
      <c r="E7" s="875"/>
      <c r="F7" s="875"/>
      <c r="G7" s="875"/>
      <c r="H7" s="875"/>
      <c r="I7" s="875"/>
      <c r="J7" s="124"/>
      <c r="K7" s="124"/>
      <c r="L7" s="124"/>
      <c r="M7" s="722"/>
      <c r="N7" s="723"/>
      <c r="O7" s="723"/>
      <c r="P7" s="723"/>
    </row>
    <row r="8" spans="1:16" s="63" customFormat="1" ht="24.95" customHeight="1">
      <c r="A8" s="98"/>
      <c r="B8" s="76"/>
      <c r="C8" s="725"/>
      <c r="D8" s="725"/>
      <c r="E8" s="725"/>
      <c r="F8" s="725"/>
      <c r="G8" s="725"/>
      <c r="H8" s="725"/>
      <c r="I8" s="725"/>
      <c r="J8" s="126"/>
      <c r="K8" s="126"/>
      <c r="L8" s="126"/>
      <c r="M8" s="716"/>
      <c r="N8" s="717"/>
      <c r="O8" s="717"/>
      <c r="P8" s="717"/>
    </row>
    <row r="9" spans="1:16" s="63" customFormat="1" ht="24.95" customHeight="1">
      <c r="A9" s="96"/>
      <c r="B9" s="76"/>
      <c r="C9" s="447" t="s">
        <v>668</v>
      </c>
      <c r="D9" s="126"/>
      <c r="E9" s="126"/>
      <c r="F9" s="126"/>
      <c r="G9" s="126"/>
      <c r="H9" s="126"/>
      <c r="I9" s="126"/>
      <c r="J9" s="126"/>
      <c r="K9" s="126"/>
      <c r="L9" s="126"/>
      <c r="M9" s="716"/>
      <c r="N9" s="717"/>
      <c r="O9" s="717"/>
      <c r="P9" s="717"/>
    </row>
    <row r="10" spans="1:16" s="63" customFormat="1" ht="24.95" customHeight="1" thickBot="1">
      <c r="A10" s="96"/>
      <c r="B10" s="76"/>
      <c r="C10" s="429" t="s">
        <v>669</v>
      </c>
      <c r="D10" s="448">
        <v>2022</v>
      </c>
      <c r="E10" s="448">
        <v>2023</v>
      </c>
      <c r="F10" s="449">
        <v>2024</v>
      </c>
    </row>
    <row r="11" spans="1:16" s="63" customFormat="1" ht="52.5" customHeight="1">
      <c r="A11" s="96"/>
      <c r="B11" s="76"/>
      <c r="C11" s="450" t="s">
        <v>670</v>
      </c>
      <c r="D11" s="451">
        <v>7</v>
      </c>
      <c r="E11" s="452">
        <v>7</v>
      </c>
      <c r="F11" s="453">
        <v>7</v>
      </c>
    </row>
    <row r="12" spans="1:16" s="63" customFormat="1" ht="24.95" customHeight="1">
      <c r="A12" s="96"/>
      <c r="B12" s="76"/>
      <c r="C12" s="454" t="s">
        <v>671</v>
      </c>
      <c r="D12" s="455"/>
      <c r="E12" s="455"/>
      <c r="F12" s="455"/>
    </row>
    <row r="13" spans="1:16" s="63" customFormat="1" ht="24.95" customHeight="1">
      <c r="A13" s="96"/>
      <c r="B13" s="76"/>
      <c r="C13" s="433" t="s">
        <v>659</v>
      </c>
      <c r="D13" s="373">
        <v>86</v>
      </c>
      <c r="E13" s="373">
        <v>100</v>
      </c>
      <c r="F13" s="390">
        <v>100</v>
      </c>
    </row>
    <row r="14" spans="1:16" s="63" customFormat="1" ht="24.95" customHeight="1">
      <c r="A14" s="96"/>
      <c r="B14" s="76"/>
      <c r="C14" s="456" t="s">
        <v>658</v>
      </c>
      <c r="D14" s="457">
        <v>14</v>
      </c>
      <c r="E14" s="457">
        <v>0</v>
      </c>
      <c r="F14" s="458">
        <v>0</v>
      </c>
    </row>
    <row r="15" spans="1:16" s="63" customFormat="1" ht="24.95" customHeight="1">
      <c r="A15" s="96"/>
      <c r="B15" s="76"/>
      <c r="C15" s="454" t="s">
        <v>672</v>
      </c>
      <c r="D15" s="455"/>
      <c r="E15" s="455"/>
      <c r="F15" s="455"/>
    </row>
    <row r="16" spans="1:16" s="63" customFormat="1" ht="24.95" customHeight="1">
      <c r="A16" s="96"/>
      <c r="B16" s="76"/>
      <c r="C16" s="433" t="s">
        <v>673</v>
      </c>
      <c r="D16" s="373">
        <v>0</v>
      </c>
      <c r="E16" s="373">
        <v>0</v>
      </c>
      <c r="F16" s="390">
        <v>0</v>
      </c>
    </row>
    <row r="17" spans="1:9" s="63" customFormat="1" ht="24.95" customHeight="1">
      <c r="A17" s="96"/>
      <c r="B17" s="76"/>
      <c r="C17" s="433" t="s">
        <v>674</v>
      </c>
      <c r="D17" s="373">
        <v>43</v>
      </c>
      <c r="E17" s="373">
        <v>42.86</v>
      </c>
      <c r="F17" s="390">
        <v>42.86</v>
      </c>
    </row>
    <row r="18" spans="1:9" s="63" customFormat="1" ht="24.95" customHeight="1">
      <c r="A18" s="96"/>
      <c r="B18" s="76"/>
      <c r="C18" s="456" t="s">
        <v>675</v>
      </c>
      <c r="D18" s="457">
        <v>57.1</v>
      </c>
      <c r="E18" s="457">
        <v>57.14</v>
      </c>
      <c r="F18" s="458">
        <v>57.14</v>
      </c>
    </row>
    <row r="19" spans="1:9" s="63" customFormat="1" ht="24.95" customHeight="1">
      <c r="A19" s="96"/>
      <c r="B19" s="76"/>
      <c r="C19" s="459"/>
    </row>
    <row r="20" spans="1:9" s="63" customFormat="1" ht="24.95" customHeight="1">
      <c r="A20" s="96"/>
      <c r="B20" s="76"/>
      <c r="C20" s="865" t="s">
        <v>676</v>
      </c>
      <c r="D20" s="865"/>
      <c r="E20" s="865"/>
      <c r="F20" s="865"/>
    </row>
    <row r="21" spans="1:9" s="63" customFormat="1" ht="24.95" customHeight="1" thickBot="1">
      <c r="A21" s="96"/>
      <c r="B21" s="76"/>
      <c r="C21" s="460" t="s">
        <v>677</v>
      </c>
      <c r="D21" s="460">
        <v>2022</v>
      </c>
      <c r="E21" s="460">
        <v>2023</v>
      </c>
      <c r="F21" s="461">
        <v>2024</v>
      </c>
    </row>
    <row r="22" spans="1:9" s="63" customFormat="1" ht="24.95" customHeight="1">
      <c r="A22" s="96"/>
      <c r="B22" s="76"/>
      <c r="C22" s="193" t="s">
        <v>678</v>
      </c>
      <c r="D22" s="335">
        <v>1</v>
      </c>
      <c r="E22" s="335">
        <v>1</v>
      </c>
      <c r="F22" s="396">
        <v>1</v>
      </c>
    </row>
    <row r="23" spans="1:9" s="63" customFormat="1" ht="24.95" customHeight="1">
      <c r="A23" s="96"/>
      <c r="B23" s="76"/>
      <c r="C23" s="193" t="s">
        <v>408</v>
      </c>
      <c r="D23" s="335">
        <v>15</v>
      </c>
      <c r="E23" s="335">
        <v>16</v>
      </c>
      <c r="F23" s="396">
        <v>20</v>
      </c>
    </row>
    <row r="24" spans="1:9" s="63" customFormat="1" ht="24.95" customHeight="1">
      <c r="A24" s="96"/>
      <c r="B24" s="60"/>
      <c r="C24" s="193" t="s">
        <v>409</v>
      </c>
      <c r="D24" s="335">
        <v>113</v>
      </c>
      <c r="E24" s="335">
        <v>124</v>
      </c>
      <c r="F24" s="396">
        <v>138</v>
      </c>
    </row>
    <row r="25" spans="1:9" s="63" customFormat="1" ht="24.95" customHeight="1">
      <c r="A25" s="96"/>
      <c r="B25" s="60"/>
      <c r="C25" s="193" t="s">
        <v>664</v>
      </c>
      <c r="D25" s="335">
        <v>126</v>
      </c>
      <c r="E25" s="335">
        <v>139</v>
      </c>
      <c r="F25" s="396">
        <v>165</v>
      </c>
    </row>
    <row r="26" spans="1:9" s="63" customFormat="1" ht="24.95" customHeight="1">
      <c r="A26" s="96"/>
      <c r="B26" s="60"/>
      <c r="C26" s="193" t="s">
        <v>410</v>
      </c>
      <c r="D26" s="335">
        <v>77</v>
      </c>
      <c r="E26" s="335">
        <v>99</v>
      </c>
      <c r="F26" s="396">
        <v>116</v>
      </c>
    </row>
    <row r="27" spans="1:9" s="63" customFormat="1" ht="24.95" customHeight="1">
      <c r="A27" s="96"/>
      <c r="B27" s="60"/>
      <c r="C27" s="193" t="s">
        <v>413</v>
      </c>
      <c r="D27" s="335">
        <f>432+33</f>
        <v>465</v>
      </c>
      <c r="E27" s="335">
        <v>495</v>
      </c>
      <c r="F27" s="396">
        <v>509</v>
      </c>
    </row>
    <row r="28" spans="1:9" s="63" customFormat="1" ht="24.95" customHeight="1">
      <c r="A28" s="96"/>
      <c r="B28" s="60"/>
      <c r="C28" s="193" t="s">
        <v>414</v>
      </c>
      <c r="D28" s="335">
        <v>693</v>
      </c>
      <c r="E28" s="335">
        <f>612+65</f>
        <v>677</v>
      </c>
      <c r="F28" s="396">
        <v>897</v>
      </c>
    </row>
    <row r="29" spans="1:9" s="63" customFormat="1" ht="24.95" customHeight="1">
      <c r="A29" s="96"/>
      <c r="B29" s="60"/>
      <c r="C29" s="546" t="s">
        <v>679</v>
      </c>
      <c r="D29" s="708">
        <v>1490</v>
      </c>
      <c r="E29" s="708">
        <v>1551</v>
      </c>
      <c r="F29" s="709">
        <v>1846</v>
      </c>
      <c r="G29" s="390"/>
      <c r="H29" s="390"/>
      <c r="I29" s="390"/>
    </row>
    <row r="30" spans="1:9" s="63" customFormat="1" ht="24.95" customHeight="1">
      <c r="A30" s="96"/>
      <c r="B30" s="60"/>
      <c r="C30" s="854" t="s">
        <v>680</v>
      </c>
      <c r="D30" s="854"/>
      <c r="E30" s="854"/>
      <c r="F30" s="854"/>
      <c r="G30" s="409"/>
      <c r="H30" s="409"/>
      <c r="I30" s="409"/>
    </row>
    <row r="31" spans="1:9" s="63" customFormat="1" ht="24.95" customHeight="1">
      <c r="A31" s="96"/>
      <c r="B31" s="60"/>
      <c r="C31" s="854" t="s">
        <v>681</v>
      </c>
      <c r="D31" s="854"/>
      <c r="E31" s="854"/>
      <c r="F31" s="854"/>
      <c r="G31" s="409"/>
      <c r="H31" s="409"/>
      <c r="I31" s="409"/>
    </row>
    <row r="32" spans="1:9" s="63" customFormat="1" ht="24.95" customHeight="1">
      <c r="A32" s="96"/>
      <c r="B32" s="60"/>
      <c r="C32" s="160"/>
      <c r="D32" s="462"/>
      <c r="E32" s="462"/>
      <c r="F32" s="463"/>
      <c r="G32" s="390"/>
      <c r="H32" s="390"/>
      <c r="I32" s="390"/>
    </row>
    <row r="33" spans="1:12" s="63" customFormat="1" ht="24.95" customHeight="1">
      <c r="A33" s="96"/>
      <c r="B33" s="76"/>
      <c r="C33" s="865" t="s">
        <v>682</v>
      </c>
      <c r="D33" s="865"/>
      <c r="E33" s="865"/>
      <c r="F33" s="865"/>
    </row>
    <row r="34" spans="1:12" s="63" customFormat="1" ht="24.95" customHeight="1">
      <c r="A34" s="96"/>
      <c r="B34" s="76"/>
      <c r="C34" s="873" t="s">
        <v>677</v>
      </c>
      <c r="D34" s="872">
        <v>2022</v>
      </c>
      <c r="E34" s="872"/>
      <c r="F34" s="872">
        <v>2023</v>
      </c>
      <c r="G34" s="872"/>
      <c r="H34" s="871">
        <v>2024</v>
      </c>
      <c r="I34" s="871"/>
    </row>
    <row r="35" spans="1:12" s="63" customFormat="1" ht="24.95" customHeight="1" thickBot="1">
      <c r="A35" s="96"/>
      <c r="B35" s="76"/>
      <c r="C35" s="874"/>
      <c r="D35" s="448" t="s">
        <v>659</v>
      </c>
      <c r="E35" s="448" t="s">
        <v>658</v>
      </c>
      <c r="F35" s="448" t="s">
        <v>659</v>
      </c>
      <c r="G35" s="448" t="s">
        <v>658</v>
      </c>
      <c r="H35" s="449" t="s">
        <v>659</v>
      </c>
      <c r="I35" s="449" t="s">
        <v>658</v>
      </c>
    </row>
    <row r="36" spans="1:12" s="63" customFormat="1" ht="24.95" customHeight="1">
      <c r="A36" s="96"/>
      <c r="B36" s="76"/>
      <c r="C36" s="193" t="s">
        <v>678</v>
      </c>
      <c r="D36" s="334">
        <v>100</v>
      </c>
      <c r="E36" s="334">
        <v>0</v>
      </c>
      <c r="F36" s="334">
        <v>100</v>
      </c>
      <c r="G36" s="334">
        <v>0</v>
      </c>
      <c r="H36" s="399">
        <v>100</v>
      </c>
      <c r="I36" s="399">
        <v>0</v>
      </c>
    </row>
    <row r="37" spans="1:12" s="63" customFormat="1" ht="24.95" customHeight="1">
      <c r="A37" s="96"/>
      <c r="B37" s="76"/>
      <c r="C37" s="193" t="s">
        <v>408</v>
      </c>
      <c r="D37" s="334">
        <v>93.33</v>
      </c>
      <c r="E37" s="334">
        <v>6.67</v>
      </c>
      <c r="F37" s="334">
        <v>87.5</v>
      </c>
      <c r="G37" s="334">
        <v>12.5</v>
      </c>
      <c r="H37" s="399">
        <v>85</v>
      </c>
      <c r="I37" s="399">
        <v>15</v>
      </c>
    </row>
    <row r="38" spans="1:12" s="63" customFormat="1" ht="24.95" customHeight="1">
      <c r="A38" s="96"/>
      <c r="B38" s="60"/>
      <c r="C38" s="193" t="s">
        <v>409</v>
      </c>
      <c r="D38" s="334">
        <v>84.07</v>
      </c>
      <c r="E38" s="334">
        <v>15.93</v>
      </c>
      <c r="F38" s="334">
        <v>84.68</v>
      </c>
      <c r="G38" s="334">
        <v>15.32</v>
      </c>
      <c r="H38" s="399">
        <v>83.33</v>
      </c>
      <c r="I38" s="399">
        <v>16.670000000000002</v>
      </c>
    </row>
    <row r="39" spans="1:12" s="63" customFormat="1" ht="24.95" customHeight="1">
      <c r="A39" s="96"/>
      <c r="B39" s="60"/>
      <c r="C39" s="193" t="s">
        <v>664</v>
      </c>
      <c r="D39" s="334">
        <v>68.25</v>
      </c>
      <c r="E39" s="334">
        <v>31.75</v>
      </c>
      <c r="F39" s="334">
        <v>69.06</v>
      </c>
      <c r="G39" s="334">
        <v>30.94</v>
      </c>
      <c r="H39" s="399">
        <v>71.52</v>
      </c>
      <c r="I39" s="399">
        <v>28.48</v>
      </c>
    </row>
    <row r="40" spans="1:12" s="63" customFormat="1" ht="24.95" customHeight="1">
      <c r="A40" s="96"/>
      <c r="B40" s="60"/>
      <c r="C40" s="193" t="s">
        <v>410</v>
      </c>
      <c r="D40" s="334">
        <v>68.25</v>
      </c>
      <c r="E40" s="334">
        <v>31.75</v>
      </c>
      <c r="F40" s="334">
        <v>70.709999999999994</v>
      </c>
      <c r="G40" s="334">
        <v>29.29</v>
      </c>
      <c r="H40" s="399">
        <v>71.55</v>
      </c>
      <c r="I40" s="399">
        <v>28.45</v>
      </c>
    </row>
    <row r="41" spans="1:12" s="63" customFormat="1" ht="24.95" customHeight="1">
      <c r="A41" s="96"/>
      <c r="B41" s="60"/>
      <c r="C41" s="193" t="s">
        <v>413</v>
      </c>
      <c r="D41" s="334">
        <v>70.13</v>
      </c>
      <c r="E41" s="334">
        <v>29.87</v>
      </c>
      <c r="F41" s="334">
        <v>60.61</v>
      </c>
      <c r="G41" s="334">
        <v>39.39</v>
      </c>
      <c r="H41" s="399">
        <v>56.97</v>
      </c>
      <c r="I41" s="399">
        <v>43.03</v>
      </c>
    </row>
    <row r="42" spans="1:12" s="63" customFormat="1" ht="24.95" customHeight="1">
      <c r="A42" s="96"/>
      <c r="B42" s="60"/>
      <c r="C42" s="193" t="s">
        <v>414</v>
      </c>
      <c r="D42" s="334">
        <v>89.75</v>
      </c>
      <c r="E42" s="334">
        <v>10.25</v>
      </c>
      <c r="F42" s="334">
        <v>88.92</v>
      </c>
      <c r="G42" s="334">
        <v>11.08</v>
      </c>
      <c r="H42" s="399">
        <v>89.63</v>
      </c>
      <c r="I42" s="399">
        <v>10.37</v>
      </c>
    </row>
    <row r="43" spans="1:12" s="471" customFormat="1" ht="24.95" customHeight="1">
      <c r="A43" s="469"/>
      <c r="B43" s="470"/>
      <c r="C43" s="546" t="s">
        <v>679</v>
      </c>
      <c r="D43" s="706">
        <f>((1131+26)/D29)*100</f>
        <v>77.651006711409394</v>
      </c>
      <c r="E43" s="706">
        <f>((314+19)/D29)*100</f>
        <v>22.348993288590606</v>
      </c>
      <c r="F43" s="706">
        <v>76.599999999999994</v>
      </c>
      <c r="G43" s="706">
        <v>23.4</v>
      </c>
      <c r="H43" s="707">
        <v>77.36</v>
      </c>
      <c r="I43" s="707">
        <v>22.64</v>
      </c>
    </row>
    <row r="44" spans="1:12" s="63" customFormat="1" ht="24.95" customHeight="1">
      <c r="A44" s="96"/>
      <c r="B44" s="60"/>
      <c r="C44" s="854" t="s">
        <v>680</v>
      </c>
      <c r="D44" s="854"/>
      <c r="E44" s="854"/>
      <c r="F44" s="854"/>
      <c r="G44" s="409"/>
      <c r="H44" s="409"/>
      <c r="I44" s="409"/>
    </row>
    <row r="45" spans="1:12" s="63" customFormat="1" ht="24.95" customHeight="1">
      <c r="A45" s="96"/>
      <c r="B45" s="60"/>
      <c r="C45" s="854" t="s">
        <v>681</v>
      </c>
      <c r="D45" s="854"/>
      <c r="E45" s="854"/>
      <c r="F45" s="854"/>
      <c r="G45" s="409"/>
      <c r="H45" s="409"/>
      <c r="I45" s="409"/>
    </row>
    <row r="46" spans="1:12" s="63" customFormat="1" ht="24.95" customHeight="1">
      <c r="A46" s="96"/>
      <c r="B46" s="82"/>
    </row>
    <row r="47" spans="1:12" s="63" customFormat="1" ht="24.95" customHeight="1">
      <c r="A47" s="96"/>
      <c r="B47" s="60"/>
      <c r="C47" s="865" t="s">
        <v>683</v>
      </c>
      <c r="D47" s="865"/>
      <c r="E47" s="865"/>
      <c r="F47" s="865"/>
    </row>
    <row r="48" spans="1:12" s="63" customFormat="1" ht="24.95" customHeight="1">
      <c r="A48" s="96"/>
      <c r="B48" s="60"/>
      <c r="C48" s="873" t="s">
        <v>677</v>
      </c>
      <c r="D48" s="872">
        <v>2022</v>
      </c>
      <c r="E48" s="872"/>
      <c r="F48" s="872"/>
      <c r="G48" s="872">
        <v>2023</v>
      </c>
      <c r="H48" s="872"/>
      <c r="I48" s="872"/>
      <c r="J48" s="871">
        <v>2024</v>
      </c>
      <c r="K48" s="871"/>
      <c r="L48" s="871"/>
    </row>
    <row r="49" spans="1:20" s="63" customFormat="1" ht="24.95" customHeight="1" thickBot="1">
      <c r="A49" s="96"/>
      <c r="B49" s="60"/>
      <c r="C49" s="874"/>
      <c r="D49" s="448" t="s">
        <v>684</v>
      </c>
      <c r="E49" s="448" t="s">
        <v>685</v>
      </c>
      <c r="F49" s="448" t="s">
        <v>686</v>
      </c>
      <c r="G49" s="448" t="s">
        <v>684</v>
      </c>
      <c r="H49" s="448" t="s">
        <v>685</v>
      </c>
      <c r="I49" s="448" t="s">
        <v>686</v>
      </c>
      <c r="J49" s="449" t="s">
        <v>684</v>
      </c>
      <c r="K49" s="449" t="s">
        <v>685</v>
      </c>
      <c r="L49" s="449" t="s">
        <v>686</v>
      </c>
    </row>
    <row r="50" spans="1:20" s="63" customFormat="1" ht="24.95" customHeight="1">
      <c r="A50" s="96"/>
      <c r="B50" s="60"/>
      <c r="C50" s="193" t="s">
        <v>678</v>
      </c>
      <c r="D50" s="334">
        <v>0</v>
      </c>
      <c r="E50" s="334">
        <v>100</v>
      </c>
      <c r="F50" s="334">
        <v>0</v>
      </c>
      <c r="G50" s="334">
        <v>0</v>
      </c>
      <c r="H50" s="334">
        <v>0</v>
      </c>
      <c r="I50" s="334">
        <v>100</v>
      </c>
      <c r="J50" s="399">
        <v>0</v>
      </c>
      <c r="K50" s="399">
        <v>0</v>
      </c>
      <c r="L50" s="399">
        <v>100</v>
      </c>
    </row>
    <row r="51" spans="1:20" s="63" customFormat="1" ht="24.95" customHeight="1">
      <c r="A51" s="96"/>
      <c r="B51" s="60"/>
      <c r="C51" s="193" t="s">
        <v>408</v>
      </c>
      <c r="D51" s="334">
        <v>0</v>
      </c>
      <c r="E51" s="334">
        <v>67</v>
      </c>
      <c r="F51" s="334">
        <v>33</v>
      </c>
      <c r="G51" s="334">
        <v>0</v>
      </c>
      <c r="H51" s="334">
        <v>68.75</v>
      </c>
      <c r="I51" s="334">
        <v>31.25</v>
      </c>
      <c r="J51" s="399">
        <v>0</v>
      </c>
      <c r="K51" s="399">
        <v>60</v>
      </c>
      <c r="L51" s="399">
        <v>40</v>
      </c>
    </row>
    <row r="52" spans="1:20" s="63" customFormat="1" ht="24.95" customHeight="1">
      <c r="A52" s="96"/>
      <c r="B52" s="60"/>
      <c r="C52" s="193" t="s">
        <v>409</v>
      </c>
      <c r="D52" s="334">
        <v>0.9</v>
      </c>
      <c r="E52" s="334">
        <v>80</v>
      </c>
      <c r="F52" s="334">
        <v>20</v>
      </c>
      <c r="G52" s="334">
        <v>0.81</v>
      </c>
      <c r="H52" s="334">
        <v>77.42</v>
      </c>
      <c r="I52" s="334">
        <v>21.77</v>
      </c>
      <c r="J52" s="399">
        <v>0.72</v>
      </c>
      <c r="K52" s="399">
        <v>78.989999999999995</v>
      </c>
      <c r="L52" s="399">
        <v>20.29</v>
      </c>
    </row>
    <row r="53" spans="1:20" s="63" customFormat="1" ht="24.95" customHeight="1">
      <c r="A53" s="96"/>
      <c r="B53" s="60"/>
      <c r="C53" s="193" t="s">
        <v>664</v>
      </c>
      <c r="D53" s="334">
        <v>2</v>
      </c>
      <c r="E53" s="334">
        <v>81</v>
      </c>
      <c r="F53" s="334">
        <v>17</v>
      </c>
      <c r="G53" s="334">
        <v>2.88</v>
      </c>
      <c r="H53" s="334">
        <v>76.98</v>
      </c>
      <c r="I53" s="334">
        <v>20.14</v>
      </c>
      <c r="J53" s="399">
        <v>2.42</v>
      </c>
      <c r="K53" s="399">
        <v>76.37</v>
      </c>
      <c r="L53" s="399">
        <v>21.21</v>
      </c>
    </row>
    <row r="54" spans="1:20" s="63" customFormat="1" ht="24.95" customHeight="1">
      <c r="A54" s="96"/>
      <c r="B54" s="60"/>
      <c r="C54" s="193" t="s">
        <v>410</v>
      </c>
      <c r="D54" s="334">
        <v>4</v>
      </c>
      <c r="E54" s="334">
        <v>87</v>
      </c>
      <c r="F54" s="334">
        <v>9</v>
      </c>
      <c r="G54" s="334">
        <v>2.02</v>
      </c>
      <c r="H54" s="334">
        <v>88.89</v>
      </c>
      <c r="I54" s="334">
        <v>9.09</v>
      </c>
      <c r="J54" s="399">
        <v>3.45</v>
      </c>
      <c r="K54" s="399">
        <v>86.21</v>
      </c>
      <c r="L54" s="399">
        <v>10.34</v>
      </c>
    </row>
    <row r="55" spans="1:20" s="63" customFormat="1" ht="24.95" customHeight="1">
      <c r="A55" s="96"/>
      <c r="B55" s="60"/>
      <c r="C55" s="193" t="s">
        <v>413</v>
      </c>
      <c r="D55" s="334">
        <v>29</v>
      </c>
      <c r="E55" s="334">
        <v>67</v>
      </c>
      <c r="F55" s="334">
        <v>4</v>
      </c>
      <c r="G55" s="334">
        <v>26.87</v>
      </c>
      <c r="H55" s="334">
        <v>68.48</v>
      </c>
      <c r="I55" s="334">
        <v>4.6500000000000004</v>
      </c>
      <c r="J55" s="399">
        <v>20.83</v>
      </c>
      <c r="K55" s="399">
        <v>73.28</v>
      </c>
      <c r="L55" s="399">
        <v>5.89</v>
      </c>
    </row>
    <row r="56" spans="1:20" s="63" customFormat="1" ht="24.95" customHeight="1">
      <c r="A56" s="96"/>
      <c r="B56" s="60"/>
      <c r="C56" s="193" t="s">
        <v>414</v>
      </c>
      <c r="D56" s="334">
        <v>15</v>
      </c>
      <c r="E56" s="334">
        <v>77</v>
      </c>
      <c r="F56" s="334">
        <v>8</v>
      </c>
      <c r="G56" s="334">
        <v>15.2</v>
      </c>
      <c r="H56" s="334">
        <v>75.819999999999993</v>
      </c>
      <c r="I56" s="334">
        <v>8.99</v>
      </c>
      <c r="J56" s="399">
        <v>12.5</v>
      </c>
      <c r="K56" s="399">
        <v>77.25</v>
      </c>
      <c r="L56" s="399">
        <v>10.25</v>
      </c>
    </row>
    <row r="57" spans="1:20" s="63" customFormat="1" ht="24.95" customHeight="1">
      <c r="A57" s="96"/>
      <c r="B57" s="60"/>
      <c r="C57" s="546" t="s">
        <v>679</v>
      </c>
      <c r="D57" s="706">
        <v>16.3</v>
      </c>
      <c r="E57" s="706">
        <v>75</v>
      </c>
      <c r="F57" s="706">
        <v>8.6999999999999993</v>
      </c>
      <c r="G57" s="706">
        <v>15.5</v>
      </c>
      <c r="H57" s="706">
        <v>75.05</v>
      </c>
      <c r="I57" s="706">
        <v>9.8000000000000007</v>
      </c>
      <c r="J57" s="707">
        <v>12.11</v>
      </c>
      <c r="K57" s="707">
        <v>76.84</v>
      </c>
      <c r="L57" s="707">
        <v>11.05</v>
      </c>
    </row>
    <row r="58" spans="1:20" s="63" customFormat="1" ht="24.95" customHeight="1">
      <c r="A58" s="96"/>
      <c r="B58" s="60"/>
      <c r="C58" s="854" t="s">
        <v>680</v>
      </c>
      <c r="D58" s="854"/>
      <c r="E58" s="854"/>
      <c r="F58" s="854"/>
      <c r="G58" s="409"/>
      <c r="H58" s="409"/>
      <c r="I58" s="409"/>
      <c r="J58" s="854"/>
      <c r="K58" s="854"/>
      <c r="L58" s="854"/>
    </row>
    <row r="59" spans="1:20" s="63" customFormat="1" ht="24.95" customHeight="1">
      <c r="A59" s="96"/>
      <c r="B59" s="60"/>
      <c r="C59" s="854" t="s">
        <v>681</v>
      </c>
      <c r="D59" s="854"/>
      <c r="E59" s="854"/>
      <c r="F59" s="854"/>
      <c r="G59" s="409"/>
      <c r="H59" s="409"/>
      <c r="I59" s="409"/>
      <c r="J59" s="854"/>
      <c r="K59" s="854"/>
      <c r="L59" s="854"/>
    </row>
    <row r="60" spans="1:20" s="63" customFormat="1" ht="24.95" customHeight="1">
      <c r="A60" s="96"/>
      <c r="B60" s="60"/>
    </row>
    <row r="61" spans="1:20" s="63" customFormat="1" ht="24.95" customHeight="1">
      <c r="A61" s="96"/>
      <c r="B61" s="60"/>
      <c r="C61" s="865" t="s">
        <v>687</v>
      </c>
      <c r="D61" s="865"/>
      <c r="E61" s="865"/>
      <c r="F61" s="865"/>
    </row>
    <row r="62" spans="1:20" s="63" customFormat="1" ht="24.95" customHeight="1">
      <c r="A62" s="96"/>
      <c r="B62" s="60"/>
      <c r="C62" s="873" t="s">
        <v>677</v>
      </c>
      <c r="D62" s="872">
        <v>2022</v>
      </c>
      <c r="E62" s="872"/>
      <c r="F62" s="872"/>
      <c r="G62" s="872"/>
      <c r="H62" s="872"/>
      <c r="I62" s="872">
        <v>2023</v>
      </c>
      <c r="J62" s="872"/>
      <c r="K62" s="872"/>
      <c r="L62" s="872"/>
      <c r="M62" s="872"/>
      <c r="N62" s="872"/>
      <c r="O62" s="871">
        <v>2024</v>
      </c>
      <c r="P62" s="871"/>
      <c r="Q62" s="871"/>
      <c r="R62" s="871"/>
      <c r="S62" s="871"/>
      <c r="T62" s="871"/>
    </row>
    <row r="63" spans="1:20" s="63" customFormat="1" ht="24.95" customHeight="1" thickBot="1">
      <c r="A63" s="96"/>
      <c r="B63" s="60"/>
      <c r="C63" s="874"/>
      <c r="D63" s="448" t="s">
        <v>688</v>
      </c>
      <c r="E63" s="448" t="s">
        <v>689</v>
      </c>
      <c r="F63" s="448" t="s">
        <v>690</v>
      </c>
      <c r="G63" s="448" t="s">
        <v>691</v>
      </c>
      <c r="H63" s="448" t="s">
        <v>692</v>
      </c>
      <c r="I63" s="448" t="s">
        <v>688</v>
      </c>
      <c r="J63" s="448" t="s">
        <v>689</v>
      </c>
      <c r="K63" s="448" t="s">
        <v>690</v>
      </c>
      <c r="L63" s="448" t="s">
        <v>691</v>
      </c>
      <c r="M63" s="448" t="s">
        <v>692</v>
      </c>
      <c r="N63" s="448" t="s">
        <v>693</v>
      </c>
      <c r="O63" s="449" t="s">
        <v>688</v>
      </c>
      <c r="P63" s="449" t="s">
        <v>689</v>
      </c>
      <c r="Q63" s="449" t="s">
        <v>690</v>
      </c>
      <c r="R63" s="449" t="s">
        <v>691</v>
      </c>
      <c r="S63" s="449" t="s">
        <v>692</v>
      </c>
      <c r="T63" s="449" t="s">
        <v>693</v>
      </c>
    </row>
    <row r="64" spans="1:20" s="63" customFormat="1" ht="24.95" customHeight="1">
      <c r="A64" s="96"/>
      <c r="B64" s="60"/>
      <c r="C64" s="193" t="s">
        <v>678</v>
      </c>
      <c r="D64" s="467">
        <v>100</v>
      </c>
      <c r="E64" s="467">
        <v>0</v>
      </c>
      <c r="F64" s="467">
        <v>0</v>
      </c>
      <c r="G64" s="467">
        <v>0</v>
      </c>
      <c r="H64" s="467">
        <v>0</v>
      </c>
      <c r="I64" s="467">
        <v>100</v>
      </c>
      <c r="J64" s="467">
        <v>0</v>
      </c>
      <c r="K64" s="467">
        <v>0</v>
      </c>
      <c r="L64" s="467">
        <v>0</v>
      </c>
      <c r="M64" s="467">
        <v>0</v>
      </c>
      <c r="N64" s="467">
        <v>0</v>
      </c>
      <c r="O64" s="468">
        <v>100</v>
      </c>
      <c r="P64" s="468">
        <v>0</v>
      </c>
      <c r="Q64" s="468">
        <v>0</v>
      </c>
      <c r="R64" s="468">
        <v>0</v>
      </c>
      <c r="S64" s="468">
        <v>0</v>
      </c>
      <c r="T64" s="468">
        <v>0</v>
      </c>
    </row>
    <row r="65" spans="1:20" s="63" customFormat="1" ht="24.95" customHeight="1">
      <c r="A65" s="96"/>
      <c r="B65" s="60"/>
      <c r="C65" s="193" t="s">
        <v>408</v>
      </c>
      <c r="D65" s="467">
        <v>87</v>
      </c>
      <c r="E65" s="467">
        <v>0</v>
      </c>
      <c r="F65" s="467">
        <v>13</v>
      </c>
      <c r="G65" s="467">
        <v>0</v>
      </c>
      <c r="H65" s="467">
        <v>0</v>
      </c>
      <c r="I65" s="467">
        <v>75</v>
      </c>
      <c r="J65" s="467">
        <v>0</v>
      </c>
      <c r="K65" s="467">
        <v>18.75</v>
      </c>
      <c r="L65" s="467">
        <v>0</v>
      </c>
      <c r="M65" s="467">
        <v>0</v>
      </c>
      <c r="N65" s="467">
        <v>6.25</v>
      </c>
      <c r="O65" s="468">
        <v>60</v>
      </c>
      <c r="P65" s="468">
        <v>0</v>
      </c>
      <c r="Q65" s="468">
        <v>35</v>
      </c>
      <c r="R65" s="468">
        <v>0</v>
      </c>
      <c r="S65" s="468">
        <v>0</v>
      </c>
      <c r="T65" s="468">
        <v>5</v>
      </c>
    </row>
    <row r="66" spans="1:20" s="63" customFormat="1" ht="24.95" customHeight="1">
      <c r="A66" s="96"/>
      <c r="B66" s="82"/>
      <c r="C66" s="193" t="s">
        <v>409</v>
      </c>
      <c r="D66" s="467">
        <v>73</v>
      </c>
      <c r="E66" s="467">
        <v>0</v>
      </c>
      <c r="F66" s="467">
        <v>15</v>
      </c>
      <c r="G66" s="467">
        <v>0</v>
      </c>
      <c r="H66" s="467">
        <v>0</v>
      </c>
      <c r="I66" s="467">
        <v>76.61</v>
      </c>
      <c r="J66" s="467">
        <v>0</v>
      </c>
      <c r="K66" s="467">
        <v>16.13</v>
      </c>
      <c r="L66" s="467">
        <v>0.81</v>
      </c>
      <c r="M66" s="467">
        <v>0</v>
      </c>
      <c r="N66" s="467">
        <v>6.45</v>
      </c>
      <c r="O66" s="468">
        <v>68.849999999999994</v>
      </c>
      <c r="P66" s="468">
        <v>1.45</v>
      </c>
      <c r="Q66" s="468">
        <v>22.46</v>
      </c>
      <c r="R66" s="468">
        <v>0.72</v>
      </c>
      <c r="S66" s="468">
        <v>0</v>
      </c>
      <c r="T66" s="468">
        <v>6.52</v>
      </c>
    </row>
    <row r="67" spans="1:20" s="63" customFormat="1" ht="24.95" customHeight="1">
      <c r="A67" s="96"/>
      <c r="B67" s="82"/>
      <c r="C67" s="193" t="s">
        <v>664</v>
      </c>
      <c r="D67" s="467">
        <v>74</v>
      </c>
      <c r="E67" s="467">
        <v>2</v>
      </c>
      <c r="F67" s="467">
        <v>13</v>
      </c>
      <c r="G67" s="467">
        <v>2</v>
      </c>
      <c r="H67" s="467">
        <v>0</v>
      </c>
      <c r="I67" s="467">
        <v>71.94</v>
      </c>
      <c r="J67" s="467">
        <v>5.76</v>
      </c>
      <c r="K67" s="467">
        <v>17.260000000000002</v>
      </c>
      <c r="L67" s="467">
        <v>2.16</v>
      </c>
      <c r="M67" s="467">
        <v>0</v>
      </c>
      <c r="N67" s="467">
        <v>2.88</v>
      </c>
      <c r="O67" s="468">
        <v>69.7</v>
      </c>
      <c r="P67" s="468">
        <v>3.64</v>
      </c>
      <c r="Q67" s="468">
        <v>20</v>
      </c>
      <c r="R67" s="468">
        <v>1.21</v>
      </c>
      <c r="S67" s="468">
        <v>1.21</v>
      </c>
      <c r="T67" s="468">
        <v>4.24</v>
      </c>
    </row>
    <row r="68" spans="1:20" s="63" customFormat="1" ht="24.95" customHeight="1">
      <c r="A68" s="96"/>
      <c r="B68" s="82"/>
      <c r="C68" s="193" t="s">
        <v>410</v>
      </c>
      <c r="D68" s="467">
        <v>65</v>
      </c>
      <c r="E68" s="467">
        <v>3</v>
      </c>
      <c r="F68" s="467">
        <v>23</v>
      </c>
      <c r="G68" s="467">
        <v>1</v>
      </c>
      <c r="H68" s="467">
        <v>0</v>
      </c>
      <c r="I68" s="467">
        <v>71.72</v>
      </c>
      <c r="J68" s="467">
        <v>3.03</v>
      </c>
      <c r="K68" s="467">
        <v>21.21</v>
      </c>
      <c r="L68" s="467">
        <v>1.01</v>
      </c>
      <c r="M68" s="467">
        <v>0</v>
      </c>
      <c r="N68" s="467">
        <v>3.03</v>
      </c>
      <c r="O68" s="468">
        <v>62.07</v>
      </c>
      <c r="P68" s="468">
        <v>3.48</v>
      </c>
      <c r="Q68" s="468">
        <v>28.45</v>
      </c>
      <c r="R68" s="468">
        <v>0.86</v>
      </c>
      <c r="S68" s="468">
        <v>0</v>
      </c>
      <c r="T68" s="468">
        <v>5.17</v>
      </c>
    </row>
    <row r="69" spans="1:20" s="63" customFormat="1" ht="24.95" customHeight="1">
      <c r="A69" s="96"/>
      <c r="B69" s="82"/>
      <c r="C69" s="193" t="s">
        <v>413</v>
      </c>
      <c r="D69" s="467">
        <v>51</v>
      </c>
      <c r="E69" s="467">
        <v>6</v>
      </c>
      <c r="F69" s="467">
        <v>31</v>
      </c>
      <c r="G69" s="467">
        <v>2.5</v>
      </c>
      <c r="H69" s="467">
        <v>0.5</v>
      </c>
      <c r="I69" s="467">
        <v>54.14</v>
      </c>
      <c r="J69" s="467">
        <v>5.66</v>
      </c>
      <c r="K69" s="467">
        <v>33.94</v>
      </c>
      <c r="L69" s="467">
        <v>2.42</v>
      </c>
      <c r="M69" s="467">
        <v>0.4</v>
      </c>
      <c r="N69" s="467">
        <v>3.44</v>
      </c>
      <c r="O69" s="468">
        <v>55.2</v>
      </c>
      <c r="P69" s="468">
        <v>6.48</v>
      </c>
      <c r="Q69" s="468">
        <v>35.17</v>
      </c>
      <c r="R69" s="468">
        <v>1.57</v>
      </c>
      <c r="S69" s="468">
        <v>0.2</v>
      </c>
      <c r="T69" s="468">
        <v>1.38</v>
      </c>
    </row>
    <row r="70" spans="1:20" s="63" customFormat="1" ht="24.95" customHeight="1">
      <c r="A70" s="96"/>
      <c r="B70" s="82"/>
      <c r="C70" s="193" t="s">
        <v>414</v>
      </c>
      <c r="D70" s="467">
        <v>32</v>
      </c>
      <c r="E70" s="467">
        <v>8</v>
      </c>
      <c r="F70" s="467">
        <v>51</v>
      </c>
      <c r="G70" s="467">
        <v>3</v>
      </c>
      <c r="H70" s="467">
        <v>0</v>
      </c>
      <c r="I70" s="467">
        <v>31.7</v>
      </c>
      <c r="J70" s="467">
        <v>9.48</v>
      </c>
      <c r="K70" s="467">
        <v>50.82</v>
      </c>
      <c r="L70" s="467">
        <v>2.78</v>
      </c>
      <c r="M70" s="467">
        <v>0</v>
      </c>
      <c r="N70" s="467">
        <v>5.22</v>
      </c>
      <c r="O70" s="468">
        <v>29.11</v>
      </c>
      <c r="P70" s="468">
        <v>8.61</v>
      </c>
      <c r="Q70" s="468">
        <v>56.41</v>
      </c>
      <c r="R70" s="468">
        <v>2.42</v>
      </c>
      <c r="S70" s="468">
        <v>0.22</v>
      </c>
      <c r="T70" s="468">
        <v>3.23</v>
      </c>
    </row>
    <row r="71" spans="1:20" s="471" customFormat="1" ht="24.95" customHeight="1">
      <c r="A71" s="469"/>
      <c r="B71" s="472"/>
      <c r="C71" s="546" t="s">
        <v>679</v>
      </c>
      <c r="D71" s="548">
        <v>46.8</v>
      </c>
      <c r="E71" s="548">
        <v>5.8</v>
      </c>
      <c r="F71" s="548">
        <v>37.200000000000003</v>
      </c>
      <c r="G71" s="548">
        <v>2.2000000000000002</v>
      </c>
      <c r="H71" s="548">
        <v>0.1</v>
      </c>
      <c r="I71" s="548">
        <v>49.13</v>
      </c>
      <c r="J71" s="548">
        <v>6.32</v>
      </c>
      <c r="K71" s="548">
        <v>37.65</v>
      </c>
      <c r="L71" s="548">
        <v>2.2599999999999998</v>
      </c>
      <c r="M71" s="548">
        <v>0.13</v>
      </c>
      <c r="N71" s="548">
        <v>4.51</v>
      </c>
      <c r="O71" s="550">
        <v>45.34</v>
      </c>
      <c r="P71" s="550">
        <v>6.61</v>
      </c>
      <c r="Q71" s="550">
        <v>42.74</v>
      </c>
      <c r="R71" s="550">
        <v>1.84</v>
      </c>
      <c r="S71" s="550">
        <v>0.27</v>
      </c>
      <c r="T71" s="550">
        <v>3.2</v>
      </c>
    </row>
    <row r="72" spans="1:20" s="63" customFormat="1" ht="24.95" customHeight="1">
      <c r="A72" s="96"/>
      <c r="B72" s="60"/>
      <c r="C72" s="854" t="s">
        <v>680</v>
      </c>
      <c r="D72" s="854"/>
      <c r="E72" s="854"/>
      <c r="F72" s="854"/>
      <c r="G72" s="409"/>
      <c r="H72" s="409"/>
      <c r="I72" s="409"/>
    </row>
    <row r="73" spans="1:20" s="63" customFormat="1" ht="24.95" customHeight="1">
      <c r="A73" s="96"/>
      <c r="B73" s="60"/>
      <c r="C73" s="854" t="s">
        <v>681</v>
      </c>
      <c r="D73" s="854"/>
      <c r="E73" s="854"/>
      <c r="F73" s="854"/>
      <c r="G73" s="409"/>
      <c r="H73" s="409"/>
      <c r="I73" s="409"/>
    </row>
    <row r="74" spans="1:20" s="63" customFormat="1" ht="24.95" customHeight="1">
      <c r="A74" s="96"/>
      <c r="B74" s="60"/>
      <c r="C74" s="58"/>
    </row>
    <row r="75" spans="1:20" s="63" customFormat="1" ht="24.95" customHeight="1">
      <c r="A75" s="96"/>
      <c r="B75" s="60"/>
      <c r="C75" s="865" t="s">
        <v>694</v>
      </c>
      <c r="D75" s="865"/>
      <c r="E75" s="865"/>
      <c r="F75" s="865"/>
    </row>
    <row r="76" spans="1:20" s="63" customFormat="1" ht="24.95" customHeight="1" thickBot="1">
      <c r="A76" s="96"/>
      <c r="B76" s="60"/>
      <c r="C76" s="429" t="s">
        <v>677</v>
      </c>
      <c r="D76" s="448">
        <v>2022</v>
      </c>
      <c r="E76" s="448">
        <v>2023</v>
      </c>
      <c r="F76" s="449">
        <v>2024</v>
      </c>
    </row>
    <row r="77" spans="1:20" s="63" customFormat="1" ht="24.95" customHeight="1">
      <c r="A77" s="96"/>
      <c r="B77" s="82"/>
      <c r="C77" s="193" t="s">
        <v>678</v>
      </c>
      <c r="D77" s="465">
        <v>0</v>
      </c>
      <c r="E77" s="465">
        <v>0</v>
      </c>
      <c r="F77" s="466">
        <v>0</v>
      </c>
    </row>
    <row r="78" spans="1:20" s="63" customFormat="1" ht="24.95" customHeight="1">
      <c r="A78" s="96"/>
      <c r="B78" s="60"/>
      <c r="C78" s="193" t="s">
        <v>408</v>
      </c>
      <c r="D78" s="465">
        <v>0</v>
      </c>
      <c r="E78" s="334">
        <v>9.1</v>
      </c>
      <c r="F78" s="399">
        <v>8.33</v>
      </c>
    </row>
    <row r="79" spans="1:20" s="63" customFormat="1" ht="24.95" customHeight="1">
      <c r="A79" s="96"/>
      <c r="B79" s="60"/>
      <c r="C79" s="193" t="s">
        <v>409</v>
      </c>
      <c r="D79" s="465">
        <v>0</v>
      </c>
      <c r="E79" s="334">
        <v>1.49</v>
      </c>
      <c r="F79" s="399">
        <v>1.85</v>
      </c>
    </row>
    <row r="80" spans="1:20" s="63" customFormat="1" ht="24.95" customHeight="1">
      <c r="A80" s="96"/>
      <c r="B80" s="60"/>
      <c r="C80" s="193" t="s">
        <v>664</v>
      </c>
      <c r="D80" s="465">
        <v>0</v>
      </c>
      <c r="E80" s="465">
        <v>0</v>
      </c>
      <c r="F80" s="466">
        <v>0</v>
      </c>
    </row>
    <row r="81" spans="1:16" s="63" customFormat="1" ht="24.95" customHeight="1">
      <c r="A81" s="279"/>
      <c r="B81" s="60"/>
      <c r="C81" s="193" t="s">
        <v>410</v>
      </c>
      <c r="D81" s="334">
        <v>2.6</v>
      </c>
      <c r="E81" s="334">
        <v>4.62</v>
      </c>
      <c r="F81" s="399">
        <v>1.56</v>
      </c>
    </row>
    <row r="82" spans="1:16" s="63" customFormat="1" ht="24.95" customHeight="1">
      <c r="A82" s="279"/>
      <c r="B82" s="60"/>
      <c r="C82" s="193" t="s">
        <v>413</v>
      </c>
      <c r="D82" s="334">
        <v>3.23</v>
      </c>
      <c r="E82" s="334">
        <v>4.37</v>
      </c>
      <c r="F82" s="399">
        <v>5.98</v>
      </c>
    </row>
    <row r="83" spans="1:16" s="63" customFormat="1" ht="24.95" customHeight="1">
      <c r="A83" s="279"/>
      <c r="B83" s="60"/>
      <c r="C83" s="193" t="s">
        <v>414</v>
      </c>
      <c r="D83" s="334">
        <v>0.87</v>
      </c>
      <c r="E83" s="334">
        <v>1.01</v>
      </c>
      <c r="F83" s="399">
        <v>2.2200000000000002</v>
      </c>
    </row>
    <row r="84" spans="1:16" s="63" customFormat="1" ht="24.95" customHeight="1">
      <c r="A84" s="279"/>
      <c r="B84" s="60"/>
      <c r="C84" s="546" t="s">
        <v>679</v>
      </c>
      <c r="D84" s="706">
        <v>1.5</v>
      </c>
      <c r="E84" s="706">
        <v>2.444</v>
      </c>
      <c r="F84" s="707">
        <v>3.41</v>
      </c>
    </row>
    <row r="85" spans="1:16" s="63" customFormat="1" ht="24.95" customHeight="1">
      <c r="A85" s="279"/>
      <c r="B85" s="60"/>
      <c r="C85" s="854" t="s">
        <v>680</v>
      </c>
      <c r="D85" s="854"/>
      <c r="E85" s="854"/>
      <c r="F85" s="854"/>
    </row>
    <row r="86" spans="1:16" s="63" customFormat="1" ht="24.95" customHeight="1">
      <c r="A86" s="279"/>
      <c r="B86" s="60"/>
      <c r="C86" s="854" t="s">
        <v>681</v>
      </c>
      <c r="D86" s="854"/>
      <c r="E86" s="854"/>
      <c r="F86" s="854"/>
    </row>
    <row r="87" spans="1:16" s="63" customFormat="1" ht="24.95" customHeight="1">
      <c r="A87" s="279"/>
      <c r="B87" s="60"/>
      <c r="C87" s="58"/>
    </row>
    <row r="88" spans="1:16" s="63" customFormat="1" ht="24.95" customHeight="1">
      <c r="A88" s="279"/>
      <c r="B88" s="60"/>
      <c r="C88" s="427" t="str">
        <f>Índice!D89</f>
        <v>GRI 405-2</v>
      </c>
      <c r="D88" s="868" t="str">
        <f>Índice!E89</f>
        <v>Ratio of basic salary and compensation of women to men</v>
      </c>
      <c r="E88" s="869"/>
      <c r="F88" s="869"/>
      <c r="G88" s="869"/>
      <c r="H88" s="869"/>
      <c r="I88" s="869"/>
    </row>
    <row r="89" spans="1:16" s="63" customFormat="1" ht="24.95" customHeight="1">
      <c r="A89" s="279"/>
      <c r="B89" s="60"/>
      <c r="C89" s="875" t="s">
        <v>695</v>
      </c>
      <c r="D89" s="875"/>
      <c r="E89" s="875"/>
      <c r="F89" s="875"/>
      <c r="G89" s="875"/>
      <c r="H89" s="875"/>
      <c r="I89" s="875"/>
      <c r="J89" s="85"/>
      <c r="K89" s="85"/>
      <c r="L89" s="85"/>
      <c r="M89" s="722"/>
      <c r="N89" s="723"/>
      <c r="O89" s="723"/>
      <c r="P89" s="723"/>
    </row>
    <row r="90" spans="1:16" s="63" customFormat="1" ht="24.95" customHeight="1">
      <c r="A90" s="279"/>
      <c r="B90" s="60"/>
      <c r="C90" s="725"/>
      <c r="D90" s="725"/>
      <c r="E90" s="725"/>
      <c r="F90" s="725"/>
      <c r="G90" s="725"/>
      <c r="H90" s="725"/>
      <c r="I90" s="725"/>
      <c r="J90" s="87"/>
      <c r="K90" s="87"/>
      <c r="L90" s="87"/>
      <c r="M90" s="716"/>
      <c r="N90" s="717"/>
      <c r="O90" s="717"/>
      <c r="P90" s="717"/>
    </row>
    <row r="91" spans="1:16" s="63" customFormat="1" ht="24.95" customHeight="1">
      <c r="A91" s="279"/>
      <c r="B91" s="60"/>
      <c r="C91" s="725"/>
      <c r="D91" s="725"/>
      <c r="E91" s="725"/>
      <c r="F91" s="725"/>
      <c r="G91" s="725"/>
      <c r="H91" s="725"/>
      <c r="I91" s="725"/>
      <c r="J91" s="87"/>
      <c r="K91" s="87"/>
      <c r="L91" s="87"/>
      <c r="M91" s="716"/>
      <c r="N91" s="717"/>
      <c r="O91" s="717"/>
      <c r="P91" s="717"/>
    </row>
    <row r="92" spans="1:16" s="63" customFormat="1" ht="24.95" customHeight="1">
      <c r="A92" s="279"/>
      <c r="B92" s="60"/>
      <c r="C92" s="752" t="s">
        <v>696</v>
      </c>
      <c r="D92" s="752"/>
      <c r="E92" s="752"/>
      <c r="F92" s="752"/>
      <c r="G92" s="752"/>
      <c r="H92" s="752"/>
      <c r="I92" s="752"/>
      <c r="J92" s="87"/>
      <c r="K92" s="87"/>
      <c r="L92" s="87"/>
      <c r="M92" s="716"/>
      <c r="N92" s="717"/>
      <c r="O92" s="717"/>
      <c r="P92" s="717"/>
    </row>
    <row r="93" spans="1:16" s="63" customFormat="1" ht="24.95" customHeight="1" thickBot="1">
      <c r="A93" s="279"/>
      <c r="B93" s="60"/>
      <c r="C93" s="429" t="s">
        <v>677</v>
      </c>
      <c r="D93" s="448">
        <v>2022</v>
      </c>
      <c r="E93" s="448">
        <v>2023</v>
      </c>
      <c r="F93" s="449">
        <v>2024</v>
      </c>
    </row>
    <row r="94" spans="1:16" s="63" customFormat="1" ht="24.95" customHeight="1">
      <c r="A94" s="279"/>
      <c r="B94" s="60"/>
      <c r="C94" s="193" t="s">
        <v>408</v>
      </c>
      <c r="D94" s="465">
        <v>-12.5</v>
      </c>
      <c r="E94" s="465">
        <v>-11.5</v>
      </c>
      <c r="F94" s="466">
        <v>-8.8800000000000008</v>
      </c>
    </row>
    <row r="95" spans="1:16" s="63" customFormat="1" ht="24.95" customHeight="1">
      <c r="A95" s="279"/>
      <c r="B95" s="60"/>
      <c r="C95" s="193" t="s">
        <v>409</v>
      </c>
      <c r="D95" s="465">
        <v>-1.3</v>
      </c>
      <c r="E95" s="465">
        <v>-6.3</v>
      </c>
      <c r="F95" s="466">
        <v>-7.64</v>
      </c>
    </row>
    <row r="96" spans="1:16" s="63" customFormat="1" ht="24.95" customHeight="1">
      <c r="A96" s="279"/>
      <c r="B96" s="60"/>
      <c r="C96" s="193" t="s">
        <v>664</v>
      </c>
      <c r="D96" s="465">
        <v>-9.3000000000000007</v>
      </c>
      <c r="E96" s="465">
        <v>-4.5</v>
      </c>
      <c r="F96" s="466">
        <v>0.61</v>
      </c>
    </row>
    <row r="97" spans="1:13" s="63" customFormat="1" ht="24.95" customHeight="1">
      <c r="A97" s="279"/>
      <c r="B97" s="82"/>
      <c r="C97" s="193" t="s">
        <v>410</v>
      </c>
      <c r="D97" s="465">
        <v>-2.4</v>
      </c>
      <c r="E97" s="465">
        <v>0</v>
      </c>
      <c r="F97" s="466">
        <v>3.14</v>
      </c>
    </row>
    <row r="98" spans="1:13" s="63" customFormat="1" ht="24.95" customHeight="1">
      <c r="A98" s="279"/>
      <c r="B98" s="82"/>
      <c r="C98" s="193" t="s">
        <v>413</v>
      </c>
      <c r="D98" s="465">
        <v>-1.8</v>
      </c>
      <c r="E98" s="465">
        <v>-6.3</v>
      </c>
      <c r="F98" s="466">
        <v>-1.1000000000000001</v>
      </c>
    </row>
    <row r="99" spans="1:13" s="63" customFormat="1" ht="24.95" customHeight="1">
      <c r="A99" s="279"/>
      <c r="B99" s="82"/>
      <c r="C99" s="193" t="s">
        <v>414</v>
      </c>
      <c r="D99" s="465">
        <v>-3.6</v>
      </c>
      <c r="E99" s="465">
        <v>-1.8</v>
      </c>
      <c r="F99" s="466">
        <v>-2.77</v>
      </c>
    </row>
    <row r="100" spans="1:13" s="63" customFormat="1" ht="24.95" customHeight="1">
      <c r="A100" s="279"/>
      <c r="B100" s="82"/>
      <c r="C100" s="849" t="s">
        <v>697</v>
      </c>
      <c r="D100" s="849"/>
      <c r="E100" s="849"/>
      <c r="F100" s="849"/>
      <c r="G100" s="409"/>
      <c r="H100" s="409"/>
      <c r="I100" s="409"/>
      <c r="J100" s="409"/>
      <c r="K100" s="409"/>
      <c r="L100" s="409"/>
      <c r="M100" s="398"/>
    </row>
    <row r="101" spans="1:13" s="63" customFormat="1" ht="24.95" customHeight="1">
      <c r="A101" s="279"/>
      <c r="B101" s="61"/>
      <c r="C101" s="849"/>
      <c r="D101" s="849"/>
      <c r="E101" s="849"/>
      <c r="F101" s="849"/>
    </row>
    <row r="102" spans="1:13" s="63" customFormat="1" ht="24.95" customHeight="1">
      <c r="A102" s="279"/>
      <c r="B102" s="61"/>
      <c r="C102" s="849"/>
      <c r="D102" s="849"/>
      <c r="E102" s="849"/>
      <c r="F102" s="849"/>
    </row>
    <row r="103" spans="1:13" s="63" customFormat="1" ht="24.95" customHeight="1">
      <c r="A103" s="279"/>
      <c r="B103" s="61"/>
      <c r="C103" s="849"/>
      <c r="D103" s="849"/>
      <c r="E103" s="849"/>
      <c r="F103" s="849"/>
    </row>
    <row r="104" spans="1:13" s="63" customFormat="1" ht="24.95" customHeight="1">
      <c r="A104" s="279"/>
      <c r="B104" s="61"/>
    </row>
    <row r="105" spans="1:13" s="63" customFormat="1" ht="24.95" customHeight="1">
      <c r="A105" s="279"/>
      <c r="B105" s="61"/>
    </row>
    <row r="106" spans="1:13" s="63" customFormat="1" ht="24.95" customHeight="1">
      <c r="A106" s="279"/>
      <c r="B106" s="61"/>
    </row>
    <row r="107" spans="1:13" s="63" customFormat="1" ht="24.95" customHeight="1">
      <c r="A107" s="279"/>
      <c r="B107" s="61"/>
    </row>
    <row r="108" spans="1:13" s="63" customFormat="1" ht="24.95" customHeight="1">
      <c r="A108" s="279"/>
      <c r="B108" s="61"/>
    </row>
    <row r="109" spans="1:13" s="63" customFormat="1" ht="24.95" customHeight="1">
      <c r="A109" s="279"/>
      <c r="B109" s="61"/>
    </row>
    <row r="110" spans="1:13" s="63" customFormat="1" ht="24.95" customHeight="1">
      <c r="A110" s="279"/>
      <c r="B110" s="61"/>
    </row>
    <row r="111" spans="1:13" s="63" customFormat="1" ht="24.95" customHeight="1">
      <c r="A111" s="279"/>
      <c r="B111" s="61"/>
    </row>
    <row r="112" spans="1:13" s="63" customFormat="1" ht="24.95" customHeight="1">
      <c r="A112" s="279"/>
      <c r="B112" s="61"/>
    </row>
    <row r="113" spans="1:2" s="63" customFormat="1" ht="24.95" customHeight="1">
      <c r="A113" s="279"/>
      <c r="B113" s="61"/>
    </row>
    <row r="114" spans="1:2" s="63" customFormat="1" ht="24.95" customHeight="1">
      <c r="A114" s="279"/>
      <c r="B114" s="61"/>
    </row>
    <row r="115" spans="1:2" s="63" customFormat="1" ht="24.95" customHeight="1">
      <c r="A115" s="279"/>
      <c r="B115" s="61"/>
    </row>
    <row r="116" spans="1:2" s="63" customFormat="1" ht="24.95" customHeight="1">
      <c r="A116" s="279"/>
      <c r="B116" s="61"/>
    </row>
    <row r="117" spans="1:2" s="63" customFormat="1" ht="24.95" customHeight="1">
      <c r="A117" s="279"/>
      <c r="B117" s="61"/>
    </row>
    <row r="118" spans="1:2" s="63" customFormat="1" ht="24.95" customHeight="1">
      <c r="A118" s="279"/>
      <c r="B118" s="61"/>
    </row>
    <row r="119" spans="1:2" s="63" customFormat="1" ht="24.95" customHeight="1">
      <c r="A119" s="279"/>
      <c r="B119" s="61"/>
    </row>
    <row r="120" spans="1:2" s="63" customFormat="1" ht="24.95" customHeight="1">
      <c r="A120" s="279"/>
      <c r="B120" s="61"/>
    </row>
    <row r="121" spans="1:2" s="63" customFormat="1" ht="24.95" customHeight="1">
      <c r="A121" s="279"/>
      <c r="B121" s="61"/>
    </row>
    <row r="122" spans="1:2" s="63" customFormat="1" ht="24.95" customHeight="1">
      <c r="A122" s="279"/>
      <c r="B122" s="61"/>
    </row>
    <row r="123" spans="1:2" s="63" customFormat="1" ht="24.95" customHeight="1">
      <c r="A123" s="279"/>
      <c r="B123" s="61"/>
    </row>
    <row r="124" spans="1:2" s="63" customFormat="1" ht="24.95" customHeight="1">
      <c r="A124" s="279"/>
      <c r="B124" s="61"/>
    </row>
    <row r="125" spans="1:2" s="63" customFormat="1" ht="24.95" customHeight="1">
      <c r="A125" s="279"/>
      <c r="B125" s="61"/>
    </row>
    <row r="126" spans="1:2" s="63" customFormat="1" ht="24.95" customHeight="1">
      <c r="A126" s="279"/>
      <c r="B126" s="61"/>
    </row>
    <row r="127" spans="1:2" s="63" customFormat="1" ht="24.95" customHeight="1">
      <c r="A127" s="279"/>
      <c r="B127" s="61"/>
    </row>
    <row r="128" spans="1:2" s="63" customFormat="1" ht="24.95" customHeight="1">
      <c r="A128" s="279"/>
      <c r="B128" s="61"/>
    </row>
    <row r="129" spans="1:2" s="63" customFormat="1" ht="24.95" customHeight="1">
      <c r="A129" s="279"/>
      <c r="B129" s="61"/>
    </row>
    <row r="130" spans="1:2" ht="15" customHeight="1"/>
    <row r="131" spans="1:2" ht="15" customHeight="1"/>
    <row r="132" spans="1:2" ht="15" customHeight="1"/>
    <row r="133" spans="1:2" ht="15" customHeight="1"/>
    <row r="134" spans="1:2" ht="15" customHeight="1"/>
    <row r="135" spans="1:2" ht="15" customHeight="1"/>
    <row r="136" spans="1:2" ht="15" customHeight="1"/>
    <row r="137" spans="1:2" ht="15" customHeight="1"/>
    <row r="138" spans="1:2" ht="15" customHeight="1"/>
    <row r="139" spans="1:2" ht="15" customHeight="1"/>
    <row r="140" spans="1:2" ht="15" customHeight="1"/>
    <row r="141" spans="1:2" ht="15" customHeight="1"/>
    <row r="142" spans="1:2" ht="15" customHeight="1"/>
    <row r="143" spans="1:2" ht="15" customHeight="1"/>
    <row r="144" spans="1:2"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sheetData>
  <sheetProtection algorithmName="SHA-512" hashValue="/2n7pMA8R5iZ9IvxCb1OwPc12iDCRGPbFAHsmUpAOAPEXmD5aZ8UDzGpZXfjl5kCQ8Cam+QRLsMMJh3IudyV/Q==" saltValue="pCFBUWRwBxJiiaCsmM8Tww==" spinCount="100000" sheet="1" objects="1" scenarios="1" formatColumns="0" formatRows="0" autoFilter="0"/>
  <mergeCells count="37">
    <mergeCell ref="C100:F103"/>
    <mergeCell ref="C31:F31"/>
    <mergeCell ref="C30:F30"/>
    <mergeCell ref="C44:F44"/>
    <mergeCell ref="C45:F45"/>
    <mergeCell ref="C47:F47"/>
    <mergeCell ref="C58:F58"/>
    <mergeCell ref="C59:F59"/>
    <mergeCell ref="C61:F61"/>
    <mergeCell ref="C72:F72"/>
    <mergeCell ref="C73:F73"/>
    <mergeCell ref="C75:F75"/>
    <mergeCell ref="D6:I6"/>
    <mergeCell ref="C7:I8"/>
    <mergeCell ref="C33:F33"/>
    <mergeCell ref="C20:F20"/>
    <mergeCell ref="M89:P92"/>
    <mergeCell ref="C62:C63"/>
    <mergeCell ref="D62:H62"/>
    <mergeCell ref="I62:N62"/>
    <mergeCell ref="O62:T62"/>
    <mergeCell ref="C86:F86"/>
    <mergeCell ref="D88:I88"/>
    <mergeCell ref="C89:I91"/>
    <mergeCell ref="C92:I92"/>
    <mergeCell ref="C48:C49"/>
    <mergeCell ref="D48:F48"/>
    <mergeCell ref="G48:I48"/>
    <mergeCell ref="M7:P9"/>
    <mergeCell ref="J58:L58"/>
    <mergeCell ref="J59:L59"/>
    <mergeCell ref="C85:F85"/>
    <mergeCell ref="H34:I34"/>
    <mergeCell ref="F34:G34"/>
    <mergeCell ref="D34:E34"/>
    <mergeCell ref="C34:C35"/>
    <mergeCell ref="J48:L48"/>
  </mergeCells>
  <hyperlinks>
    <hyperlink ref="E3" location="'Diversidade e inclusão'!C6" display="GRI 405-1" xr:uid="{CA2DC8AD-7ADF-4E47-B8C1-2128AE7D2440}"/>
    <hyperlink ref="F3" location="'Diversidade e inclusão'!C88" display="GRI 405-2" xr:uid="{A46BA435-A23D-4060-8804-54048D616C16}"/>
  </hyperlinks>
  <pageMargins left="0.511811024" right="0.511811024" top="0.78740157499999996" bottom="0.78740157499999996" header="0.31496062000000002" footer="0.31496062000000002"/>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CFB7-8D2A-405E-AA72-E6B273E91AE4}">
  <sheetPr>
    <tabColor rgb="FF02585C"/>
  </sheetPr>
  <dimension ref="A1:AU723"/>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12.75" zeroHeight="1"/>
  <cols>
    <col min="1" max="1" width="33.7109375" style="45" customWidth="1"/>
    <col min="2" max="2" width="3.7109375" style="32" customWidth="1"/>
    <col min="3" max="13" width="20.85546875" style="17" customWidth="1"/>
    <col min="14" max="14" width="14.140625" style="17" customWidth="1"/>
    <col min="15" max="21" width="14.140625" style="17" hidden="1" customWidth="1"/>
    <col min="22" max="23" width="30" style="17" hidden="1" customWidth="1"/>
    <col min="24" max="33" width="18.140625" style="17" hidden="1" customWidth="1"/>
    <col min="34" max="16384" width="0" style="17"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426" t="str">
        <f>Índice!B88</f>
        <v>HUMAN CAPITAL</v>
      </c>
      <c r="D3" s="60"/>
      <c r="E3" s="474" t="s">
        <v>63</v>
      </c>
      <c r="F3" s="474" t="s">
        <v>132</v>
      </c>
      <c r="G3" s="474" t="s">
        <v>133</v>
      </c>
      <c r="H3" s="474" t="s">
        <v>134</v>
      </c>
      <c r="I3" s="474" t="s">
        <v>135</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Índice!C90</f>
        <v>Health, safety and well-being</v>
      </c>
      <c r="D4" s="60"/>
      <c r="E4" s="474" t="s">
        <v>136</v>
      </c>
      <c r="F4" s="474" t="s">
        <v>137</v>
      </c>
      <c r="G4" s="474" t="s">
        <v>138</v>
      </c>
      <c r="H4" s="474" t="s">
        <v>139</v>
      </c>
      <c r="I4" s="474" t="s">
        <v>140</v>
      </c>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18"/>
      <c r="D5" s="60"/>
      <c r="E5" s="474" t="s">
        <v>141</v>
      </c>
      <c r="F5" s="474" t="s">
        <v>142</v>
      </c>
      <c r="G5" s="474" t="s">
        <v>143</v>
      </c>
      <c r="H5" s="474" t="s">
        <v>144</v>
      </c>
      <c r="I5" s="474" t="s">
        <v>145</v>
      </c>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97"/>
      <c r="D6" s="95"/>
      <c r="E6" s="515" t="s">
        <v>147</v>
      </c>
      <c r="F6" s="515" t="s">
        <v>146</v>
      </c>
      <c r="G6" s="516"/>
      <c r="H6" s="516"/>
      <c r="I6" s="516"/>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6"/>
      <c r="B7" s="60"/>
      <c r="C7" s="427" t="str">
        <f>Índice!D90</f>
        <v>GRI 3-3</v>
      </c>
      <c r="D7" s="868" t="str">
        <f>Índice!E90</f>
        <v>Employee health, safety and well-being</v>
      </c>
      <c r="E7" s="869"/>
      <c r="F7" s="869"/>
      <c r="G7" s="869"/>
      <c r="H7" s="869"/>
      <c r="I7" s="869"/>
      <c r="J7" s="60"/>
      <c r="K7" s="60"/>
      <c r="L7" s="102"/>
      <c r="M7" s="95"/>
      <c r="O7" s="63"/>
      <c r="P7" s="63"/>
      <c r="Q7" s="63"/>
      <c r="R7" s="63"/>
      <c r="S7" s="63"/>
      <c r="T7" s="63"/>
      <c r="U7" s="64"/>
      <c r="V7" s="65"/>
      <c r="W7" s="65"/>
      <c r="X7" s="65"/>
      <c r="Y7" s="65"/>
      <c r="Z7" s="66"/>
      <c r="AA7" s="65"/>
      <c r="AB7" s="65"/>
      <c r="AC7" s="65"/>
      <c r="AD7" s="65"/>
      <c r="AE7" s="65"/>
      <c r="AF7" s="65"/>
      <c r="AG7" s="65"/>
      <c r="AH7" s="65"/>
      <c r="AI7" s="65"/>
      <c r="AJ7" s="65"/>
      <c r="AK7" s="65"/>
      <c r="AL7" s="65"/>
      <c r="AM7" s="65"/>
      <c r="AN7" s="65"/>
      <c r="AO7" s="66"/>
      <c r="AP7" s="65"/>
      <c r="AQ7" s="65"/>
      <c r="AR7" s="65"/>
      <c r="AS7" s="65"/>
    </row>
    <row r="8" spans="1:46" s="62" customFormat="1" ht="24.95" customHeight="1">
      <c r="A8" s="94"/>
      <c r="B8" s="60"/>
      <c r="C8" s="875" t="s">
        <v>698</v>
      </c>
      <c r="D8" s="875"/>
      <c r="E8" s="875"/>
      <c r="F8" s="875"/>
      <c r="G8" s="875"/>
      <c r="H8" s="875"/>
      <c r="I8" s="875"/>
      <c r="J8" s="91"/>
      <c r="K8" s="91"/>
      <c r="L8" s="91"/>
      <c r="M8" s="192"/>
      <c r="N8" s="68"/>
      <c r="O8" s="69"/>
      <c r="P8" s="69"/>
      <c r="Q8" s="69"/>
      <c r="R8" s="69"/>
      <c r="S8" s="69"/>
      <c r="T8" s="69"/>
      <c r="U8" s="70"/>
      <c r="V8" s="71"/>
      <c r="W8" s="71"/>
      <c r="X8" s="71"/>
      <c r="Y8" s="71"/>
      <c r="Z8" s="72"/>
      <c r="AA8" s="71"/>
      <c r="AB8" s="71"/>
      <c r="AC8" s="71"/>
      <c r="AD8" s="71"/>
      <c r="AE8" s="71"/>
      <c r="AF8" s="71"/>
      <c r="AG8" s="71"/>
      <c r="AH8" s="71"/>
      <c r="AI8" s="71"/>
      <c r="AJ8" s="71"/>
      <c r="AK8" s="71"/>
      <c r="AL8" s="71"/>
      <c r="AM8" s="71"/>
      <c r="AN8" s="71"/>
      <c r="AO8" s="66"/>
      <c r="AP8" s="65"/>
      <c r="AQ8" s="65"/>
      <c r="AR8" s="65"/>
      <c r="AS8" s="65"/>
      <c r="AT8" s="61"/>
    </row>
    <row r="9" spans="1:46" s="62" customFormat="1" ht="24.95" customHeight="1">
      <c r="A9" s="98"/>
      <c r="B9" s="76"/>
      <c r="C9" s="725"/>
      <c r="D9" s="725"/>
      <c r="E9" s="725"/>
      <c r="F9" s="725"/>
      <c r="G9" s="725"/>
      <c r="H9" s="725"/>
      <c r="I9" s="725"/>
      <c r="J9" s="89"/>
      <c r="K9" s="89"/>
      <c r="L9" s="89"/>
      <c r="M9" s="192"/>
      <c r="N9" s="68"/>
      <c r="O9" s="69"/>
      <c r="P9" s="69"/>
      <c r="Q9" s="69"/>
      <c r="R9" s="69"/>
      <c r="S9" s="69"/>
      <c r="T9" s="69"/>
      <c r="U9" s="70"/>
      <c r="V9" s="71"/>
      <c r="W9" s="71"/>
      <c r="X9" s="71"/>
      <c r="Y9" s="71"/>
      <c r="Z9" s="72"/>
      <c r="AA9" s="71"/>
      <c r="AB9" s="71"/>
      <c r="AC9" s="71"/>
      <c r="AD9" s="71"/>
      <c r="AE9" s="71"/>
      <c r="AF9" s="71"/>
      <c r="AG9" s="71"/>
      <c r="AH9" s="71"/>
      <c r="AI9" s="71"/>
      <c r="AJ9" s="71"/>
      <c r="AK9" s="71"/>
      <c r="AL9" s="71"/>
      <c r="AM9" s="71"/>
      <c r="AN9" s="71"/>
      <c r="AO9" s="66"/>
      <c r="AP9" s="65"/>
      <c r="AQ9" s="65"/>
      <c r="AR9" s="65"/>
      <c r="AS9" s="65"/>
      <c r="AT9" s="61"/>
    </row>
    <row r="10" spans="1:46" s="62" customFormat="1" ht="24.95" customHeight="1">
      <c r="A10" s="98"/>
      <c r="B10" s="76"/>
      <c r="C10" s="725"/>
      <c r="D10" s="725"/>
      <c r="E10" s="725"/>
      <c r="F10" s="725"/>
      <c r="G10" s="725"/>
      <c r="H10" s="725"/>
      <c r="I10" s="725"/>
      <c r="J10" s="89"/>
      <c r="K10" s="89"/>
      <c r="L10" s="89"/>
      <c r="M10" s="192"/>
      <c r="N10" s="68"/>
      <c r="O10" s="69"/>
      <c r="P10" s="69"/>
      <c r="Q10" s="69"/>
      <c r="R10" s="69"/>
      <c r="S10" s="69"/>
      <c r="T10" s="69"/>
      <c r="U10" s="70"/>
      <c r="V10" s="71"/>
      <c r="W10" s="71"/>
      <c r="X10" s="71"/>
      <c r="Y10" s="71"/>
      <c r="Z10" s="72"/>
      <c r="AA10" s="71"/>
      <c r="AB10" s="71"/>
      <c r="AC10" s="71"/>
      <c r="AD10" s="71"/>
      <c r="AE10" s="71"/>
      <c r="AF10" s="71"/>
      <c r="AG10" s="71"/>
      <c r="AH10" s="71"/>
      <c r="AI10" s="71"/>
      <c r="AJ10" s="71"/>
      <c r="AK10" s="71"/>
      <c r="AL10" s="71"/>
      <c r="AM10" s="71"/>
      <c r="AN10" s="71"/>
      <c r="AO10" s="66"/>
      <c r="AP10" s="65"/>
      <c r="AQ10" s="65"/>
      <c r="AR10" s="65"/>
      <c r="AS10" s="65"/>
      <c r="AT10" s="61"/>
    </row>
    <row r="11" spans="1:46" s="62" customFormat="1" ht="24.95" customHeight="1">
      <c r="A11" s="98"/>
      <c r="B11" s="76"/>
      <c r="C11" s="725"/>
      <c r="D11" s="725"/>
      <c r="E11" s="725"/>
      <c r="F11" s="725"/>
      <c r="G11" s="725"/>
      <c r="H11" s="725"/>
      <c r="I11" s="725"/>
      <c r="J11" s="89"/>
      <c r="K11" s="89"/>
      <c r="L11" s="89"/>
      <c r="M11" s="192"/>
      <c r="N11" s="68"/>
      <c r="O11" s="69"/>
      <c r="P11" s="69"/>
      <c r="Q11" s="69"/>
      <c r="R11" s="69"/>
      <c r="S11" s="69"/>
      <c r="T11" s="69"/>
      <c r="U11" s="70"/>
      <c r="V11" s="71"/>
      <c r="W11" s="71"/>
      <c r="X11" s="71"/>
      <c r="Y11" s="71"/>
      <c r="Z11" s="72"/>
      <c r="AA11" s="71"/>
      <c r="AB11" s="71"/>
      <c r="AC11" s="71"/>
      <c r="AD11" s="71"/>
      <c r="AE11" s="71"/>
      <c r="AF11" s="71"/>
      <c r="AG11" s="71"/>
      <c r="AH11" s="71"/>
      <c r="AI11" s="71"/>
      <c r="AJ11" s="71"/>
      <c r="AK11" s="71"/>
      <c r="AL11" s="71"/>
      <c r="AM11" s="71"/>
      <c r="AN11" s="71"/>
      <c r="AO11" s="66"/>
      <c r="AP11" s="65"/>
      <c r="AQ11" s="65"/>
      <c r="AR11" s="65"/>
      <c r="AS11" s="65"/>
      <c r="AT11" s="61"/>
    </row>
    <row r="12" spans="1:46" s="62" customFormat="1" ht="24.95" customHeight="1">
      <c r="A12" s="98"/>
      <c r="B12" s="76"/>
      <c r="C12" s="725"/>
      <c r="D12" s="725"/>
      <c r="E12" s="725"/>
      <c r="F12" s="725"/>
      <c r="G12" s="725"/>
      <c r="H12" s="725"/>
      <c r="I12" s="725"/>
      <c r="J12" s="89"/>
      <c r="K12" s="89"/>
      <c r="L12" s="89"/>
      <c r="M12" s="192"/>
      <c r="N12" s="68"/>
      <c r="O12" s="69"/>
      <c r="P12" s="69"/>
      <c r="Q12" s="69"/>
      <c r="R12" s="69"/>
      <c r="S12" s="69"/>
      <c r="T12" s="69"/>
      <c r="U12" s="70"/>
      <c r="V12" s="71"/>
      <c r="W12" s="71"/>
      <c r="X12" s="71"/>
      <c r="Y12" s="71"/>
      <c r="Z12" s="72"/>
      <c r="AA12" s="71"/>
      <c r="AB12" s="71"/>
      <c r="AC12" s="71"/>
      <c r="AD12" s="71"/>
      <c r="AE12" s="71"/>
      <c r="AF12" s="71"/>
      <c r="AG12" s="71"/>
      <c r="AH12" s="71"/>
      <c r="AI12" s="71"/>
      <c r="AJ12" s="71"/>
      <c r="AK12" s="71"/>
      <c r="AL12" s="71"/>
      <c r="AM12" s="71"/>
      <c r="AN12" s="71"/>
      <c r="AO12" s="66"/>
      <c r="AP12" s="65"/>
      <c r="AQ12" s="65"/>
      <c r="AR12" s="65"/>
      <c r="AS12" s="65"/>
      <c r="AT12" s="61"/>
    </row>
    <row r="13" spans="1:46" s="62" customFormat="1" ht="24.95" customHeight="1">
      <c r="A13" s="96"/>
      <c r="B13" s="76"/>
      <c r="C13" s="725"/>
      <c r="D13" s="725"/>
      <c r="E13" s="725"/>
      <c r="F13" s="725"/>
      <c r="G13" s="725"/>
      <c r="H13" s="725"/>
      <c r="I13" s="725"/>
      <c r="J13" s="89"/>
      <c r="K13" s="89"/>
      <c r="L13" s="89"/>
      <c r="M13" s="192"/>
      <c r="N13" s="68"/>
      <c r="O13" s="69"/>
      <c r="P13" s="69"/>
      <c r="Q13" s="69"/>
      <c r="R13" s="69"/>
      <c r="S13" s="69"/>
      <c r="T13" s="69"/>
      <c r="U13" s="70"/>
      <c r="V13" s="71"/>
      <c r="W13" s="71"/>
      <c r="X13" s="71"/>
      <c r="Y13" s="71"/>
      <c r="Z13" s="72"/>
      <c r="AA13" s="71"/>
      <c r="AB13" s="71"/>
      <c r="AC13" s="71"/>
      <c r="AD13" s="71"/>
      <c r="AE13" s="71"/>
      <c r="AF13" s="71"/>
      <c r="AG13" s="71"/>
      <c r="AH13" s="71"/>
      <c r="AI13" s="71"/>
      <c r="AJ13" s="71"/>
      <c r="AK13" s="71"/>
      <c r="AL13" s="71"/>
      <c r="AM13" s="71"/>
      <c r="AN13" s="71"/>
      <c r="AO13" s="66"/>
      <c r="AP13" s="65"/>
      <c r="AQ13" s="65"/>
      <c r="AR13" s="65"/>
      <c r="AS13" s="65"/>
      <c r="AT13" s="61"/>
    </row>
    <row r="14" spans="1:46" s="62" customFormat="1" ht="24.95" customHeight="1">
      <c r="A14" s="96"/>
      <c r="B14" s="76"/>
      <c r="C14" s="725"/>
      <c r="D14" s="725"/>
      <c r="E14" s="725"/>
      <c r="F14" s="725"/>
      <c r="G14" s="725"/>
      <c r="H14" s="725"/>
      <c r="I14" s="725"/>
      <c r="J14" s="89"/>
      <c r="K14" s="89"/>
      <c r="L14" s="89"/>
      <c r="M14" s="192"/>
      <c r="N14" s="68"/>
      <c r="O14" s="69"/>
      <c r="P14" s="69"/>
      <c r="Q14" s="69"/>
      <c r="R14" s="69"/>
      <c r="S14" s="69"/>
      <c r="T14" s="69"/>
      <c r="U14" s="70"/>
      <c r="V14" s="71"/>
      <c r="W14" s="71"/>
      <c r="X14" s="71"/>
      <c r="Y14" s="71"/>
      <c r="Z14" s="72"/>
      <c r="AA14" s="71"/>
      <c r="AB14" s="71"/>
      <c r="AC14" s="71"/>
      <c r="AD14" s="71"/>
      <c r="AE14" s="71"/>
      <c r="AF14" s="71"/>
      <c r="AG14" s="71"/>
      <c r="AH14" s="71"/>
      <c r="AI14" s="71"/>
      <c r="AJ14" s="71"/>
      <c r="AK14" s="71"/>
      <c r="AL14" s="71"/>
      <c r="AM14" s="71"/>
      <c r="AN14" s="71"/>
      <c r="AO14" s="66"/>
      <c r="AP14" s="65"/>
      <c r="AQ14" s="65"/>
      <c r="AR14" s="65"/>
      <c r="AS14" s="65"/>
      <c r="AT14" s="61"/>
    </row>
    <row r="15" spans="1:46" s="62" customFormat="1" ht="24.95" customHeight="1">
      <c r="A15" s="96"/>
      <c r="B15" s="76"/>
      <c r="C15" s="725"/>
      <c r="D15" s="725"/>
      <c r="E15" s="725"/>
      <c r="F15" s="725"/>
      <c r="G15" s="725"/>
      <c r="H15" s="725"/>
      <c r="I15" s="725"/>
      <c r="J15" s="89"/>
      <c r="K15" s="89"/>
      <c r="L15" s="89"/>
      <c r="M15" s="192"/>
      <c r="N15" s="68"/>
      <c r="O15" s="69"/>
      <c r="P15" s="69"/>
      <c r="Q15" s="69"/>
      <c r="R15" s="69"/>
      <c r="S15" s="69"/>
      <c r="T15" s="69"/>
      <c r="U15" s="70"/>
      <c r="V15" s="71"/>
      <c r="W15" s="71"/>
      <c r="X15" s="71"/>
      <c r="Y15" s="71"/>
      <c r="Z15" s="72"/>
      <c r="AA15" s="71"/>
      <c r="AB15" s="71"/>
      <c r="AC15" s="71"/>
      <c r="AD15" s="71"/>
      <c r="AE15" s="71"/>
      <c r="AF15" s="71"/>
      <c r="AG15" s="71"/>
      <c r="AH15" s="71"/>
      <c r="AI15" s="71"/>
      <c r="AJ15" s="71"/>
      <c r="AK15" s="71"/>
      <c r="AL15" s="71"/>
      <c r="AM15" s="71"/>
      <c r="AN15" s="71"/>
      <c r="AO15" s="66"/>
      <c r="AP15" s="65"/>
      <c r="AQ15" s="65"/>
      <c r="AR15" s="65"/>
      <c r="AS15" s="65"/>
      <c r="AT15" s="61"/>
    </row>
    <row r="16" spans="1:46" s="62" customFormat="1" ht="24.95" customHeight="1">
      <c r="A16" s="96"/>
      <c r="B16" s="76"/>
      <c r="C16" s="725"/>
      <c r="D16" s="725"/>
      <c r="E16" s="725"/>
      <c r="F16" s="725"/>
      <c r="G16" s="725"/>
      <c r="H16" s="725"/>
      <c r="I16" s="725"/>
      <c r="J16" s="89"/>
      <c r="K16" s="89"/>
      <c r="L16" s="89"/>
      <c r="M16" s="192"/>
      <c r="N16" s="68"/>
      <c r="O16" s="69"/>
      <c r="P16" s="69"/>
      <c r="Q16" s="69"/>
      <c r="R16" s="69"/>
      <c r="S16" s="69"/>
      <c r="T16" s="69"/>
      <c r="U16" s="70"/>
      <c r="V16" s="71"/>
      <c r="W16" s="71"/>
      <c r="X16" s="71"/>
      <c r="Y16" s="71"/>
      <c r="Z16" s="72"/>
      <c r="AA16" s="71"/>
      <c r="AB16" s="71"/>
      <c r="AC16" s="71"/>
      <c r="AD16" s="71"/>
      <c r="AE16" s="71"/>
      <c r="AF16" s="71"/>
      <c r="AG16" s="71"/>
      <c r="AH16" s="71"/>
      <c r="AI16" s="71"/>
      <c r="AJ16" s="71"/>
      <c r="AK16" s="71"/>
      <c r="AL16" s="71"/>
      <c r="AM16" s="71"/>
      <c r="AN16" s="71"/>
      <c r="AO16" s="66"/>
      <c r="AP16" s="65"/>
      <c r="AQ16" s="65"/>
      <c r="AR16" s="65"/>
      <c r="AS16" s="65"/>
      <c r="AT16" s="61"/>
    </row>
    <row r="17" spans="1:47" s="62" customFormat="1" ht="24.95" customHeight="1">
      <c r="A17" s="96"/>
      <c r="B17" s="76"/>
      <c r="C17" s="725"/>
      <c r="D17" s="725"/>
      <c r="E17" s="725"/>
      <c r="F17" s="725"/>
      <c r="G17" s="725"/>
      <c r="H17" s="725"/>
      <c r="I17" s="725"/>
      <c r="J17" s="89"/>
      <c r="K17" s="89"/>
      <c r="L17" s="89"/>
      <c r="M17" s="192"/>
      <c r="N17" s="68"/>
      <c r="O17" s="69"/>
      <c r="P17" s="69"/>
      <c r="Q17" s="69"/>
      <c r="R17" s="69"/>
      <c r="S17" s="69"/>
      <c r="T17" s="69"/>
      <c r="U17" s="70"/>
      <c r="V17" s="71"/>
      <c r="W17" s="71"/>
      <c r="X17" s="71"/>
      <c r="Y17" s="71"/>
      <c r="Z17" s="72"/>
      <c r="AA17" s="71"/>
      <c r="AB17" s="71"/>
      <c r="AC17" s="71"/>
      <c r="AD17" s="71"/>
      <c r="AE17" s="71"/>
      <c r="AF17" s="71"/>
      <c r="AG17" s="71"/>
      <c r="AH17" s="71"/>
      <c r="AI17" s="71"/>
      <c r="AJ17" s="71"/>
      <c r="AK17" s="71"/>
      <c r="AL17" s="71"/>
      <c r="AM17" s="71"/>
      <c r="AN17" s="71"/>
      <c r="AO17" s="66"/>
      <c r="AP17" s="65"/>
      <c r="AQ17" s="65"/>
      <c r="AR17" s="65"/>
      <c r="AS17" s="65"/>
      <c r="AT17" s="61"/>
    </row>
    <row r="18" spans="1:47" s="62" customFormat="1" ht="24.95" customHeight="1">
      <c r="A18" s="96"/>
      <c r="B18" s="76"/>
      <c r="C18" s="725"/>
      <c r="D18" s="725"/>
      <c r="E18" s="725"/>
      <c r="F18" s="725"/>
      <c r="G18" s="725"/>
      <c r="H18" s="725"/>
      <c r="I18" s="725"/>
      <c r="J18" s="89"/>
      <c r="K18" s="89"/>
      <c r="L18" s="89"/>
      <c r="M18" s="192"/>
      <c r="N18" s="68"/>
      <c r="O18" s="69"/>
      <c r="P18" s="69"/>
      <c r="Q18" s="69"/>
      <c r="R18" s="69"/>
      <c r="S18" s="69"/>
      <c r="T18" s="69"/>
      <c r="U18" s="70"/>
      <c r="V18" s="71"/>
      <c r="W18" s="71"/>
      <c r="X18" s="71"/>
      <c r="Y18" s="71"/>
      <c r="Z18" s="72"/>
      <c r="AA18" s="71"/>
      <c r="AB18" s="71"/>
      <c r="AC18" s="71"/>
      <c r="AD18" s="71"/>
      <c r="AE18" s="71"/>
      <c r="AF18" s="71"/>
      <c r="AG18" s="71"/>
      <c r="AH18" s="71"/>
      <c r="AI18" s="71"/>
      <c r="AJ18" s="71"/>
      <c r="AK18" s="71"/>
      <c r="AL18" s="71"/>
      <c r="AM18" s="71"/>
      <c r="AN18" s="71"/>
      <c r="AO18" s="66"/>
      <c r="AP18" s="65"/>
      <c r="AQ18" s="65"/>
      <c r="AR18" s="65"/>
      <c r="AS18" s="65"/>
      <c r="AT18" s="61"/>
    </row>
    <row r="19" spans="1:47" s="62" customFormat="1" ht="24.95" customHeight="1">
      <c r="A19" s="96"/>
      <c r="B19" s="76"/>
      <c r="C19" s="725"/>
      <c r="D19" s="725"/>
      <c r="E19" s="725"/>
      <c r="F19" s="725"/>
      <c r="G19" s="725"/>
      <c r="H19" s="725"/>
      <c r="I19" s="725"/>
      <c r="J19" s="89"/>
      <c r="K19" s="89"/>
      <c r="L19" s="89"/>
      <c r="M19" s="192"/>
      <c r="N19" s="68"/>
      <c r="O19" s="69"/>
      <c r="P19" s="69"/>
      <c r="Q19" s="69"/>
      <c r="R19" s="69"/>
      <c r="S19" s="69"/>
      <c r="T19" s="69"/>
      <c r="U19" s="70"/>
      <c r="V19" s="71"/>
      <c r="W19" s="71"/>
      <c r="X19" s="71"/>
      <c r="Y19" s="71"/>
      <c r="Z19" s="72"/>
      <c r="AA19" s="71"/>
      <c r="AB19" s="71"/>
      <c r="AC19" s="71"/>
      <c r="AD19" s="71"/>
      <c r="AE19" s="71"/>
      <c r="AF19" s="71"/>
      <c r="AG19" s="71"/>
      <c r="AH19" s="71"/>
      <c r="AI19" s="71"/>
      <c r="AJ19" s="71"/>
      <c r="AK19" s="71"/>
      <c r="AL19" s="71"/>
      <c r="AM19" s="71"/>
      <c r="AN19" s="71"/>
      <c r="AO19" s="66"/>
      <c r="AP19" s="65"/>
      <c r="AQ19" s="65"/>
      <c r="AR19" s="65"/>
      <c r="AS19" s="65"/>
      <c r="AT19" s="61"/>
    </row>
    <row r="20" spans="1:47" s="62" customFormat="1" ht="24.95" customHeight="1">
      <c r="A20" s="96"/>
      <c r="B20" s="76"/>
      <c r="C20" s="725"/>
      <c r="D20" s="725"/>
      <c r="E20" s="725"/>
      <c r="F20" s="725"/>
      <c r="G20" s="725"/>
      <c r="H20" s="725"/>
      <c r="I20" s="725"/>
      <c r="J20" s="89"/>
      <c r="K20" s="89"/>
      <c r="L20" s="89"/>
      <c r="M20" s="192"/>
      <c r="N20" s="68"/>
      <c r="O20" s="69"/>
      <c r="P20" s="69"/>
      <c r="Q20" s="69"/>
      <c r="R20" s="69"/>
      <c r="S20" s="69"/>
      <c r="T20" s="69"/>
      <c r="U20" s="70"/>
      <c r="V20" s="71"/>
      <c r="W20" s="71"/>
      <c r="X20" s="71"/>
      <c r="Y20" s="71"/>
      <c r="Z20" s="72"/>
      <c r="AA20" s="71"/>
      <c r="AB20" s="71"/>
      <c r="AC20" s="71"/>
      <c r="AD20" s="71"/>
      <c r="AE20" s="71"/>
      <c r="AF20" s="71"/>
      <c r="AG20" s="71"/>
      <c r="AH20" s="71"/>
      <c r="AI20" s="71"/>
      <c r="AJ20" s="71"/>
      <c r="AK20" s="71"/>
      <c r="AL20" s="71"/>
      <c r="AM20" s="71"/>
      <c r="AN20" s="71"/>
      <c r="AO20" s="66"/>
      <c r="AP20" s="65"/>
      <c r="AQ20" s="65"/>
      <c r="AR20" s="65"/>
      <c r="AS20" s="65"/>
      <c r="AT20" s="61"/>
    </row>
    <row r="21" spans="1:47" s="62" customFormat="1" ht="24.95" customHeight="1">
      <c r="A21" s="96"/>
      <c r="B21" s="76"/>
      <c r="C21" s="725"/>
      <c r="D21" s="725"/>
      <c r="E21" s="725"/>
      <c r="F21" s="725"/>
      <c r="G21" s="725"/>
      <c r="H21" s="725"/>
      <c r="I21" s="725"/>
      <c r="J21" s="89"/>
      <c r="K21" s="89"/>
      <c r="L21" s="89"/>
      <c r="M21" s="192"/>
      <c r="N21" s="68"/>
      <c r="O21" s="69"/>
      <c r="P21" s="69"/>
      <c r="Q21" s="69"/>
      <c r="R21" s="69"/>
      <c r="S21" s="69"/>
      <c r="T21" s="69"/>
      <c r="U21" s="70"/>
      <c r="V21" s="71"/>
      <c r="W21" s="71"/>
      <c r="X21" s="71"/>
      <c r="Y21" s="71"/>
      <c r="Z21" s="72"/>
      <c r="AA21" s="71"/>
      <c r="AB21" s="71"/>
      <c r="AC21" s="71"/>
      <c r="AD21" s="71"/>
      <c r="AE21" s="71"/>
      <c r="AF21" s="71"/>
      <c r="AG21" s="71"/>
      <c r="AH21" s="71"/>
      <c r="AI21" s="71"/>
      <c r="AJ21" s="71"/>
      <c r="AK21" s="71"/>
      <c r="AL21" s="71"/>
      <c r="AM21" s="71"/>
      <c r="AN21" s="71"/>
      <c r="AO21" s="66"/>
      <c r="AP21" s="65"/>
      <c r="AQ21" s="65"/>
      <c r="AR21" s="65"/>
      <c r="AS21" s="65"/>
      <c r="AT21" s="61"/>
    </row>
    <row r="22" spans="1:47" s="62" customFormat="1" ht="24.95" customHeight="1">
      <c r="A22" s="96"/>
      <c r="B22" s="76"/>
      <c r="C22" s="725"/>
      <c r="D22" s="725"/>
      <c r="E22" s="725"/>
      <c r="F22" s="725"/>
      <c r="G22" s="725"/>
      <c r="H22" s="725"/>
      <c r="I22" s="725"/>
      <c r="J22" s="89"/>
      <c r="K22" s="89"/>
      <c r="L22" s="89"/>
      <c r="M22" s="192"/>
      <c r="N22" s="68"/>
      <c r="O22" s="69"/>
      <c r="P22" s="69"/>
      <c r="Q22" s="69"/>
      <c r="R22" s="69"/>
      <c r="S22" s="69"/>
      <c r="T22" s="69"/>
      <c r="U22" s="70"/>
      <c r="V22" s="71"/>
      <c r="W22" s="71"/>
      <c r="X22" s="71"/>
      <c r="Y22" s="71"/>
      <c r="Z22" s="72"/>
      <c r="AA22" s="71"/>
      <c r="AB22" s="71"/>
      <c r="AC22" s="71"/>
      <c r="AD22" s="71"/>
      <c r="AE22" s="71"/>
      <c r="AF22" s="71"/>
      <c r="AG22" s="71"/>
      <c r="AH22" s="71"/>
      <c r="AI22" s="71"/>
      <c r="AJ22" s="71"/>
      <c r="AK22" s="71"/>
      <c r="AL22" s="71"/>
      <c r="AM22" s="71"/>
      <c r="AN22" s="71"/>
      <c r="AO22" s="66"/>
      <c r="AP22" s="65"/>
      <c r="AQ22" s="65"/>
      <c r="AR22" s="65"/>
      <c r="AS22" s="65"/>
      <c r="AT22" s="61"/>
    </row>
    <row r="23" spans="1:47" s="62" customFormat="1" ht="24.95" customHeight="1">
      <c r="A23" s="96"/>
      <c r="B23" s="76"/>
      <c r="C23" s="725"/>
      <c r="D23" s="725"/>
      <c r="E23" s="725"/>
      <c r="F23" s="725"/>
      <c r="G23" s="725"/>
      <c r="H23" s="725"/>
      <c r="I23" s="725"/>
      <c r="J23" s="89"/>
      <c r="K23" s="89"/>
      <c r="L23" s="89"/>
      <c r="M23" s="192"/>
      <c r="N23" s="68"/>
      <c r="O23" s="69"/>
      <c r="P23" s="69"/>
      <c r="Q23" s="69"/>
      <c r="R23" s="69"/>
      <c r="S23" s="69"/>
      <c r="T23" s="69"/>
      <c r="U23" s="70"/>
      <c r="V23" s="71"/>
      <c r="W23" s="71"/>
      <c r="X23" s="71"/>
      <c r="Y23" s="71"/>
      <c r="Z23" s="72"/>
      <c r="AA23" s="71"/>
      <c r="AB23" s="71"/>
      <c r="AC23" s="71"/>
      <c r="AD23" s="71"/>
      <c r="AE23" s="71"/>
      <c r="AF23" s="71"/>
      <c r="AG23" s="71"/>
      <c r="AH23" s="71"/>
      <c r="AI23" s="71"/>
      <c r="AJ23" s="71"/>
      <c r="AK23" s="71"/>
      <c r="AL23" s="71"/>
      <c r="AM23" s="71"/>
      <c r="AN23" s="71"/>
      <c r="AO23" s="66"/>
      <c r="AP23" s="65"/>
      <c r="AQ23" s="65"/>
      <c r="AR23" s="65"/>
      <c r="AS23" s="65"/>
      <c r="AT23" s="61"/>
    </row>
    <row r="24" spans="1:47" s="62" customFormat="1" ht="24.95" customHeight="1">
      <c r="A24" s="96"/>
      <c r="B24" s="76"/>
      <c r="C24" s="725"/>
      <c r="D24" s="725"/>
      <c r="E24" s="725"/>
      <c r="F24" s="725"/>
      <c r="G24" s="725"/>
      <c r="H24" s="725"/>
      <c r="I24" s="725"/>
      <c r="J24" s="89"/>
      <c r="K24" s="89"/>
      <c r="L24" s="89"/>
      <c r="M24" s="192"/>
      <c r="N24" s="68"/>
      <c r="O24" s="69"/>
      <c r="P24" s="69"/>
      <c r="Q24" s="69"/>
      <c r="R24" s="69"/>
      <c r="S24" s="69"/>
      <c r="T24" s="69"/>
      <c r="U24" s="70"/>
      <c r="V24" s="71"/>
      <c r="W24" s="71"/>
      <c r="X24" s="71"/>
      <c r="Y24" s="71"/>
      <c r="Z24" s="72"/>
      <c r="AA24" s="71"/>
      <c r="AB24" s="71"/>
      <c r="AC24" s="71"/>
      <c r="AD24" s="71"/>
      <c r="AE24" s="71"/>
      <c r="AF24" s="71"/>
      <c r="AG24" s="71"/>
      <c r="AH24" s="71"/>
      <c r="AI24" s="71"/>
      <c r="AJ24" s="71"/>
      <c r="AK24" s="71"/>
      <c r="AL24" s="71"/>
      <c r="AM24" s="71"/>
      <c r="AN24" s="71"/>
      <c r="AO24" s="66"/>
      <c r="AP24" s="65"/>
      <c r="AQ24" s="65"/>
      <c r="AR24" s="65"/>
      <c r="AS24" s="65"/>
      <c r="AT24" s="61"/>
    </row>
    <row r="25" spans="1:47" s="62" customFormat="1" ht="24.95" customHeight="1">
      <c r="A25" s="96"/>
      <c r="B25" s="76"/>
      <c r="C25" s="725"/>
      <c r="D25" s="725"/>
      <c r="E25" s="725"/>
      <c r="F25" s="725"/>
      <c r="G25" s="725"/>
      <c r="H25" s="725"/>
      <c r="I25" s="725"/>
      <c r="J25" s="89"/>
      <c r="K25" s="89"/>
      <c r="L25" s="89"/>
      <c r="M25" s="192"/>
      <c r="N25" s="68"/>
      <c r="O25" s="69"/>
      <c r="P25" s="69"/>
      <c r="Q25" s="69"/>
      <c r="R25" s="69"/>
      <c r="S25" s="69"/>
      <c r="T25" s="69"/>
      <c r="U25" s="70"/>
      <c r="V25" s="71"/>
      <c r="W25" s="71"/>
      <c r="X25" s="71"/>
      <c r="Y25" s="71"/>
      <c r="Z25" s="72"/>
      <c r="AA25" s="71"/>
      <c r="AB25" s="71"/>
      <c r="AC25" s="71"/>
      <c r="AD25" s="71"/>
      <c r="AE25" s="71"/>
      <c r="AF25" s="71"/>
      <c r="AG25" s="71"/>
      <c r="AH25" s="71"/>
      <c r="AI25" s="71"/>
      <c r="AJ25" s="71"/>
      <c r="AK25" s="71"/>
      <c r="AL25" s="71"/>
      <c r="AM25" s="71"/>
      <c r="AN25" s="71"/>
      <c r="AO25" s="66"/>
      <c r="AP25" s="65"/>
      <c r="AQ25" s="65"/>
      <c r="AR25" s="65"/>
      <c r="AS25" s="65"/>
      <c r="AT25" s="61"/>
    </row>
    <row r="26" spans="1:47" s="62" customFormat="1" ht="24.95" customHeight="1">
      <c r="A26" s="96"/>
      <c r="B26" s="76"/>
      <c r="C26" s="725"/>
      <c r="D26" s="725"/>
      <c r="E26" s="725"/>
      <c r="F26" s="725"/>
      <c r="G26" s="725"/>
      <c r="H26" s="725"/>
      <c r="I26" s="725"/>
      <c r="J26" s="89"/>
      <c r="K26" s="89"/>
      <c r="L26" s="89"/>
      <c r="M26" s="192"/>
      <c r="N26" s="68"/>
      <c r="O26" s="69"/>
      <c r="P26" s="69"/>
      <c r="Q26" s="69"/>
      <c r="R26" s="69"/>
      <c r="S26" s="69"/>
      <c r="T26" s="69"/>
      <c r="U26" s="70"/>
      <c r="V26" s="71"/>
      <c r="W26" s="71"/>
      <c r="X26" s="71"/>
      <c r="Y26" s="71"/>
      <c r="Z26" s="72"/>
      <c r="AA26" s="71"/>
      <c r="AB26" s="71"/>
      <c r="AC26" s="71"/>
      <c r="AD26" s="71"/>
      <c r="AE26" s="71"/>
      <c r="AF26" s="71"/>
      <c r="AG26" s="71"/>
      <c r="AH26" s="71"/>
      <c r="AI26" s="71"/>
      <c r="AJ26" s="71"/>
      <c r="AK26" s="71"/>
      <c r="AL26" s="71"/>
      <c r="AM26" s="71"/>
      <c r="AN26" s="71"/>
      <c r="AO26" s="66"/>
      <c r="AP26" s="65"/>
      <c r="AQ26" s="65"/>
      <c r="AR26" s="65"/>
      <c r="AS26" s="65"/>
      <c r="AT26" s="61"/>
    </row>
    <row r="27" spans="1:47" s="62" customFormat="1" ht="24.95" customHeight="1">
      <c r="A27" s="96"/>
      <c r="B27" s="60"/>
      <c r="C27" s="89"/>
      <c r="D27" s="89"/>
      <c r="E27" s="89"/>
      <c r="F27" s="89"/>
      <c r="G27" s="89"/>
      <c r="H27" s="89"/>
      <c r="I27" s="89"/>
      <c r="J27" s="89"/>
      <c r="K27" s="89"/>
      <c r="L27" s="89"/>
      <c r="M27" s="192"/>
      <c r="N27" s="68"/>
      <c r="O27" s="69"/>
      <c r="P27" s="69"/>
      <c r="Q27" s="69"/>
      <c r="R27" s="69"/>
      <c r="S27" s="69"/>
      <c r="T27" s="69"/>
      <c r="U27" s="70"/>
      <c r="V27" s="71"/>
      <c r="W27" s="71"/>
      <c r="X27" s="71"/>
      <c r="Y27" s="71"/>
      <c r="Z27" s="72"/>
      <c r="AA27" s="71"/>
      <c r="AB27" s="71"/>
      <c r="AC27" s="71"/>
      <c r="AD27" s="71"/>
      <c r="AE27" s="71"/>
      <c r="AF27" s="71"/>
      <c r="AG27" s="71"/>
      <c r="AH27" s="71"/>
      <c r="AI27" s="71"/>
      <c r="AJ27" s="71"/>
      <c r="AK27" s="71"/>
      <c r="AL27" s="71"/>
      <c r="AM27" s="71"/>
      <c r="AN27" s="71"/>
      <c r="AO27" s="66"/>
      <c r="AP27" s="65"/>
      <c r="AQ27" s="65"/>
      <c r="AR27" s="65"/>
      <c r="AS27" s="65"/>
      <c r="AT27" s="61"/>
    </row>
    <row r="28" spans="1:47" s="62" customFormat="1" ht="24.95" customHeight="1">
      <c r="A28" s="96"/>
      <c r="B28" s="60"/>
      <c r="C28" s="427" t="str">
        <f>Índice!D91</f>
        <v>GRI 401-3</v>
      </c>
      <c r="D28" s="868" t="str">
        <f>Índice!E91</f>
        <v>Parental leave</v>
      </c>
      <c r="E28" s="869"/>
      <c r="F28" s="869"/>
      <c r="G28" s="869"/>
      <c r="H28" s="869"/>
      <c r="I28" s="869"/>
      <c r="J28" s="93"/>
      <c r="K28" s="93"/>
      <c r="L28" s="93"/>
      <c r="M28" s="192"/>
      <c r="N28" s="68"/>
      <c r="O28" s="69"/>
      <c r="P28" s="69"/>
      <c r="Q28" s="69"/>
      <c r="R28" s="69"/>
      <c r="S28" s="69"/>
      <c r="T28" s="69"/>
      <c r="U28" s="70"/>
      <c r="V28" s="71"/>
      <c r="W28" s="71"/>
      <c r="X28" s="71"/>
      <c r="Y28" s="71"/>
      <c r="Z28" s="72"/>
      <c r="AA28" s="71"/>
      <c r="AB28" s="71"/>
      <c r="AC28" s="71"/>
      <c r="AD28" s="71"/>
      <c r="AE28" s="71"/>
      <c r="AF28" s="71"/>
      <c r="AG28" s="71"/>
      <c r="AH28" s="71"/>
      <c r="AI28" s="71"/>
      <c r="AJ28" s="71"/>
      <c r="AK28" s="71"/>
      <c r="AL28" s="71"/>
      <c r="AM28" s="71"/>
      <c r="AN28" s="71"/>
      <c r="AO28" s="66"/>
      <c r="AP28" s="65"/>
      <c r="AQ28" s="65"/>
      <c r="AR28" s="65"/>
      <c r="AS28" s="65"/>
      <c r="AT28" s="61"/>
    </row>
    <row r="29" spans="1:47" s="62" customFormat="1" ht="24.95" customHeight="1">
      <c r="A29" s="96"/>
      <c r="B29" s="60"/>
      <c r="C29" s="882" t="s">
        <v>699</v>
      </c>
      <c r="D29" s="882"/>
      <c r="E29" s="882"/>
      <c r="F29" s="882"/>
      <c r="G29" s="882"/>
      <c r="H29" s="882"/>
      <c r="I29" s="882"/>
      <c r="J29" s="124"/>
      <c r="K29" s="124"/>
      <c r="L29" s="124"/>
      <c r="M29" s="192"/>
      <c r="N29" s="68"/>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30"/>
      <c r="AP29" s="131"/>
      <c r="AQ29" s="131"/>
      <c r="AR29" s="131"/>
      <c r="AS29" s="131"/>
    </row>
    <row r="30" spans="1:47" s="62" customFormat="1" ht="24.95" customHeight="1">
      <c r="A30" s="96"/>
      <c r="B30" s="60"/>
      <c r="C30" s="883"/>
      <c r="D30" s="883"/>
      <c r="E30" s="883"/>
      <c r="F30" s="883"/>
      <c r="G30" s="883"/>
      <c r="H30" s="883"/>
      <c r="I30" s="883"/>
      <c r="J30" s="126"/>
      <c r="K30" s="126"/>
      <c r="L30" s="126"/>
      <c r="M30" s="19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1"/>
    </row>
    <row r="31" spans="1:47" s="62" customFormat="1" ht="24.95" customHeight="1">
      <c r="A31" s="96"/>
      <c r="B31" s="60"/>
      <c r="C31" s="447" t="s">
        <v>323</v>
      </c>
      <c r="D31" s="126"/>
      <c r="E31" s="126"/>
      <c r="F31" s="126"/>
      <c r="G31" s="126"/>
      <c r="H31" s="126"/>
      <c r="I31" s="126"/>
      <c r="J31" s="126"/>
      <c r="K31" s="126"/>
      <c r="L31" s="126"/>
      <c r="M31" s="192"/>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1"/>
    </row>
    <row r="32" spans="1:47" s="62" customFormat="1" ht="24.95" customHeight="1">
      <c r="A32" s="96"/>
      <c r="B32" s="60"/>
      <c r="C32" s="884" t="s">
        <v>700</v>
      </c>
      <c r="D32" s="884"/>
      <c r="E32" s="475">
        <v>2022</v>
      </c>
      <c r="F32" s="475"/>
      <c r="G32" s="880">
        <v>2023</v>
      </c>
      <c r="H32" s="880"/>
      <c r="I32" s="881">
        <v>2024</v>
      </c>
      <c r="J32" s="881"/>
      <c r="K32" s="50"/>
      <c r="L32" s="50"/>
      <c r="M32" s="50"/>
      <c r="N32" s="192"/>
      <c r="O32" s="68"/>
      <c r="P32" s="69"/>
      <c r="Q32" s="69"/>
      <c r="R32" s="69"/>
      <c r="S32" s="69"/>
      <c r="T32" s="69"/>
      <c r="U32" s="69"/>
      <c r="V32" s="70"/>
      <c r="W32" s="71"/>
      <c r="X32" s="71"/>
      <c r="Y32" s="71"/>
      <c r="Z32" s="71"/>
      <c r="AA32" s="72"/>
      <c r="AB32" s="71"/>
      <c r="AC32" s="71"/>
      <c r="AD32" s="71"/>
      <c r="AE32" s="71"/>
      <c r="AF32" s="71"/>
      <c r="AG32" s="71"/>
      <c r="AH32" s="71"/>
      <c r="AI32" s="71"/>
      <c r="AJ32" s="71"/>
      <c r="AK32" s="71"/>
      <c r="AL32" s="71"/>
      <c r="AM32" s="71"/>
      <c r="AN32" s="71"/>
      <c r="AO32" s="71"/>
      <c r="AP32" s="66"/>
      <c r="AQ32" s="65"/>
      <c r="AR32" s="65"/>
      <c r="AS32" s="65"/>
      <c r="AT32" s="65"/>
      <c r="AU32" s="61"/>
    </row>
    <row r="33" spans="1:47" s="62" customFormat="1" ht="24.95" customHeight="1" thickBot="1">
      <c r="A33" s="96"/>
      <c r="B33" s="82"/>
      <c r="C33" s="879"/>
      <c r="D33" s="879"/>
      <c r="E33" s="430" t="s">
        <v>659</v>
      </c>
      <c r="F33" s="430" t="s">
        <v>658</v>
      </c>
      <c r="G33" s="430" t="s">
        <v>659</v>
      </c>
      <c r="H33" s="430" t="s">
        <v>658</v>
      </c>
      <c r="I33" s="431" t="s">
        <v>659</v>
      </c>
      <c r="J33" s="431" t="s">
        <v>658</v>
      </c>
      <c r="K33" s="50"/>
      <c r="L33" s="50"/>
      <c r="M33" s="50"/>
      <c r="N33" s="192"/>
      <c r="O33" s="68"/>
      <c r="P33" s="69"/>
      <c r="Q33" s="69"/>
      <c r="R33" s="69"/>
      <c r="S33" s="69"/>
      <c r="T33" s="69"/>
      <c r="U33" s="69"/>
      <c r="V33" s="70"/>
      <c r="W33" s="71"/>
      <c r="X33" s="71"/>
      <c r="Y33" s="71"/>
      <c r="Z33" s="71"/>
      <c r="AA33" s="72"/>
      <c r="AB33" s="71"/>
      <c r="AC33" s="71"/>
      <c r="AD33" s="71"/>
      <c r="AE33" s="71"/>
      <c r="AF33" s="71"/>
      <c r="AG33" s="71"/>
      <c r="AH33" s="71"/>
      <c r="AI33" s="71"/>
      <c r="AJ33" s="71"/>
      <c r="AK33" s="71"/>
      <c r="AL33" s="71"/>
      <c r="AM33" s="71"/>
      <c r="AN33" s="71"/>
      <c r="AO33" s="71"/>
      <c r="AP33" s="66"/>
      <c r="AQ33" s="65"/>
      <c r="AR33" s="65"/>
      <c r="AS33" s="65"/>
      <c r="AT33" s="65"/>
      <c r="AU33" s="61"/>
    </row>
    <row r="34" spans="1:47" s="62" customFormat="1" ht="24.95" customHeight="1">
      <c r="A34" s="96"/>
      <c r="B34" s="60"/>
      <c r="C34" s="878" t="s">
        <v>701</v>
      </c>
      <c r="D34" s="878"/>
      <c r="E34" s="476">
        <v>46</v>
      </c>
      <c r="F34" s="476">
        <v>4</v>
      </c>
      <c r="G34" s="476">
        <v>48</v>
      </c>
      <c r="H34" s="476">
        <v>14</v>
      </c>
      <c r="I34" s="477">
        <v>63</v>
      </c>
      <c r="J34" s="477">
        <v>18</v>
      </c>
      <c r="K34" s="50"/>
      <c r="L34" s="50"/>
      <c r="M34" s="50"/>
      <c r="N34" s="192"/>
      <c r="O34" s="68"/>
      <c r="P34" s="69"/>
      <c r="Q34" s="69"/>
      <c r="R34" s="69"/>
      <c r="S34" s="69"/>
      <c r="T34" s="69"/>
      <c r="U34" s="69"/>
      <c r="V34" s="70"/>
      <c r="W34" s="71"/>
      <c r="X34" s="71"/>
      <c r="Y34" s="71"/>
      <c r="Z34" s="71"/>
      <c r="AA34" s="72"/>
      <c r="AB34" s="71"/>
      <c r="AC34" s="71"/>
      <c r="AD34" s="71"/>
      <c r="AE34" s="71"/>
      <c r="AF34" s="71"/>
      <c r="AG34" s="71"/>
      <c r="AH34" s="71"/>
      <c r="AI34" s="71"/>
      <c r="AJ34" s="71"/>
      <c r="AK34" s="71"/>
      <c r="AL34" s="71"/>
      <c r="AM34" s="71"/>
      <c r="AN34" s="71"/>
      <c r="AO34" s="71"/>
      <c r="AP34" s="66"/>
      <c r="AQ34" s="65"/>
      <c r="AR34" s="65"/>
      <c r="AS34" s="65"/>
      <c r="AT34" s="65"/>
      <c r="AU34" s="61"/>
    </row>
    <row r="35" spans="1:47" s="62" customFormat="1" ht="35.1" customHeight="1">
      <c r="A35" s="96"/>
      <c r="B35" s="60"/>
      <c r="C35" s="764" t="s">
        <v>702</v>
      </c>
      <c r="D35" s="877"/>
      <c r="E35" s="476">
        <v>42</v>
      </c>
      <c r="F35" s="476">
        <v>2</v>
      </c>
      <c r="G35" s="476">
        <v>43</v>
      </c>
      <c r="H35" s="476">
        <v>13</v>
      </c>
      <c r="I35" s="477">
        <v>58</v>
      </c>
      <c r="J35" s="477">
        <v>16</v>
      </c>
      <c r="K35" s="50"/>
      <c r="L35" s="50"/>
      <c r="M35" s="50"/>
      <c r="N35" s="192"/>
      <c r="O35" s="68"/>
      <c r="P35" s="69"/>
      <c r="Q35" s="69"/>
      <c r="R35" s="69"/>
      <c r="S35" s="69"/>
      <c r="T35" s="69"/>
      <c r="U35" s="69"/>
      <c r="V35" s="70"/>
      <c r="W35" s="71"/>
      <c r="X35" s="71"/>
      <c r="Y35" s="71"/>
      <c r="Z35" s="71"/>
      <c r="AA35" s="72"/>
      <c r="AB35" s="71"/>
      <c r="AC35" s="71"/>
      <c r="AD35" s="71"/>
      <c r="AE35" s="71"/>
      <c r="AF35" s="71"/>
      <c r="AG35" s="71"/>
      <c r="AH35" s="71"/>
      <c r="AI35" s="71"/>
      <c r="AJ35" s="71"/>
      <c r="AK35" s="71"/>
      <c r="AL35" s="71"/>
      <c r="AM35" s="71"/>
      <c r="AN35" s="71"/>
      <c r="AO35" s="71"/>
      <c r="AP35" s="66"/>
      <c r="AQ35" s="65"/>
      <c r="AR35" s="65"/>
      <c r="AS35" s="65"/>
      <c r="AT35" s="65"/>
      <c r="AU35" s="61"/>
    </row>
    <row r="36" spans="1:47" s="62" customFormat="1" ht="45" customHeight="1">
      <c r="A36" s="96"/>
      <c r="B36" s="60"/>
      <c r="C36" s="764" t="s">
        <v>703</v>
      </c>
      <c r="D36" s="877"/>
      <c r="E36" s="476">
        <v>39</v>
      </c>
      <c r="F36" s="476">
        <v>0</v>
      </c>
      <c r="G36" s="476">
        <v>43</v>
      </c>
      <c r="H36" s="476">
        <v>13</v>
      </c>
      <c r="I36" s="477">
        <v>63</v>
      </c>
      <c r="J36" s="477">
        <v>15</v>
      </c>
      <c r="K36" s="50"/>
      <c r="L36" s="50"/>
      <c r="M36" s="50"/>
      <c r="N36" s="192"/>
      <c r="O36" s="68"/>
      <c r="P36" s="69"/>
      <c r="Q36" s="69"/>
      <c r="R36" s="69"/>
      <c r="S36" s="69"/>
      <c r="T36" s="69"/>
      <c r="U36" s="69"/>
      <c r="V36" s="70"/>
      <c r="W36" s="71"/>
      <c r="X36" s="71"/>
      <c r="Y36" s="71"/>
      <c r="Z36" s="71"/>
      <c r="AA36" s="72"/>
      <c r="AB36" s="71"/>
      <c r="AC36" s="71"/>
      <c r="AD36" s="71"/>
      <c r="AE36" s="71"/>
      <c r="AF36" s="71"/>
      <c r="AG36" s="71"/>
      <c r="AH36" s="71"/>
      <c r="AI36" s="71"/>
      <c r="AJ36" s="71"/>
      <c r="AK36" s="71"/>
      <c r="AL36" s="71"/>
      <c r="AM36" s="71"/>
      <c r="AN36" s="71"/>
      <c r="AO36" s="71"/>
      <c r="AP36" s="66"/>
      <c r="AQ36" s="65"/>
      <c r="AR36" s="65"/>
      <c r="AS36" s="65"/>
      <c r="AT36" s="65"/>
      <c r="AU36" s="61"/>
    </row>
    <row r="37" spans="1:47" s="62" customFormat="1" ht="24.95" customHeight="1">
      <c r="A37" s="96"/>
      <c r="B37" s="60"/>
      <c r="C37" s="764" t="s">
        <v>704</v>
      </c>
      <c r="D37" s="877"/>
      <c r="E37" s="478">
        <v>0.91</v>
      </c>
      <c r="F37" s="478">
        <v>0.5</v>
      </c>
      <c r="G37" s="478">
        <v>0.9</v>
      </c>
      <c r="H37" s="478">
        <v>0.93</v>
      </c>
      <c r="I37" s="479">
        <v>0.92</v>
      </c>
      <c r="J37" s="479">
        <v>0.89</v>
      </c>
      <c r="K37" s="50"/>
      <c r="L37" s="50"/>
      <c r="M37" s="50"/>
      <c r="N37" s="192"/>
      <c r="O37" s="68"/>
      <c r="P37" s="69"/>
      <c r="Q37" s="69"/>
      <c r="R37" s="69"/>
      <c r="S37" s="69"/>
      <c r="T37" s="69"/>
      <c r="U37" s="69"/>
      <c r="V37" s="70"/>
      <c r="W37" s="71"/>
      <c r="X37" s="71"/>
      <c r="Y37" s="71"/>
      <c r="Z37" s="71"/>
      <c r="AA37" s="72"/>
      <c r="AB37" s="71"/>
      <c r="AC37" s="71"/>
      <c r="AD37" s="71"/>
      <c r="AE37" s="71"/>
      <c r="AF37" s="71"/>
      <c r="AG37" s="71"/>
      <c r="AH37" s="71"/>
      <c r="AI37" s="71"/>
      <c r="AJ37" s="71"/>
      <c r="AK37" s="71"/>
      <c r="AL37" s="71"/>
      <c r="AM37" s="71"/>
      <c r="AN37" s="71"/>
      <c r="AO37" s="71"/>
      <c r="AP37" s="66"/>
      <c r="AQ37" s="65"/>
      <c r="AR37" s="65"/>
      <c r="AS37" s="65"/>
      <c r="AT37" s="65"/>
      <c r="AU37" s="61"/>
    </row>
    <row r="38" spans="1:47" s="62" customFormat="1" ht="24.95" customHeight="1">
      <c r="A38" s="96"/>
      <c r="B38" s="60"/>
      <c r="C38" s="764" t="s">
        <v>705</v>
      </c>
      <c r="D38" s="877"/>
      <c r="E38" s="478">
        <v>0.93</v>
      </c>
      <c r="F38" s="478">
        <v>0</v>
      </c>
      <c r="G38" s="478">
        <v>1</v>
      </c>
      <c r="H38" s="478">
        <v>1</v>
      </c>
      <c r="I38" s="479">
        <v>1</v>
      </c>
      <c r="J38" s="479">
        <v>1</v>
      </c>
      <c r="K38" s="50"/>
      <c r="L38" s="50"/>
      <c r="M38" s="50"/>
      <c r="N38" s="192"/>
      <c r="O38" s="68"/>
      <c r="P38" s="69"/>
      <c r="Q38" s="69"/>
      <c r="R38" s="69"/>
      <c r="S38" s="69"/>
      <c r="T38" s="69"/>
      <c r="U38" s="69"/>
      <c r="V38" s="70"/>
      <c r="W38" s="71"/>
      <c r="X38" s="71"/>
      <c r="Y38" s="71"/>
      <c r="Z38" s="71"/>
      <c r="AA38" s="72"/>
      <c r="AB38" s="71"/>
      <c r="AC38" s="71"/>
      <c r="AD38" s="71"/>
      <c r="AE38" s="71"/>
      <c r="AF38" s="71"/>
      <c r="AG38" s="71"/>
      <c r="AH38" s="71"/>
      <c r="AI38" s="71"/>
      <c r="AJ38" s="71"/>
      <c r="AK38" s="71"/>
      <c r="AL38" s="71"/>
      <c r="AM38" s="71"/>
      <c r="AN38" s="71"/>
      <c r="AO38" s="71"/>
      <c r="AP38" s="66"/>
      <c r="AQ38" s="65"/>
      <c r="AR38" s="65"/>
      <c r="AS38" s="65"/>
      <c r="AT38" s="65"/>
      <c r="AU38" s="61"/>
    </row>
    <row r="39" spans="1:47" s="62" customFormat="1" ht="24.95" customHeight="1">
      <c r="A39" s="96"/>
      <c r="B39" s="60"/>
      <c r="C39" s="49"/>
      <c r="D39" s="50"/>
      <c r="E39" s="50"/>
      <c r="F39" s="50"/>
      <c r="G39" s="50"/>
      <c r="H39" s="50"/>
      <c r="I39" s="50"/>
      <c r="J39" s="50"/>
      <c r="K39" s="50"/>
      <c r="L39" s="50"/>
      <c r="M39" s="192"/>
      <c r="N39" s="68"/>
      <c r="O39" s="69"/>
      <c r="P39" s="69"/>
      <c r="Q39" s="69"/>
      <c r="R39" s="69"/>
      <c r="S39" s="69"/>
      <c r="T39" s="69"/>
      <c r="U39" s="70"/>
      <c r="V39" s="71"/>
      <c r="W39" s="71"/>
      <c r="X39" s="71"/>
      <c r="Y39" s="71"/>
      <c r="Z39" s="72"/>
      <c r="AA39" s="71"/>
      <c r="AB39" s="71"/>
      <c r="AC39" s="71"/>
      <c r="AD39" s="71"/>
      <c r="AE39" s="71"/>
      <c r="AF39" s="71"/>
      <c r="AG39" s="71"/>
      <c r="AH39" s="71"/>
      <c r="AI39" s="71"/>
      <c r="AJ39" s="71"/>
      <c r="AK39" s="71"/>
      <c r="AL39" s="71"/>
      <c r="AM39" s="71"/>
      <c r="AN39" s="71"/>
      <c r="AO39" s="66"/>
      <c r="AP39" s="65"/>
      <c r="AQ39" s="65"/>
      <c r="AR39" s="65"/>
      <c r="AS39" s="65"/>
      <c r="AT39" s="61"/>
    </row>
    <row r="40" spans="1:47" s="62" customFormat="1" ht="24.95" customHeight="1">
      <c r="A40" s="96"/>
      <c r="B40" s="60"/>
      <c r="C40" s="427" t="str">
        <f>Índice!D92</f>
        <v>GRI 402-1</v>
      </c>
      <c r="D40" s="868" t="str">
        <f>Índice!E92</f>
        <v>Minimum notice periods regarding operational changes</v>
      </c>
      <c r="E40" s="869"/>
      <c r="F40" s="869"/>
      <c r="G40" s="869"/>
      <c r="H40" s="869"/>
      <c r="I40" s="869"/>
      <c r="J40" s="50"/>
      <c r="K40" s="50"/>
      <c r="L40" s="50"/>
      <c r="M40" s="192"/>
      <c r="N40" s="68"/>
      <c r="O40" s="69"/>
      <c r="P40" s="69"/>
      <c r="Q40" s="69"/>
      <c r="R40" s="69"/>
      <c r="S40" s="69"/>
      <c r="T40" s="69"/>
      <c r="U40" s="70"/>
      <c r="V40" s="71"/>
      <c r="W40" s="71"/>
      <c r="X40" s="71"/>
      <c r="Y40" s="71"/>
      <c r="Z40" s="72"/>
      <c r="AA40" s="71"/>
      <c r="AB40" s="71"/>
      <c r="AC40" s="71"/>
      <c r="AD40" s="71"/>
      <c r="AE40" s="71"/>
      <c r="AF40" s="71"/>
      <c r="AG40" s="71"/>
      <c r="AH40" s="71"/>
      <c r="AI40" s="71"/>
      <c r="AJ40" s="71"/>
      <c r="AK40" s="71"/>
      <c r="AL40" s="71"/>
      <c r="AM40" s="71"/>
      <c r="AN40" s="71"/>
      <c r="AO40" s="66"/>
      <c r="AP40" s="65"/>
      <c r="AQ40" s="65"/>
      <c r="AR40" s="65"/>
      <c r="AS40" s="65"/>
      <c r="AT40" s="61"/>
    </row>
    <row r="41" spans="1:47" s="62" customFormat="1" ht="24.95" customHeight="1">
      <c r="A41" s="96"/>
      <c r="B41" s="60"/>
      <c r="C41" s="875" t="s">
        <v>706</v>
      </c>
      <c r="D41" s="875"/>
      <c r="E41" s="875"/>
      <c r="F41" s="875"/>
      <c r="G41" s="875"/>
      <c r="H41" s="875"/>
      <c r="I41" s="875"/>
      <c r="J41" s="85"/>
      <c r="K41" s="85"/>
      <c r="L41" s="85"/>
      <c r="M41" s="192"/>
      <c r="N41" s="68"/>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30"/>
      <c r="AP41" s="131"/>
      <c r="AQ41" s="131"/>
      <c r="AR41" s="131"/>
      <c r="AS41" s="131"/>
    </row>
    <row r="42" spans="1:47" s="62" customFormat="1" ht="24.95" customHeight="1">
      <c r="A42" s="96"/>
      <c r="B42" s="60"/>
      <c r="C42" s="725"/>
      <c r="D42" s="725"/>
      <c r="E42" s="725"/>
      <c r="F42" s="725"/>
      <c r="G42" s="725"/>
      <c r="H42" s="725"/>
      <c r="I42" s="725"/>
      <c r="J42" s="87"/>
      <c r="K42" s="87"/>
      <c r="L42" s="87"/>
      <c r="M42" s="192"/>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1"/>
    </row>
    <row r="43" spans="1:47" s="132" customFormat="1" ht="24.95" customHeight="1">
      <c r="A43" s="96"/>
      <c r="B43" s="60"/>
      <c r="C43" s="725"/>
      <c r="D43" s="725"/>
      <c r="E43" s="725"/>
      <c r="F43" s="725"/>
      <c r="G43" s="725"/>
      <c r="H43" s="725"/>
      <c r="I43" s="725"/>
      <c r="J43" s="87"/>
      <c r="K43" s="87"/>
      <c r="L43" s="87"/>
      <c r="M43" s="192"/>
      <c r="N43" s="68"/>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4"/>
    </row>
    <row r="44" spans="1:47" s="62" customFormat="1" ht="24.95" customHeight="1">
      <c r="A44" s="96"/>
      <c r="B44" s="60"/>
      <c r="C44" s="758"/>
      <c r="D44" s="758"/>
      <c r="E44" s="758"/>
      <c r="F44" s="758"/>
      <c r="G44" s="758"/>
      <c r="H44" s="758"/>
      <c r="I44" s="758"/>
      <c r="J44" s="87"/>
      <c r="K44" s="87"/>
      <c r="L44" s="87"/>
      <c r="M44" s="192"/>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1"/>
    </row>
    <row r="45" spans="1:47" s="62" customFormat="1" ht="24.95" customHeight="1">
      <c r="A45" s="96"/>
      <c r="B45" s="60"/>
    </row>
    <row r="46" spans="1:47" s="62" customFormat="1" ht="24.95" customHeight="1">
      <c r="A46" s="96"/>
      <c r="B46" s="60"/>
      <c r="C46" s="427" t="str">
        <f>Índice!D93</f>
        <v>GRI 403-1</v>
      </c>
      <c r="D46" s="868" t="str">
        <f>Índice!E93</f>
        <v>Occupational health and safety management system</v>
      </c>
      <c r="E46" s="869"/>
      <c r="F46" s="869"/>
      <c r="G46" s="869"/>
      <c r="H46" s="869"/>
      <c r="I46" s="869"/>
      <c r="J46" s="60"/>
      <c r="K46" s="60"/>
      <c r="L46" s="102"/>
      <c r="M46" s="95"/>
      <c r="AT46" s="61"/>
    </row>
    <row r="47" spans="1:47" s="62" customFormat="1" ht="24.95" customHeight="1">
      <c r="A47" s="96"/>
      <c r="B47" s="60"/>
      <c r="C47" s="875" t="s">
        <v>707</v>
      </c>
      <c r="D47" s="875"/>
      <c r="E47" s="875"/>
      <c r="F47" s="875"/>
      <c r="G47" s="875"/>
      <c r="H47" s="875"/>
      <c r="I47" s="875"/>
      <c r="J47" s="91"/>
      <c r="K47" s="91"/>
      <c r="L47" s="91"/>
      <c r="M47" s="192"/>
    </row>
    <row r="48" spans="1:47" s="62" customFormat="1" ht="24.95" customHeight="1">
      <c r="A48" s="96"/>
      <c r="B48" s="60"/>
      <c r="C48" s="725"/>
      <c r="D48" s="725"/>
      <c r="E48" s="725"/>
      <c r="F48" s="725"/>
      <c r="G48" s="725"/>
      <c r="H48" s="725"/>
      <c r="I48" s="725"/>
      <c r="J48" s="89"/>
      <c r="K48" s="89"/>
      <c r="L48" s="89"/>
      <c r="M48" s="192"/>
    </row>
    <row r="49" spans="1:13" s="62" customFormat="1" ht="24.95" customHeight="1">
      <c r="A49" s="96"/>
      <c r="B49" s="60"/>
      <c r="C49" s="725"/>
      <c r="D49" s="725"/>
      <c r="E49" s="725"/>
      <c r="F49" s="725"/>
      <c r="G49" s="725"/>
      <c r="H49" s="725"/>
      <c r="I49" s="725"/>
      <c r="J49" s="89"/>
      <c r="K49" s="89"/>
      <c r="L49" s="89"/>
      <c r="M49" s="192"/>
    </row>
    <row r="50" spans="1:13" s="62" customFormat="1" ht="24.95" customHeight="1">
      <c r="A50" s="96"/>
      <c r="B50" s="60"/>
      <c r="C50" s="725"/>
      <c r="D50" s="725"/>
      <c r="E50" s="725"/>
      <c r="F50" s="725"/>
      <c r="G50" s="725"/>
      <c r="H50" s="725"/>
      <c r="I50" s="725"/>
      <c r="J50" s="89"/>
      <c r="K50" s="89"/>
      <c r="L50" s="89"/>
      <c r="M50" s="192"/>
    </row>
    <row r="51" spans="1:13" s="62" customFormat="1" ht="24.95" customHeight="1">
      <c r="A51" s="96"/>
      <c r="B51" s="82"/>
      <c r="C51" s="725"/>
      <c r="D51" s="725"/>
      <c r="E51" s="725"/>
      <c r="F51" s="725"/>
      <c r="G51" s="725"/>
      <c r="H51" s="725"/>
      <c r="I51" s="725"/>
      <c r="J51" s="89"/>
      <c r="K51" s="89"/>
      <c r="L51" s="89"/>
      <c r="M51" s="68"/>
    </row>
    <row r="52" spans="1:13" s="62" customFormat="1" ht="24.95" customHeight="1">
      <c r="A52" s="96"/>
      <c r="B52" s="82"/>
      <c r="C52" s="725"/>
      <c r="D52" s="725"/>
      <c r="E52" s="725"/>
      <c r="F52" s="725"/>
      <c r="G52" s="725"/>
      <c r="H52" s="725"/>
      <c r="I52" s="725"/>
      <c r="J52" s="89"/>
      <c r="K52" s="89"/>
      <c r="L52" s="89"/>
    </row>
    <row r="53" spans="1:13" s="62" customFormat="1" ht="24.95" customHeight="1">
      <c r="A53" s="96"/>
      <c r="B53" s="82"/>
      <c r="C53" s="725"/>
      <c r="D53" s="725"/>
      <c r="E53" s="725"/>
      <c r="F53" s="725"/>
      <c r="G53" s="725"/>
      <c r="H53" s="725"/>
      <c r="I53" s="725"/>
      <c r="J53" s="89"/>
      <c r="K53" s="89"/>
      <c r="L53" s="89"/>
    </row>
    <row r="54" spans="1:13" s="62" customFormat="1" ht="24.95" customHeight="1">
      <c r="A54" s="96"/>
      <c r="B54" s="82"/>
      <c r="C54" s="725"/>
      <c r="D54" s="725"/>
      <c r="E54" s="725"/>
      <c r="F54" s="725"/>
      <c r="G54" s="725"/>
      <c r="H54" s="725"/>
      <c r="I54" s="725"/>
      <c r="J54" s="89"/>
      <c r="K54" s="89"/>
      <c r="L54" s="89"/>
    </row>
    <row r="55" spans="1:13" s="62" customFormat="1" ht="24.95" customHeight="1">
      <c r="A55" s="96"/>
      <c r="B55" s="82"/>
      <c r="C55" s="89"/>
      <c r="D55" s="89"/>
      <c r="E55" s="89"/>
      <c r="F55" s="89"/>
      <c r="G55" s="89"/>
      <c r="H55" s="89"/>
      <c r="I55" s="89"/>
      <c r="J55" s="89"/>
      <c r="K55" s="89"/>
      <c r="L55" s="89"/>
    </row>
    <row r="56" spans="1:13" s="62" customFormat="1" ht="24.95" customHeight="1">
      <c r="A56" s="96"/>
      <c r="B56" s="60"/>
      <c r="C56" s="427" t="str">
        <f>Índice!D94</f>
        <v>GRI 403-2</v>
      </c>
      <c r="D56" s="868" t="str">
        <f>Índice!E94</f>
        <v>Hazard identification, risk assessment, and incident investigation</v>
      </c>
      <c r="E56" s="869"/>
      <c r="F56" s="869"/>
      <c r="G56" s="869"/>
      <c r="H56" s="869"/>
      <c r="I56" s="869"/>
    </row>
    <row r="57" spans="1:13" s="62" customFormat="1" ht="24.95" customHeight="1">
      <c r="A57" s="96"/>
      <c r="B57" s="60"/>
      <c r="C57" s="875" t="s">
        <v>708</v>
      </c>
      <c r="D57" s="875"/>
      <c r="E57" s="875"/>
      <c r="F57" s="875"/>
      <c r="G57" s="875"/>
      <c r="H57" s="875"/>
      <c r="I57" s="875"/>
      <c r="J57" s="91"/>
      <c r="K57" s="91"/>
      <c r="L57" s="91"/>
      <c r="M57" s="192"/>
    </row>
    <row r="58" spans="1:13" s="62" customFormat="1" ht="24.95" customHeight="1">
      <c r="A58" s="96"/>
      <c r="B58" s="60"/>
      <c r="C58" s="725"/>
      <c r="D58" s="725"/>
      <c r="E58" s="725"/>
      <c r="F58" s="725"/>
      <c r="G58" s="725"/>
      <c r="H58" s="725"/>
      <c r="I58" s="725"/>
      <c r="J58" s="89"/>
      <c r="K58" s="89"/>
      <c r="L58" s="89"/>
      <c r="M58" s="192"/>
    </row>
    <row r="59" spans="1:13" s="62" customFormat="1" ht="24.95" customHeight="1">
      <c r="A59" s="96"/>
      <c r="B59" s="60"/>
      <c r="C59" s="725"/>
      <c r="D59" s="725"/>
      <c r="E59" s="725"/>
      <c r="F59" s="725"/>
      <c r="G59" s="725"/>
      <c r="H59" s="725"/>
      <c r="I59" s="725"/>
      <c r="J59" s="89"/>
      <c r="K59" s="89"/>
      <c r="L59" s="89"/>
      <c r="M59" s="192"/>
    </row>
    <row r="60" spans="1:13" s="62" customFormat="1" ht="24.95" customHeight="1">
      <c r="A60" s="96"/>
      <c r="B60" s="60"/>
      <c r="C60" s="725"/>
      <c r="D60" s="725"/>
      <c r="E60" s="725"/>
      <c r="F60" s="725"/>
      <c r="G60" s="725"/>
      <c r="H60" s="725"/>
      <c r="I60" s="725"/>
      <c r="J60" s="89"/>
      <c r="K60" s="89"/>
      <c r="L60" s="89"/>
      <c r="M60" s="192"/>
    </row>
    <row r="61" spans="1:13" s="62" customFormat="1" ht="24.95" customHeight="1">
      <c r="A61" s="96"/>
      <c r="B61" s="60"/>
      <c r="C61" s="725"/>
      <c r="D61" s="725"/>
      <c r="E61" s="725"/>
      <c r="F61" s="725"/>
      <c r="G61" s="725"/>
      <c r="H61" s="725"/>
      <c r="I61" s="725"/>
      <c r="J61" s="89"/>
      <c r="K61" s="89"/>
      <c r="L61" s="89"/>
      <c r="M61" s="192"/>
    </row>
    <row r="62" spans="1:13" s="62" customFormat="1" ht="24.95" customHeight="1">
      <c r="A62" s="96"/>
      <c r="B62" s="60"/>
      <c r="C62" s="725"/>
      <c r="D62" s="725"/>
      <c r="E62" s="725"/>
      <c r="F62" s="725"/>
      <c r="G62" s="725"/>
      <c r="H62" s="725"/>
      <c r="I62" s="725"/>
      <c r="J62" s="89"/>
      <c r="K62" s="89"/>
      <c r="L62" s="89"/>
      <c r="M62" s="192"/>
    </row>
    <row r="63" spans="1:13" s="62" customFormat="1" ht="24.95" customHeight="1">
      <c r="A63" s="96"/>
      <c r="B63" s="60"/>
      <c r="C63" s="725"/>
      <c r="D63" s="725"/>
      <c r="E63" s="725"/>
      <c r="F63" s="725"/>
      <c r="G63" s="725"/>
      <c r="H63" s="725"/>
      <c r="I63" s="725"/>
      <c r="J63" s="89"/>
      <c r="K63" s="89"/>
      <c r="L63" s="89"/>
      <c r="M63" s="192"/>
    </row>
    <row r="64" spans="1:13" s="62" customFormat="1" ht="24.95" customHeight="1">
      <c r="A64" s="96"/>
      <c r="B64" s="60"/>
      <c r="C64" s="725"/>
      <c r="D64" s="725"/>
      <c r="E64" s="725"/>
      <c r="F64" s="725"/>
      <c r="G64" s="725"/>
      <c r="H64" s="725"/>
      <c r="I64" s="725"/>
      <c r="J64" s="89"/>
      <c r="K64" s="89"/>
      <c r="L64" s="89"/>
      <c r="M64" s="192"/>
    </row>
    <row r="65" spans="1:13" s="62" customFormat="1" ht="24.95" customHeight="1">
      <c r="A65" s="96"/>
      <c r="B65" s="60"/>
      <c r="C65" s="725"/>
      <c r="D65" s="725"/>
      <c r="E65" s="725"/>
      <c r="F65" s="725"/>
      <c r="G65" s="725"/>
      <c r="H65" s="725"/>
      <c r="I65" s="725"/>
      <c r="J65" s="89"/>
      <c r="K65" s="89"/>
      <c r="L65" s="89"/>
      <c r="M65" s="192"/>
    </row>
    <row r="66" spans="1:13" s="62" customFormat="1" ht="24.95" customHeight="1">
      <c r="A66" s="96"/>
      <c r="B66" s="60"/>
      <c r="C66" s="725"/>
      <c r="D66" s="725"/>
      <c r="E66" s="725"/>
      <c r="F66" s="725"/>
      <c r="G66" s="725"/>
      <c r="H66" s="725"/>
      <c r="I66" s="725"/>
      <c r="J66" s="89"/>
      <c r="K66" s="89"/>
      <c r="L66" s="89"/>
      <c r="M66" s="192"/>
    </row>
    <row r="67" spans="1:13" s="62" customFormat="1" ht="24.95" customHeight="1">
      <c r="A67" s="96"/>
      <c r="B67" s="60"/>
      <c r="C67" s="725"/>
      <c r="D67" s="725"/>
      <c r="E67" s="725"/>
      <c r="F67" s="725"/>
      <c r="G67" s="725"/>
      <c r="H67" s="725"/>
      <c r="I67" s="725"/>
      <c r="J67" s="89"/>
      <c r="K67" s="89"/>
      <c r="L67" s="89"/>
      <c r="M67" s="192"/>
    </row>
    <row r="68" spans="1:13" s="62" customFormat="1" ht="24.95" customHeight="1">
      <c r="A68" s="96"/>
      <c r="B68" s="60"/>
      <c r="C68" s="725"/>
      <c r="D68" s="725"/>
      <c r="E68" s="725"/>
      <c r="F68" s="725"/>
      <c r="G68" s="725"/>
      <c r="H68" s="725"/>
      <c r="I68" s="725"/>
      <c r="J68" s="89"/>
      <c r="K68" s="89"/>
      <c r="L68" s="89"/>
      <c r="M68" s="68"/>
    </row>
    <row r="69" spans="1:13" s="62" customFormat="1" ht="24.95" customHeight="1">
      <c r="A69" s="96"/>
      <c r="B69" s="60"/>
      <c r="C69" s="427" t="str">
        <f>Índice!D95</f>
        <v>GRI 403-3</v>
      </c>
      <c r="D69" s="868" t="str">
        <f>Índice!E95</f>
        <v>Occupational health services</v>
      </c>
      <c r="E69" s="869"/>
      <c r="F69" s="869"/>
      <c r="G69" s="869"/>
      <c r="H69" s="869"/>
      <c r="I69" s="869"/>
      <c r="J69" s="89"/>
      <c r="K69" s="89"/>
      <c r="L69" s="89"/>
    </row>
    <row r="70" spans="1:13" s="62" customFormat="1" ht="24.95" customHeight="1">
      <c r="A70" s="96"/>
      <c r="B70" s="60"/>
      <c r="C70" s="875" t="s">
        <v>709</v>
      </c>
      <c r="D70" s="875"/>
      <c r="E70" s="875"/>
      <c r="F70" s="875"/>
      <c r="G70" s="875"/>
      <c r="H70" s="875"/>
      <c r="I70" s="875"/>
      <c r="J70" s="91"/>
      <c r="K70" s="91"/>
      <c r="L70" s="91"/>
      <c r="M70" s="192"/>
    </row>
    <row r="71" spans="1:13" s="62" customFormat="1" ht="39.75" customHeight="1">
      <c r="A71" s="96"/>
      <c r="B71" s="60"/>
      <c r="C71" s="725"/>
      <c r="D71" s="725"/>
      <c r="E71" s="725"/>
      <c r="F71" s="725"/>
      <c r="G71" s="725"/>
      <c r="H71" s="725"/>
      <c r="I71" s="725"/>
      <c r="J71" s="89"/>
      <c r="K71" s="89"/>
      <c r="L71" s="89"/>
      <c r="M71" s="192"/>
    </row>
    <row r="72" spans="1:13" s="62" customFormat="1" ht="39.75" customHeight="1">
      <c r="A72" s="96"/>
      <c r="B72" s="82"/>
      <c r="C72" s="725"/>
      <c r="D72" s="725"/>
      <c r="E72" s="725"/>
      <c r="F72" s="725"/>
      <c r="G72" s="725"/>
      <c r="H72" s="725"/>
      <c r="I72" s="725"/>
      <c r="J72" s="89"/>
      <c r="K72" s="89"/>
      <c r="L72" s="89"/>
      <c r="M72" s="192"/>
    </row>
    <row r="73" spans="1:13" s="62" customFormat="1" ht="24.95" customHeight="1">
      <c r="A73" s="96"/>
      <c r="B73" s="82"/>
      <c r="C73" s="725"/>
      <c r="D73" s="725"/>
      <c r="E73" s="725"/>
      <c r="F73" s="725"/>
      <c r="G73" s="725"/>
      <c r="H73" s="725"/>
      <c r="I73" s="725"/>
      <c r="J73" s="89"/>
      <c r="K73" s="89"/>
      <c r="L73" s="89"/>
      <c r="M73" s="192"/>
    </row>
    <row r="74" spans="1:13" s="62" customFormat="1" ht="24.95" customHeight="1">
      <c r="A74" s="96"/>
      <c r="B74" s="82"/>
      <c r="C74" s="725"/>
      <c r="D74" s="725"/>
      <c r="E74" s="725"/>
      <c r="F74" s="725"/>
      <c r="G74" s="725"/>
      <c r="H74" s="725"/>
      <c r="I74" s="725"/>
      <c r="J74" s="89"/>
      <c r="K74" s="89"/>
      <c r="L74" s="89"/>
      <c r="M74" s="192"/>
    </row>
    <row r="75" spans="1:13" s="62" customFormat="1" ht="24.95" customHeight="1">
      <c r="A75" s="96"/>
      <c r="B75" s="82"/>
      <c r="C75" s="725"/>
      <c r="D75" s="725"/>
      <c r="E75" s="725"/>
      <c r="F75" s="725"/>
      <c r="G75" s="725"/>
      <c r="H75" s="725"/>
      <c r="I75" s="725"/>
      <c r="J75" s="89"/>
      <c r="K75" s="89"/>
      <c r="L75" s="89"/>
      <c r="M75" s="192"/>
    </row>
    <row r="76" spans="1:13" s="62" customFormat="1" ht="24.95" customHeight="1">
      <c r="A76" s="96"/>
      <c r="B76" s="60"/>
      <c r="C76" s="725"/>
      <c r="D76" s="725"/>
      <c r="E76" s="725"/>
      <c r="F76" s="725"/>
      <c r="G76" s="725"/>
      <c r="H76" s="725"/>
      <c r="I76" s="725"/>
      <c r="J76" s="89"/>
      <c r="K76" s="89"/>
      <c r="L76" s="89"/>
      <c r="M76" s="192"/>
    </row>
    <row r="77" spans="1:13" s="62" customFormat="1" ht="24.95" customHeight="1">
      <c r="A77" s="96"/>
      <c r="B77" s="60"/>
      <c r="C77" s="725"/>
      <c r="D77" s="725"/>
      <c r="E77" s="725"/>
      <c r="F77" s="725"/>
      <c r="G77" s="725"/>
      <c r="H77" s="725"/>
      <c r="I77" s="725"/>
      <c r="J77" s="89"/>
      <c r="K77" s="89"/>
      <c r="L77" s="89"/>
      <c r="M77" s="192"/>
    </row>
    <row r="78" spans="1:13" s="62" customFormat="1" ht="24.95" customHeight="1">
      <c r="A78" s="96"/>
      <c r="B78" s="60"/>
      <c r="C78" s="725"/>
      <c r="D78" s="725"/>
      <c r="E78" s="725"/>
      <c r="F78" s="725"/>
      <c r="G78" s="725"/>
      <c r="H78" s="725"/>
      <c r="I78" s="725"/>
      <c r="J78" s="89"/>
      <c r="K78" s="89"/>
      <c r="L78" s="89"/>
      <c r="M78" s="192"/>
    </row>
    <row r="79" spans="1:13" s="62" customFormat="1" ht="34.5" customHeight="1">
      <c r="A79" s="96"/>
      <c r="B79" s="60"/>
      <c r="C79" s="725"/>
      <c r="D79" s="725"/>
      <c r="E79" s="725"/>
      <c r="F79" s="725"/>
      <c r="G79" s="725"/>
      <c r="H79" s="725"/>
      <c r="I79" s="725"/>
      <c r="J79" s="89"/>
      <c r="K79" s="89"/>
      <c r="L79" s="89"/>
      <c r="M79" s="192"/>
    </row>
    <row r="80" spans="1:13" s="62" customFormat="1" ht="24.95" customHeight="1">
      <c r="A80" s="96"/>
      <c r="B80" s="60"/>
      <c r="C80" s="725"/>
      <c r="D80" s="725"/>
      <c r="E80" s="725"/>
      <c r="F80" s="725"/>
      <c r="G80" s="725"/>
      <c r="H80" s="725"/>
      <c r="I80" s="725"/>
      <c r="J80" s="89"/>
      <c r="K80" s="89"/>
      <c r="L80" s="89"/>
      <c r="M80" s="192"/>
    </row>
    <row r="81" spans="1:13" s="62" customFormat="1" ht="24.95" customHeight="1">
      <c r="A81" s="96"/>
      <c r="B81" s="82"/>
      <c r="C81" s="89"/>
      <c r="D81" s="89"/>
      <c r="E81" s="89"/>
      <c r="F81" s="89"/>
      <c r="G81" s="89"/>
      <c r="H81" s="89"/>
      <c r="I81" s="89"/>
      <c r="J81" s="89"/>
      <c r="K81" s="89"/>
      <c r="L81" s="89"/>
      <c r="M81" s="192"/>
    </row>
    <row r="82" spans="1:13" s="62" customFormat="1" ht="24.95" customHeight="1">
      <c r="A82" s="96"/>
      <c r="B82" s="82"/>
      <c r="C82" s="427" t="str">
        <f>Índice!D96</f>
        <v>GRI 403-4</v>
      </c>
      <c r="D82" s="868" t="str">
        <f>Índice!E96</f>
        <v>Worker participation, consultation and communication on occupational health and safety</v>
      </c>
      <c r="E82" s="869"/>
      <c r="F82" s="869"/>
      <c r="G82" s="869"/>
      <c r="H82" s="869"/>
      <c r="I82" s="869"/>
      <c r="J82" s="89"/>
      <c r="K82" s="89"/>
      <c r="L82" s="89"/>
      <c r="M82" s="192"/>
    </row>
    <row r="83" spans="1:13" s="62" customFormat="1" ht="24.95" customHeight="1">
      <c r="A83" s="96"/>
      <c r="B83" s="60"/>
      <c r="C83" s="875" t="s">
        <v>710</v>
      </c>
      <c r="D83" s="875"/>
      <c r="E83" s="875"/>
      <c r="F83" s="875"/>
      <c r="G83" s="875"/>
      <c r="H83" s="875"/>
      <c r="I83" s="875"/>
      <c r="J83" s="89"/>
      <c r="K83" s="89"/>
      <c r="L83" s="89"/>
      <c r="M83" s="192"/>
    </row>
    <row r="84" spans="1:13" s="62" customFormat="1" ht="24.95" customHeight="1">
      <c r="A84" s="96"/>
      <c r="B84" s="82"/>
      <c r="C84" s="725"/>
      <c r="D84" s="725"/>
      <c r="E84" s="725"/>
      <c r="F84" s="725"/>
      <c r="G84" s="725"/>
      <c r="H84" s="725"/>
      <c r="I84" s="725"/>
      <c r="J84" s="89"/>
      <c r="K84" s="89"/>
      <c r="L84" s="89"/>
      <c r="M84" s="192"/>
    </row>
    <row r="85" spans="1:13" s="62" customFormat="1" ht="24.95" customHeight="1">
      <c r="A85" s="96"/>
      <c r="B85" s="82"/>
      <c r="C85" s="725"/>
      <c r="D85" s="725"/>
      <c r="E85" s="725"/>
      <c r="F85" s="725"/>
      <c r="G85" s="725"/>
      <c r="H85" s="725"/>
      <c r="I85" s="725"/>
      <c r="J85" s="89"/>
      <c r="K85" s="89"/>
      <c r="L85" s="89"/>
      <c r="M85" s="192"/>
    </row>
    <row r="86" spans="1:13" s="62" customFormat="1" ht="24.95" customHeight="1">
      <c r="A86" s="96"/>
      <c r="B86" s="82"/>
      <c r="C86" s="725"/>
      <c r="D86" s="725"/>
      <c r="E86" s="725"/>
      <c r="F86" s="725"/>
      <c r="G86" s="725"/>
      <c r="H86" s="725"/>
      <c r="I86" s="725"/>
      <c r="J86" s="89"/>
      <c r="K86" s="89"/>
      <c r="L86" s="89"/>
      <c r="M86" s="192"/>
    </row>
    <row r="87" spans="1:13" s="62" customFormat="1" ht="24.95" customHeight="1">
      <c r="A87" s="96"/>
      <c r="B87" s="83"/>
      <c r="C87" s="725"/>
      <c r="D87" s="725"/>
      <c r="E87" s="725"/>
      <c r="F87" s="725"/>
      <c r="G87" s="725"/>
      <c r="H87" s="725"/>
      <c r="I87" s="725"/>
      <c r="J87" s="89"/>
      <c r="K87" s="89"/>
      <c r="L87" s="89"/>
      <c r="M87" s="192"/>
    </row>
    <row r="88" spans="1:13" s="62" customFormat="1" ht="24.95" customHeight="1">
      <c r="A88" s="96"/>
      <c r="B88" s="82"/>
      <c r="C88" s="725"/>
      <c r="D88" s="725"/>
      <c r="E88" s="725"/>
      <c r="F88" s="725"/>
      <c r="G88" s="725"/>
      <c r="H88" s="725"/>
      <c r="I88" s="725"/>
      <c r="J88" s="89"/>
      <c r="K88" s="89"/>
      <c r="L88" s="89"/>
      <c r="M88" s="192"/>
    </row>
    <row r="89" spans="1:13" s="62" customFormat="1" ht="24.95" customHeight="1">
      <c r="A89" s="96"/>
      <c r="B89" s="82"/>
      <c r="C89" s="725"/>
      <c r="D89" s="725"/>
      <c r="E89" s="725"/>
      <c r="F89" s="725"/>
      <c r="G89" s="725"/>
      <c r="H89" s="725"/>
      <c r="I89" s="725"/>
      <c r="J89" s="89"/>
      <c r="K89" s="89"/>
      <c r="L89" s="89"/>
      <c r="M89" s="192"/>
    </row>
    <row r="90" spans="1:13" s="62" customFormat="1" ht="24.95" customHeight="1">
      <c r="A90" s="96"/>
      <c r="B90" s="82"/>
      <c r="C90" s="89"/>
      <c r="D90" s="89"/>
      <c r="E90" s="89"/>
      <c r="F90" s="89"/>
      <c r="G90" s="89"/>
      <c r="H90" s="89"/>
      <c r="I90" s="89"/>
      <c r="J90" s="89"/>
      <c r="K90" s="89"/>
      <c r="L90" s="89"/>
      <c r="M90" s="192"/>
    </row>
    <row r="91" spans="1:13" s="62" customFormat="1" ht="24.95" customHeight="1">
      <c r="A91" s="96"/>
      <c r="B91" s="82"/>
      <c r="C91" s="427" t="str">
        <f>Índice!D97</f>
        <v>GRI 403-5</v>
      </c>
      <c r="D91" s="868" t="str">
        <f>Índice!E97</f>
        <v>Worker training on occupational health and safety</v>
      </c>
      <c r="E91" s="869"/>
      <c r="F91" s="869"/>
      <c r="G91" s="869"/>
      <c r="H91" s="869"/>
      <c r="I91" s="869"/>
      <c r="J91" s="89"/>
      <c r="K91" s="89"/>
      <c r="L91" s="89"/>
      <c r="M91" s="192"/>
    </row>
    <row r="92" spans="1:13" s="62" customFormat="1" ht="24.95" customHeight="1">
      <c r="A92" s="96"/>
      <c r="B92" s="82"/>
      <c r="C92" s="875" t="s">
        <v>711</v>
      </c>
      <c r="D92" s="875"/>
      <c r="E92" s="875"/>
      <c r="F92" s="875"/>
      <c r="G92" s="875"/>
      <c r="H92" s="875"/>
      <c r="I92" s="875"/>
      <c r="J92" s="85"/>
      <c r="K92" s="85"/>
      <c r="L92" s="85"/>
      <c r="M92" s="192"/>
    </row>
    <row r="93" spans="1:13" s="62" customFormat="1" ht="24.95" customHeight="1">
      <c r="A93" s="96"/>
      <c r="B93" s="60"/>
      <c r="C93" s="725"/>
      <c r="D93" s="725"/>
      <c r="E93" s="725"/>
      <c r="F93" s="725"/>
      <c r="G93" s="725"/>
      <c r="H93" s="725"/>
      <c r="I93" s="725"/>
      <c r="J93" s="87"/>
      <c r="K93" s="87"/>
      <c r="L93" s="87"/>
      <c r="M93" s="192"/>
    </row>
    <row r="94" spans="1:13" s="62" customFormat="1" ht="24.95" customHeight="1">
      <c r="A94" s="96"/>
      <c r="B94" s="60"/>
      <c r="C94" s="725"/>
      <c r="D94" s="725"/>
      <c r="E94" s="725"/>
      <c r="F94" s="725"/>
      <c r="G94" s="725"/>
      <c r="H94" s="725"/>
      <c r="I94" s="725"/>
      <c r="J94" s="87"/>
      <c r="K94" s="87"/>
      <c r="L94" s="87"/>
      <c r="M94" s="192"/>
    </row>
    <row r="95" spans="1:13" s="62" customFormat="1" ht="24.95" customHeight="1">
      <c r="A95" s="96"/>
      <c r="B95" s="60"/>
      <c r="C95" s="725"/>
      <c r="D95" s="725"/>
      <c r="E95" s="725"/>
      <c r="F95" s="725"/>
      <c r="G95" s="725"/>
      <c r="H95" s="725"/>
      <c r="I95" s="725"/>
      <c r="J95" s="87"/>
      <c r="K95" s="87"/>
      <c r="L95" s="87"/>
      <c r="M95" s="192"/>
    </row>
    <row r="96" spans="1:13" s="62" customFormat="1" ht="24.95" customHeight="1">
      <c r="A96" s="96"/>
      <c r="B96" s="60"/>
      <c r="C96" s="89"/>
      <c r="D96" s="89"/>
      <c r="E96" s="89"/>
      <c r="F96" s="89"/>
      <c r="G96" s="89"/>
      <c r="H96" s="89"/>
      <c r="I96" s="89"/>
      <c r="J96" s="87"/>
      <c r="K96" s="87"/>
      <c r="L96" s="87"/>
      <c r="M96" s="192"/>
    </row>
    <row r="97" spans="1:13" s="62" customFormat="1" ht="24.95" customHeight="1">
      <c r="A97" s="96"/>
      <c r="B97" s="60"/>
      <c r="C97" s="427" t="str">
        <f>Índice!D98</f>
        <v>GRI 403-6</v>
      </c>
      <c r="D97" s="868" t="str">
        <f>Índice!E98</f>
        <v>Promotion of worker health</v>
      </c>
      <c r="E97" s="869"/>
      <c r="F97" s="869"/>
      <c r="G97" s="869"/>
      <c r="H97" s="869"/>
      <c r="I97" s="869"/>
      <c r="J97" s="87"/>
      <c r="K97" s="87"/>
      <c r="L97" s="87"/>
      <c r="M97" s="192"/>
    </row>
    <row r="98" spans="1:13" s="62" customFormat="1" ht="24.95" customHeight="1">
      <c r="A98" s="96"/>
      <c r="B98" s="60"/>
      <c r="C98" s="875" t="s">
        <v>712</v>
      </c>
      <c r="D98" s="875"/>
      <c r="E98" s="875"/>
      <c r="F98" s="875"/>
      <c r="G98" s="875"/>
      <c r="H98" s="875"/>
      <c r="I98" s="875"/>
      <c r="J98" s="91"/>
      <c r="K98" s="91"/>
      <c r="L98" s="91"/>
      <c r="M98" s="192"/>
    </row>
    <row r="99" spans="1:13" s="62" customFormat="1" ht="24.95" customHeight="1">
      <c r="A99" s="96"/>
      <c r="B99" s="60"/>
      <c r="C99" s="725"/>
      <c r="D99" s="725"/>
      <c r="E99" s="725"/>
      <c r="F99" s="725"/>
      <c r="G99" s="725"/>
      <c r="H99" s="725"/>
      <c r="I99" s="725"/>
      <c r="J99" s="89"/>
      <c r="K99" s="89"/>
      <c r="L99" s="89"/>
      <c r="M99" s="192"/>
    </row>
    <row r="100" spans="1:13" s="62" customFormat="1" ht="24.95" customHeight="1">
      <c r="A100" s="96"/>
      <c r="B100" s="60"/>
      <c r="C100" s="725"/>
      <c r="D100" s="725"/>
      <c r="E100" s="725"/>
      <c r="F100" s="725"/>
      <c r="G100" s="725"/>
      <c r="H100" s="725"/>
      <c r="I100" s="725"/>
      <c r="J100" s="89"/>
      <c r="K100" s="89"/>
      <c r="L100" s="89"/>
      <c r="M100" s="192"/>
    </row>
    <row r="101" spans="1:13" s="62" customFormat="1" ht="24.95" customHeight="1">
      <c r="A101" s="96"/>
      <c r="B101" s="60"/>
      <c r="C101" s="725"/>
      <c r="D101" s="725"/>
      <c r="E101" s="725"/>
      <c r="F101" s="725"/>
      <c r="G101" s="725"/>
      <c r="H101" s="725"/>
      <c r="I101" s="725"/>
      <c r="J101" s="89"/>
      <c r="K101" s="89"/>
      <c r="L101" s="89"/>
      <c r="M101" s="192"/>
    </row>
    <row r="102" spans="1:13" s="62" customFormat="1" ht="24.95" customHeight="1">
      <c r="A102" s="96"/>
      <c r="B102" s="82"/>
      <c r="C102" s="725"/>
      <c r="D102" s="725"/>
      <c r="E102" s="725"/>
      <c r="F102" s="725"/>
      <c r="G102" s="725"/>
      <c r="H102" s="725"/>
      <c r="I102" s="725"/>
      <c r="J102" s="89"/>
      <c r="K102" s="89"/>
      <c r="L102" s="89"/>
      <c r="M102" s="192"/>
    </row>
    <row r="103" spans="1:13" s="62" customFormat="1" ht="24.95" customHeight="1">
      <c r="A103" s="96"/>
      <c r="B103" s="82"/>
      <c r="C103" s="725"/>
      <c r="D103" s="725"/>
      <c r="E103" s="725"/>
      <c r="F103" s="725"/>
      <c r="G103" s="725"/>
      <c r="H103" s="725"/>
      <c r="I103" s="725"/>
      <c r="J103" s="89"/>
      <c r="K103" s="89"/>
      <c r="L103" s="89"/>
      <c r="M103" s="192"/>
    </row>
    <row r="104" spans="1:13" s="62" customFormat="1" ht="24.95" customHeight="1">
      <c r="A104" s="96"/>
      <c r="B104" s="82"/>
      <c r="C104" s="725"/>
      <c r="D104" s="725"/>
      <c r="E104" s="725"/>
      <c r="F104" s="725"/>
      <c r="G104" s="725"/>
      <c r="H104" s="725"/>
      <c r="I104" s="725"/>
      <c r="J104" s="89"/>
      <c r="K104" s="89"/>
      <c r="L104" s="89"/>
      <c r="M104" s="192"/>
    </row>
    <row r="105" spans="1:13" s="62" customFormat="1" ht="24.95" customHeight="1">
      <c r="A105" s="96"/>
      <c r="B105" s="82"/>
      <c r="C105" s="725"/>
      <c r="D105" s="725"/>
      <c r="E105" s="725"/>
      <c r="F105" s="725"/>
      <c r="G105" s="725"/>
      <c r="H105" s="725"/>
      <c r="I105" s="725"/>
      <c r="J105" s="89"/>
      <c r="K105" s="89"/>
      <c r="L105" s="89"/>
      <c r="M105" s="192"/>
    </row>
    <row r="106" spans="1:13" s="62" customFormat="1" ht="24.95" customHeight="1">
      <c r="A106" s="96"/>
      <c r="B106" s="60"/>
      <c r="C106" s="725"/>
      <c r="D106" s="725"/>
      <c r="E106" s="725"/>
      <c r="F106" s="725"/>
      <c r="G106" s="725"/>
      <c r="H106" s="725"/>
      <c r="I106" s="725"/>
      <c r="J106" s="89"/>
      <c r="K106" s="89"/>
      <c r="L106" s="89"/>
      <c r="M106" s="192"/>
    </row>
    <row r="107" spans="1:13" s="62" customFormat="1" ht="24.95" customHeight="1">
      <c r="A107" s="96"/>
      <c r="B107" s="82"/>
      <c r="C107" s="725"/>
      <c r="D107" s="725"/>
      <c r="E107" s="725"/>
      <c r="F107" s="725"/>
      <c r="G107" s="725"/>
      <c r="H107" s="725"/>
      <c r="I107" s="725"/>
      <c r="J107" s="89"/>
      <c r="K107" s="89"/>
      <c r="L107" s="89"/>
      <c r="M107" s="192"/>
    </row>
    <row r="108" spans="1:13" s="62" customFormat="1" ht="24.95" customHeight="1">
      <c r="A108" s="96"/>
      <c r="B108" s="82"/>
      <c r="C108" s="725"/>
      <c r="D108" s="725"/>
      <c r="E108" s="725"/>
      <c r="F108" s="725"/>
      <c r="G108" s="725"/>
      <c r="H108" s="725"/>
      <c r="I108" s="725"/>
      <c r="J108" s="89"/>
      <c r="K108" s="89"/>
      <c r="L108" s="89"/>
      <c r="M108" s="192"/>
    </row>
    <row r="109" spans="1:13" s="62" customFormat="1" ht="24.95" customHeight="1">
      <c r="A109" s="96"/>
      <c r="B109" s="82"/>
      <c r="C109" s="725"/>
      <c r="D109" s="725"/>
      <c r="E109" s="725"/>
      <c r="F109" s="725"/>
      <c r="G109" s="725"/>
      <c r="H109" s="725"/>
      <c r="I109" s="725"/>
      <c r="J109" s="89"/>
      <c r="K109" s="89"/>
      <c r="L109" s="89"/>
      <c r="M109" s="192"/>
    </row>
    <row r="110" spans="1:13" s="62" customFormat="1" ht="24.95" customHeight="1">
      <c r="A110" s="96"/>
      <c r="B110" s="82"/>
      <c r="C110" s="725"/>
      <c r="D110" s="725"/>
      <c r="E110" s="725"/>
      <c r="F110" s="725"/>
      <c r="G110" s="725"/>
      <c r="H110" s="725"/>
      <c r="I110" s="725"/>
      <c r="J110" s="89"/>
      <c r="K110" s="89"/>
      <c r="L110" s="89"/>
      <c r="M110" s="192"/>
    </row>
    <row r="111" spans="1:13" s="62" customFormat="1" ht="24.95" customHeight="1">
      <c r="A111" s="96"/>
      <c r="B111" s="82"/>
      <c r="C111" s="725"/>
      <c r="D111" s="725"/>
      <c r="E111" s="725"/>
      <c r="F111" s="725"/>
      <c r="G111" s="725"/>
      <c r="H111" s="725"/>
      <c r="I111" s="725"/>
      <c r="J111" s="89"/>
      <c r="K111" s="89"/>
      <c r="L111" s="89"/>
      <c r="M111" s="192"/>
    </row>
    <row r="112" spans="1:13" s="62" customFormat="1" ht="24.95" customHeight="1">
      <c r="A112" s="96"/>
      <c r="B112" s="60"/>
      <c r="C112" s="89"/>
      <c r="D112" s="89"/>
      <c r="E112" s="89"/>
      <c r="F112" s="89"/>
      <c r="G112" s="89"/>
      <c r="H112" s="89"/>
      <c r="I112" s="89"/>
      <c r="J112" s="89"/>
      <c r="K112" s="89"/>
      <c r="L112" s="89"/>
      <c r="M112" s="192"/>
    </row>
    <row r="113" spans="1:46" s="62" customFormat="1" ht="24.95" customHeight="1">
      <c r="A113" s="96"/>
      <c r="B113" s="60"/>
      <c r="C113" s="427" t="str">
        <f>Índice!D99</f>
        <v>GRI 403-7</v>
      </c>
      <c r="D113" s="868" t="str">
        <f>Índice!E99</f>
        <v>Prevention and mitigation of occupational health and safety impacts directly linked by business relationships</v>
      </c>
      <c r="E113" s="869"/>
      <c r="F113" s="869"/>
      <c r="G113" s="869"/>
      <c r="H113" s="869"/>
      <c r="I113" s="869"/>
      <c r="J113" s="89"/>
      <c r="K113" s="89"/>
      <c r="L113" s="89"/>
      <c r="M113" s="192"/>
    </row>
    <row r="114" spans="1:46" s="62" customFormat="1" ht="24.95" customHeight="1">
      <c r="A114" s="96"/>
      <c r="B114" s="82"/>
      <c r="C114" s="875" t="s">
        <v>713</v>
      </c>
      <c r="D114" s="875"/>
      <c r="E114" s="875"/>
      <c r="F114" s="875"/>
      <c r="G114" s="875"/>
      <c r="H114" s="875"/>
      <c r="I114" s="875"/>
      <c r="J114" s="91"/>
      <c r="K114" s="91"/>
      <c r="L114" s="91"/>
      <c r="M114" s="192"/>
    </row>
    <row r="115" spans="1:46" s="62" customFormat="1" ht="24.95" customHeight="1">
      <c r="A115" s="96"/>
      <c r="B115" s="82"/>
      <c r="C115" s="725"/>
      <c r="D115" s="725"/>
      <c r="E115" s="725"/>
      <c r="F115" s="725"/>
      <c r="G115" s="725"/>
      <c r="H115" s="725"/>
      <c r="I115" s="725"/>
      <c r="J115" s="89"/>
      <c r="K115" s="89"/>
      <c r="L115" s="89"/>
      <c r="M115" s="192"/>
    </row>
    <row r="116" spans="1:46" s="62" customFormat="1" ht="24.95" customHeight="1">
      <c r="A116" s="96"/>
      <c r="B116" s="82"/>
      <c r="C116" s="725"/>
      <c r="D116" s="725"/>
      <c r="E116" s="725"/>
      <c r="F116" s="725"/>
      <c r="G116" s="725"/>
      <c r="H116" s="725"/>
      <c r="I116" s="725"/>
      <c r="J116" s="89"/>
      <c r="K116" s="89"/>
      <c r="L116" s="89"/>
      <c r="M116" s="192"/>
    </row>
    <row r="117" spans="1:46" s="62" customFormat="1" ht="24.95" customHeight="1">
      <c r="A117" s="96"/>
      <c r="B117" s="82"/>
      <c r="C117" s="725"/>
      <c r="D117" s="725"/>
      <c r="E117" s="725"/>
      <c r="F117" s="725"/>
      <c r="G117" s="725"/>
      <c r="H117" s="725"/>
      <c r="I117" s="725"/>
      <c r="J117" s="89"/>
      <c r="K117" s="89"/>
      <c r="L117" s="89"/>
      <c r="M117" s="192"/>
    </row>
    <row r="118" spans="1:46" s="62" customFormat="1" ht="24.95" customHeight="1">
      <c r="A118" s="96"/>
      <c r="B118" s="82"/>
      <c r="C118" s="725"/>
      <c r="D118" s="725"/>
      <c r="E118" s="725"/>
      <c r="F118" s="725"/>
      <c r="G118" s="725"/>
      <c r="H118" s="725"/>
      <c r="I118" s="725"/>
      <c r="J118" s="89"/>
      <c r="K118" s="89"/>
      <c r="L118" s="89"/>
      <c r="M118" s="192"/>
    </row>
    <row r="119" spans="1:46" s="62" customFormat="1" ht="24.95" customHeight="1">
      <c r="A119" s="96"/>
      <c r="B119" s="82"/>
      <c r="C119" s="725"/>
      <c r="D119" s="725"/>
      <c r="E119" s="725"/>
      <c r="F119" s="725"/>
      <c r="G119" s="725"/>
      <c r="H119" s="725"/>
      <c r="I119" s="725"/>
      <c r="J119" s="89"/>
      <c r="K119" s="89"/>
      <c r="L119" s="89"/>
      <c r="M119" s="192"/>
    </row>
    <row r="120" spans="1:46" s="62" customFormat="1" ht="24.95" customHeight="1">
      <c r="A120" s="96"/>
      <c r="B120" s="82"/>
      <c r="C120" s="725"/>
      <c r="D120" s="725"/>
      <c r="E120" s="725"/>
      <c r="F120" s="725"/>
      <c r="G120" s="725"/>
      <c r="H120" s="725"/>
      <c r="I120" s="725"/>
      <c r="J120" s="89"/>
      <c r="K120" s="89"/>
      <c r="L120" s="89"/>
      <c r="M120" s="192"/>
    </row>
    <row r="121" spans="1:46" s="62" customFormat="1" ht="24.95" customHeight="1">
      <c r="A121" s="96"/>
      <c r="B121" s="82"/>
      <c r="C121" s="725"/>
      <c r="D121" s="725"/>
      <c r="E121" s="725"/>
      <c r="F121" s="725"/>
      <c r="G121" s="725"/>
      <c r="H121" s="725"/>
      <c r="I121" s="725"/>
      <c r="J121" s="89"/>
      <c r="K121" s="89"/>
      <c r="L121" s="89"/>
      <c r="M121" s="192"/>
    </row>
    <row r="122" spans="1:46" s="62" customFormat="1" ht="24.95" customHeight="1">
      <c r="A122" s="96"/>
      <c r="B122" s="82"/>
      <c r="C122" s="725"/>
      <c r="D122" s="725"/>
      <c r="E122" s="725"/>
      <c r="F122" s="725"/>
      <c r="G122" s="725"/>
      <c r="H122" s="725"/>
      <c r="I122" s="725"/>
      <c r="J122" s="89"/>
      <c r="K122" s="89"/>
      <c r="L122" s="89"/>
      <c r="M122" s="192"/>
    </row>
    <row r="123" spans="1:46" s="62" customFormat="1" ht="24.95" customHeight="1">
      <c r="A123" s="96"/>
      <c r="B123" s="82"/>
      <c r="C123" s="725"/>
      <c r="D123" s="725"/>
      <c r="E123" s="725"/>
      <c r="F123" s="725"/>
      <c r="G123" s="725"/>
      <c r="H123" s="725"/>
      <c r="I123" s="725"/>
      <c r="J123" s="89"/>
      <c r="K123" s="89"/>
      <c r="L123" s="89"/>
      <c r="M123" s="192"/>
    </row>
    <row r="124" spans="1:46" s="62" customFormat="1" ht="24.95" customHeight="1">
      <c r="A124" s="96"/>
      <c r="B124" s="82"/>
      <c r="C124" s="725"/>
      <c r="D124" s="725"/>
      <c r="E124" s="725"/>
      <c r="F124" s="725"/>
      <c r="G124" s="725"/>
      <c r="H124" s="725"/>
      <c r="I124" s="725"/>
      <c r="J124" s="89"/>
      <c r="K124" s="89"/>
      <c r="L124" s="89"/>
      <c r="M124" s="192"/>
    </row>
    <row r="125" spans="1:46" s="62" customFormat="1" ht="24.95" customHeight="1">
      <c r="A125" s="96"/>
      <c r="B125" s="82"/>
      <c r="C125" s="89"/>
      <c r="D125" s="89"/>
      <c r="E125" s="89"/>
      <c r="F125" s="89"/>
      <c r="G125" s="89"/>
      <c r="H125" s="89"/>
      <c r="I125" s="89"/>
      <c r="J125" s="89"/>
      <c r="K125" s="89"/>
      <c r="L125" s="89"/>
      <c r="M125" s="192"/>
    </row>
    <row r="126" spans="1:46" s="62" customFormat="1" ht="24.95" customHeight="1">
      <c r="A126" s="96"/>
      <c r="B126" s="60"/>
      <c r="C126" s="427" t="str">
        <f>Índice!D100</f>
        <v>GRI 403-8</v>
      </c>
      <c r="D126" s="868" t="str">
        <f>Índice!E100</f>
        <v>Workers covered by an occupational health and safety management system</v>
      </c>
      <c r="E126" s="869"/>
      <c r="F126" s="869"/>
      <c r="G126" s="869"/>
      <c r="H126" s="869"/>
      <c r="I126" s="869"/>
      <c r="J126" s="89"/>
      <c r="K126" s="89"/>
      <c r="L126" s="89"/>
      <c r="M126" s="192"/>
    </row>
    <row r="127" spans="1:46" s="62" customFormat="1" ht="24.95" customHeight="1">
      <c r="A127" s="96"/>
      <c r="B127" s="60"/>
      <c r="C127" s="875" t="s">
        <v>714</v>
      </c>
      <c r="D127" s="875"/>
      <c r="E127" s="875"/>
      <c r="F127" s="875"/>
      <c r="G127" s="875"/>
      <c r="H127" s="875"/>
      <c r="I127" s="875"/>
      <c r="J127" s="85"/>
      <c r="K127" s="85"/>
      <c r="L127" s="85"/>
      <c r="M127" s="95"/>
      <c r="AT127" s="61"/>
    </row>
    <row r="128" spans="1:46" s="62" customFormat="1" ht="24.95" customHeight="1">
      <c r="A128" s="96"/>
      <c r="B128" s="60"/>
      <c r="C128" s="725"/>
      <c r="D128" s="725"/>
      <c r="E128" s="725"/>
      <c r="F128" s="725"/>
      <c r="G128" s="725"/>
      <c r="H128" s="725"/>
      <c r="I128" s="725"/>
      <c r="J128" s="87"/>
      <c r="K128" s="87"/>
      <c r="L128" s="87"/>
      <c r="M128" s="95"/>
      <c r="AT128" s="61"/>
    </row>
    <row r="129" spans="1:47" s="62" customFormat="1" ht="62.25" customHeight="1" thickBot="1">
      <c r="A129" s="96"/>
      <c r="B129" s="60"/>
      <c r="C129" s="879" t="s">
        <v>715</v>
      </c>
      <c r="D129" s="879"/>
      <c r="E129" s="448">
        <v>2022</v>
      </c>
      <c r="F129" s="448">
        <v>2023</v>
      </c>
      <c r="G129" s="449">
        <v>2024</v>
      </c>
      <c r="H129" s="50"/>
      <c r="I129" s="50"/>
      <c r="J129" s="50"/>
      <c r="K129" s="50"/>
      <c r="L129" s="50"/>
      <c r="M129" s="50"/>
      <c r="N129" s="95"/>
      <c r="AU129" s="61"/>
    </row>
    <row r="130" spans="1:47" s="62" customFormat="1" ht="35.1" customHeight="1">
      <c r="A130" s="96"/>
      <c r="B130" s="60"/>
      <c r="C130" s="878" t="s">
        <v>716</v>
      </c>
      <c r="D130" s="878"/>
      <c r="E130" s="481">
        <v>1</v>
      </c>
      <c r="F130" s="481">
        <v>1</v>
      </c>
      <c r="G130" s="482">
        <v>1</v>
      </c>
      <c r="H130" s="50"/>
      <c r="I130" s="50"/>
      <c r="J130" s="50"/>
      <c r="K130" s="50"/>
      <c r="L130" s="50"/>
      <c r="M130" s="50"/>
      <c r="N130" s="95"/>
      <c r="AU130" s="61"/>
    </row>
    <row r="131" spans="1:47" s="62" customFormat="1" ht="45" customHeight="1">
      <c r="A131" s="96"/>
      <c r="B131" s="60"/>
      <c r="C131" s="764" t="s">
        <v>717</v>
      </c>
      <c r="D131" s="877"/>
      <c r="E131" s="481">
        <v>0.75900000000000001</v>
      </c>
      <c r="F131" s="481">
        <v>0.754</v>
      </c>
      <c r="G131" s="482">
        <v>0.89800000000000002</v>
      </c>
      <c r="H131" s="50"/>
      <c r="I131" s="50"/>
      <c r="J131" s="50"/>
      <c r="K131" s="50"/>
      <c r="L131" s="50"/>
      <c r="M131" s="50"/>
      <c r="N131" s="95"/>
      <c r="AU131" s="61"/>
    </row>
    <row r="132" spans="1:47" s="62" customFormat="1" ht="45" customHeight="1">
      <c r="A132" s="96"/>
      <c r="B132" s="60"/>
      <c r="C132" s="764" t="s">
        <v>718</v>
      </c>
      <c r="D132" s="877"/>
      <c r="E132" s="481">
        <v>0.70899999999999996</v>
      </c>
      <c r="F132" s="481">
        <v>0.754</v>
      </c>
      <c r="G132" s="482">
        <v>0.89800000000000002</v>
      </c>
      <c r="H132" s="50"/>
      <c r="I132" s="50"/>
      <c r="J132" s="50"/>
      <c r="K132" s="50"/>
      <c r="L132" s="50"/>
      <c r="M132" s="50"/>
      <c r="N132" s="95"/>
      <c r="AU132" s="61"/>
    </row>
    <row r="133" spans="1:47" s="486" customFormat="1" ht="35.1" customHeight="1">
      <c r="A133" s="94"/>
      <c r="B133" s="483"/>
      <c r="C133" s="854" t="s">
        <v>719</v>
      </c>
      <c r="D133" s="854"/>
      <c r="E133" s="854"/>
      <c r="F133" s="854"/>
      <c r="G133" s="854"/>
      <c r="H133" s="409"/>
      <c r="I133" s="409"/>
      <c r="J133" s="409"/>
      <c r="K133" s="409"/>
      <c r="L133" s="484"/>
      <c r="M133" s="485"/>
      <c r="AT133" s="487"/>
    </row>
    <row r="134" spans="1:47" s="486" customFormat="1" ht="35.1" customHeight="1">
      <c r="A134" s="94"/>
      <c r="B134" s="483"/>
      <c r="C134" s="857" t="s">
        <v>720</v>
      </c>
      <c r="D134" s="857"/>
      <c r="E134" s="857"/>
      <c r="F134" s="857"/>
      <c r="G134" s="857"/>
      <c r="H134" s="409"/>
      <c r="I134" s="409"/>
      <c r="J134" s="409"/>
      <c r="K134" s="484"/>
      <c r="L134" s="484"/>
      <c r="M134" s="485"/>
      <c r="AT134" s="487"/>
    </row>
    <row r="135" spans="1:47" s="62" customFormat="1" ht="24.95" customHeight="1">
      <c r="A135" s="96"/>
      <c r="B135" s="60"/>
      <c r="D135" s="95"/>
      <c r="E135" s="95"/>
      <c r="F135" s="95"/>
      <c r="G135" s="95"/>
      <c r="H135" s="95"/>
      <c r="I135" s="95"/>
      <c r="J135" s="95"/>
      <c r="K135" s="95"/>
      <c r="L135" s="102"/>
      <c r="M135" s="95"/>
      <c r="AT135" s="61"/>
    </row>
    <row r="136" spans="1:47" s="62" customFormat="1" ht="24.95" customHeight="1">
      <c r="A136" s="96"/>
      <c r="B136" s="60"/>
      <c r="C136" s="427" t="str">
        <f>Índice!D101</f>
        <v>GRI 403-9</v>
      </c>
      <c r="D136" s="868" t="str">
        <f>Índice!E101</f>
        <v>Work-related injuries</v>
      </c>
      <c r="E136" s="869"/>
      <c r="F136" s="869"/>
      <c r="G136" s="869"/>
      <c r="H136" s="869"/>
      <c r="I136" s="869"/>
      <c r="J136" s="95"/>
      <c r="K136" s="95"/>
      <c r="L136" s="102"/>
      <c r="M136" s="95"/>
      <c r="AT136" s="61"/>
    </row>
    <row r="137" spans="1:47" s="62" customFormat="1" ht="24.95" customHeight="1">
      <c r="A137" s="96"/>
      <c r="B137" s="60"/>
      <c r="C137" s="875" t="s">
        <v>721</v>
      </c>
      <c r="D137" s="875"/>
      <c r="E137" s="875"/>
      <c r="F137" s="875"/>
      <c r="G137" s="875"/>
      <c r="H137" s="875"/>
      <c r="I137" s="875"/>
      <c r="J137" s="85"/>
      <c r="K137" s="85"/>
      <c r="L137" s="85"/>
      <c r="M137" s="95"/>
      <c r="AT137" s="61"/>
    </row>
    <row r="138" spans="1:47" s="62" customFormat="1" ht="24.95" customHeight="1">
      <c r="A138" s="96"/>
      <c r="B138" s="60"/>
      <c r="C138" s="725"/>
      <c r="D138" s="725"/>
      <c r="E138" s="725"/>
      <c r="F138" s="725"/>
      <c r="G138" s="725"/>
      <c r="H138" s="725"/>
      <c r="I138" s="725"/>
      <c r="J138" s="87"/>
      <c r="K138" s="87"/>
      <c r="L138" s="87"/>
      <c r="M138" s="95"/>
      <c r="AT138" s="61"/>
    </row>
    <row r="139" spans="1:47" s="62" customFormat="1" ht="24.95" customHeight="1">
      <c r="A139" s="96"/>
      <c r="B139" s="60"/>
      <c r="C139" s="86"/>
      <c r="D139" s="87"/>
      <c r="E139" s="87"/>
      <c r="F139" s="87"/>
      <c r="G139" s="87"/>
      <c r="H139" s="87"/>
      <c r="I139" s="87"/>
      <c r="J139" s="87"/>
      <c r="K139" s="87"/>
      <c r="L139" s="87"/>
      <c r="M139" s="95"/>
      <c r="AT139" s="61"/>
    </row>
    <row r="140" spans="1:47" s="490" customFormat="1" ht="24.95" customHeight="1">
      <c r="A140" s="488"/>
      <c r="B140" s="489"/>
      <c r="C140" s="884" t="s">
        <v>722</v>
      </c>
      <c r="D140" s="884"/>
      <c r="E140" s="872" t="s">
        <v>339</v>
      </c>
      <c r="F140" s="872"/>
      <c r="G140" s="872"/>
      <c r="H140" s="872" t="s">
        <v>723</v>
      </c>
      <c r="I140" s="872"/>
      <c r="J140" s="872"/>
      <c r="K140" s="872" t="s">
        <v>724</v>
      </c>
      <c r="L140" s="872"/>
      <c r="M140" s="876"/>
    </row>
    <row r="141" spans="1:47" s="490" customFormat="1" ht="24.95" customHeight="1" thickBot="1">
      <c r="A141" s="488"/>
      <c r="B141" s="489"/>
      <c r="C141" s="879"/>
      <c r="D141" s="879"/>
      <c r="E141" s="448">
        <v>2022</v>
      </c>
      <c r="F141" s="448">
        <v>2023</v>
      </c>
      <c r="G141" s="449">
        <v>2024</v>
      </c>
      <c r="H141" s="448">
        <v>2022</v>
      </c>
      <c r="I141" s="448">
        <v>2023</v>
      </c>
      <c r="J141" s="449">
        <v>2024</v>
      </c>
      <c r="K141" s="448">
        <v>2022</v>
      </c>
      <c r="L141" s="448">
        <v>2023</v>
      </c>
      <c r="M141" s="449">
        <v>2024</v>
      </c>
    </row>
    <row r="142" spans="1:47" s="62" customFormat="1" ht="35.1" customHeight="1">
      <c r="A142" s="96"/>
      <c r="B142" s="60"/>
      <c r="C142" s="878" t="s">
        <v>725</v>
      </c>
      <c r="D142" s="878"/>
      <c r="E142" s="194">
        <v>2</v>
      </c>
      <c r="F142" s="194">
        <v>5</v>
      </c>
      <c r="G142" s="195">
        <v>6</v>
      </c>
      <c r="H142" s="194">
        <v>36</v>
      </c>
      <c r="I142" s="194">
        <v>24</v>
      </c>
      <c r="J142" s="195">
        <v>16</v>
      </c>
      <c r="K142" s="194">
        <v>38</v>
      </c>
      <c r="L142" s="194">
        <v>29</v>
      </c>
      <c r="M142" s="195">
        <v>22</v>
      </c>
      <c r="N142" s="95"/>
      <c r="AU142" s="61"/>
    </row>
    <row r="143" spans="1:47" s="62" customFormat="1" ht="35.1" customHeight="1">
      <c r="A143" s="96"/>
      <c r="B143" s="60"/>
      <c r="C143" s="764" t="s">
        <v>726</v>
      </c>
      <c r="D143" s="764"/>
      <c r="E143" s="373">
        <v>0.62</v>
      </c>
      <c r="F143" s="373">
        <v>1.31</v>
      </c>
      <c r="G143" s="390">
        <v>1.43</v>
      </c>
      <c r="H143" s="373">
        <v>2.4900000000000002</v>
      </c>
      <c r="I143" s="373">
        <v>2.52</v>
      </c>
      <c r="J143" s="390">
        <v>1.0900000000000001</v>
      </c>
      <c r="K143" s="373">
        <v>2.15</v>
      </c>
      <c r="L143" s="373">
        <v>2.17</v>
      </c>
      <c r="M143" s="390">
        <v>1.1599999999999999</v>
      </c>
      <c r="N143" s="95"/>
      <c r="AU143" s="61"/>
    </row>
    <row r="144" spans="1:47" s="62" customFormat="1" ht="35.1" customHeight="1">
      <c r="A144" s="96"/>
      <c r="B144" s="60"/>
      <c r="C144" s="764" t="s">
        <v>727</v>
      </c>
      <c r="D144" s="764"/>
      <c r="E144" s="194">
        <v>62</v>
      </c>
      <c r="F144" s="194">
        <v>60</v>
      </c>
      <c r="G144" s="195">
        <v>61</v>
      </c>
      <c r="H144" s="194">
        <v>41</v>
      </c>
      <c r="I144" s="194">
        <v>30</v>
      </c>
      <c r="J144" s="195">
        <v>47</v>
      </c>
      <c r="K144" s="194">
        <v>103</v>
      </c>
      <c r="L144" s="194">
        <v>90</v>
      </c>
      <c r="M144" s="195">
        <v>108</v>
      </c>
      <c r="N144" s="95"/>
      <c r="AU144" s="61"/>
    </row>
    <row r="145" spans="1:47" s="62" customFormat="1" ht="24.95" customHeight="1">
      <c r="A145" s="96"/>
      <c r="B145" s="60"/>
      <c r="C145" s="764" t="s">
        <v>728</v>
      </c>
      <c r="D145" s="764"/>
      <c r="E145" s="373">
        <v>0</v>
      </c>
      <c r="F145" s="373">
        <v>15.75</v>
      </c>
      <c r="G145" s="390">
        <v>14.5</v>
      </c>
      <c r="H145" s="373">
        <v>0</v>
      </c>
      <c r="I145" s="373">
        <v>3.14</v>
      </c>
      <c r="J145" s="390">
        <v>3.19</v>
      </c>
      <c r="K145" s="373">
        <v>5.94</v>
      </c>
      <c r="L145" s="373">
        <v>6.74</v>
      </c>
      <c r="M145" s="390">
        <v>5.7</v>
      </c>
      <c r="N145" s="95"/>
      <c r="AU145" s="61"/>
    </row>
    <row r="146" spans="1:47" s="62" customFormat="1" ht="35.1" customHeight="1">
      <c r="A146" s="96"/>
      <c r="B146" s="60"/>
      <c r="C146" s="764" t="s">
        <v>729</v>
      </c>
      <c r="D146" s="764"/>
      <c r="E146" s="194">
        <v>0</v>
      </c>
      <c r="F146" s="194">
        <v>3</v>
      </c>
      <c r="G146" s="195">
        <v>4</v>
      </c>
      <c r="H146" s="194">
        <v>15</v>
      </c>
      <c r="I146" s="194">
        <v>10</v>
      </c>
      <c r="J146" s="195">
        <v>7</v>
      </c>
      <c r="K146" s="194">
        <v>15</v>
      </c>
      <c r="L146" s="194">
        <v>13</v>
      </c>
      <c r="M146" s="195">
        <v>11</v>
      </c>
      <c r="N146" s="95"/>
      <c r="AU146" s="61"/>
    </row>
    <row r="147" spans="1:47" s="62" customFormat="1" ht="35.1" customHeight="1">
      <c r="A147" s="96"/>
      <c r="B147" s="60"/>
      <c r="C147" s="764" t="s">
        <v>730</v>
      </c>
      <c r="D147" s="764"/>
      <c r="E147" s="194">
        <v>0</v>
      </c>
      <c r="F147" s="194">
        <v>1</v>
      </c>
      <c r="G147" s="195">
        <v>1</v>
      </c>
      <c r="H147" s="194">
        <v>12</v>
      </c>
      <c r="I147" s="194">
        <v>4</v>
      </c>
      <c r="J147" s="195">
        <v>5</v>
      </c>
      <c r="K147" s="194">
        <v>12</v>
      </c>
      <c r="L147" s="194">
        <v>5</v>
      </c>
      <c r="M147" s="195">
        <v>6</v>
      </c>
      <c r="N147" s="95"/>
      <c r="AU147" s="61"/>
    </row>
    <row r="148" spans="1:47" s="62" customFormat="1" ht="24.95" customHeight="1">
      <c r="A148" s="96"/>
      <c r="B148" s="60"/>
      <c r="C148" s="764" t="s">
        <v>731</v>
      </c>
      <c r="D148" s="764"/>
      <c r="E148" s="194">
        <v>7</v>
      </c>
      <c r="F148" s="194">
        <v>8</v>
      </c>
      <c r="G148" s="195">
        <v>4</v>
      </c>
      <c r="H148" s="194">
        <v>59</v>
      </c>
      <c r="I148" s="194">
        <v>26</v>
      </c>
      <c r="J148" s="195">
        <v>41</v>
      </c>
      <c r="K148" s="194">
        <v>66</v>
      </c>
      <c r="L148" s="194">
        <v>34</v>
      </c>
      <c r="M148" s="195">
        <v>45</v>
      </c>
      <c r="N148" s="95"/>
      <c r="AU148" s="61"/>
    </row>
    <row r="149" spans="1:47" s="62" customFormat="1" ht="24.95" customHeight="1">
      <c r="A149" s="96"/>
      <c r="B149" s="60"/>
      <c r="C149" s="764" t="s">
        <v>732</v>
      </c>
      <c r="D149" s="764"/>
      <c r="E149" s="473">
        <v>1355</v>
      </c>
      <c r="F149" s="473">
        <v>5459</v>
      </c>
      <c r="G149" s="480">
        <v>6233</v>
      </c>
      <c r="H149" s="473">
        <v>1655</v>
      </c>
      <c r="I149" s="473">
        <v>19442</v>
      </c>
      <c r="J149" s="480">
        <v>24678</v>
      </c>
      <c r="K149" s="473">
        <v>3010</v>
      </c>
      <c r="L149" s="473">
        <v>24901</v>
      </c>
      <c r="M149" s="480">
        <v>30911</v>
      </c>
      <c r="N149" s="95"/>
      <c r="AU149" s="61"/>
    </row>
    <row r="150" spans="1:47" s="62" customFormat="1" ht="24.95" customHeight="1">
      <c r="A150" s="96"/>
      <c r="B150" s="60"/>
      <c r="C150" s="854" t="s">
        <v>733</v>
      </c>
      <c r="D150" s="854"/>
      <c r="E150" s="854"/>
      <c r="F150" s="854"/>
      <c r="G150" s="854"/>
      <c r="H150" s="854"/>
      <c r="I150" s="854"/>
      <c r="J150" s="409"/>
      <c r="K150" s="491"/>
      <c r="L150" s="492"/>
      <c r="M150" s="95"/>
      <c r="AT150" s="61"/>
    </row>
    <row r="151" spans="1:47" s="62" customFormat="1" ht="35.1" customHeight="1">
      <c r="A151" s="96"/>
      <c r="B151" s="60"/>
      <c r="C151" s="854" t="s">
        <v>734</v>
      </c>
      <c r="D151" s="854"/>
      <c r="E151" s="854"/>
      <c r="F151" s="854"/>
      <c r="G151" s="854"/>
      <c r="H151" s="854"/>
      <c r="I151" s="854"/>
      <c r="J151" s="409"/>
      <c r="K151" s="409"/>
      <c r="L151" s="409"/>
      <c r="M151" s="95"/>
      <c r="AT151" s="61"/>
    </row>
    <row r="152" spans="1:47" s="62" customFormat="1" ht="58.5" customHeight="1">
      <c r="A152" s="96"/>
      <c r="B152" s="60"/>
      <c r="C152" s="854" t="s">
        <v>735</v>
      </c>
      <c r="D152" s="854"/>
      <c r="E152" s="854"/>
      <c r="F152" s="854"/>
      <c r="G152" s="854"/>
      <c r="H152" s="854"/>
      <c r="I152" s="854"/>
      <c r="J152" s="409"/>
      <c r="K152" s="409"/>
      <c r="L152" s="409"/>
      <c r="M152" s="95"/>
      <c r="AT152" s="61"/>
    </row>
    <row r="153" spans="1:47" s="62" customFormat="1" ht="24.95" customHeight="1">
      <c r="A153" s="96"/>
      <c r="B153" s="60"/>
      <c r="C153" s="854" t="s">
        <v>736</v>
      </c>
      <c r="D153" s="854"/>
      <c r="E153" s="854"/>
      <c r="F153" s="854"/>
      <c r="G153" s="854"/>
      <c r="H153" s="854"/>
      <c r="I153" s="854"/>
      <c r="J153" s="409"/>
      <c r="K153" s="485"/>
      <c r="L153" s="493"/>
      <c r="M153" s="95"/>
      <c r="AT153" s="61"/>
    </row>
    <row r="154" spans="1:47" s="62" customFormat="1" ht="24.95" customHeight="1">
      <c r="A154" s="96"/>
      <c r="B154" s="60"/>
      <c r="C154" s="102"/>
      <c r="D154" s="95"/>
      <c r="E154" s="95"/>
      <c r="F154" s="95"/>
      <c r="G154" s="95"/>
      <c r="H154" s="95"/>
      <c r="I154" s="95"/>
      <c r="J154" s="95"/>
      <c r="K154" s="95"/>
      <c r="L154" s="102"/>
      <c r="M154" s="95"/>
      <c r="AT154" s="61"/>
    </row>
    <row r="155" spans="1:47" s="62" customFormat="1" ht="24.95" customHeight="1">
      <c r="A155" s="96"/>
      <c r="B155" s="60"/>
      <c r="C155" s="427" t="str">
        <f>Índice!D102</f>
        <v>GRI 403-10</v>
      </c>
      <c r="D155" s="868" t="str">
        <f>Índice!E102</f>
        <v>Work-related ill health</v>
      </c>
      <c r="E155" s="869"/>
      <c r="F155" s="869"/>
      <c r="G155" s="869"/>
      <c r="H155" s="869"/>
      <c r="I155" s="869"/>
      <c r="J155" s="95"/>
      <c r="K155" s="95"/>
      <c r="L155" s="102"/>
      <c r="M155" s="95"/>
      <c r="AT155" s="61"/>
    </row>
    <row r="156" spans="1:47" s="62" customFormat="1" ht="24.95" customHeight="1">
      <c r="A156" s="96"/>
      <c r="B156" s="60"/>
      <c r="C156" s="875" t="s">
        <v>737</v>
      </c>
      <c r="D156" s="875"/>
      <c r="E156" s="875"/>
      <c r="F156" s="875"/>
      <c r="G156" s="875"/>
      <c r="H156" s="875"/>
      <c r="I156" s="875"/>
      <c r="J156" s="91"/>
      <c r="K156" s="91"/>
      <c r="L156" s="91"/>
      <c r="M156" s="192"/>
    </row>
    <row r="157" spans="1:47" s="62" customFormat="1" ht="24.95" customHeight="1">
      <c r="A157" s="96"/>
      <c r="B157" s="60"/>
      <c r="C157" s="725"/>
      <c r="D157" s="725"/>
      <c r="E157" s="725"/>
      <c r="F157" s="725"/>
      <c r="G157" s="725"/>
      <c r="H157" s="725"/>
      <c r="I157" s="725"/>
      <c r="J157" s="89"/>
      <c r="K157" s="89"/>
      <c r="L157" s="89"/>
      <c r="M157" s="192"/>
    </row>
    <row r="158" spans="1:47" s="62" customFormat="1" ht="24.95" customHeight="1">
      <c r="A158" s="96"/>
      <c r="B158" s="60"/>
      <c r="C158" s="725"/>
      <c r="D158" s="725"/>
      <c r="E158" s="725"/>
      <c r="F158" s="725"/>
      <c r="G158" s="725"/>
      <c r="H158" s="725"/>
      <c r="I158" s="725"/>
      <c r="J158" s="89"/>
      <c r="K158" s="89"/>
      <c r="L158" s="89"/>
      <c r="M158" s="192"/>
    </row>
    <row r="159" spans="1:47" s="62" customFormat="1" ht="24.95" customHeight="1">
      <c r="A159" s="96"/>
      <c r="B159" s="60"/>
      <c r="C159" s="725"/>
      <c r="D159" s="725"/>
      <c r="E159" s="725"/>
      <c r="F159" s="725"/>
      <c r="G159" s="725"/>
      <c r="H159" s="725"/>
      <c r="I159" s="725"/>
      <c r="J159" s="89"/>
      <c r="K159" s="89"/>
      <c r="L159" s="89"/>
      <c r="M159" s="192"/>
    </row>
    <row r="160" spans="1:47" s="62" customFormat="1" ht="24.95" customHeight="1">
      <c r="A160" s="96"/>
      <c r="B160" s="60"/>
      <c r="C160" s="725"/>
      <c r="D160" s="725"/>
      <c r="E160" s="725"/>
      <c r="F160" s="725"/>
      <c r="G160" s="725"/>
      <c r="H160" s="725"/>
      <c r="I160" s="725"/>
      <c r="J160" s="89"/>
      <c r="K160" s="89"/>
      <c r="L160" s="89"/>
      <c r="M160" s="192"/>
    </row>
    <row r="161" spans="1:13" s="62" customFormat="1" ht="24.95" customHeight="1">
      <c r="A161" s="96"/>
      <c r="B161" s="60"/>
      <c r="C161" s="725"/>
      <c r="D161" s="725"/>
      <c r="E161" s="725"/>
      <c r="F161" s="725"/>
      <c r="G161" s="725"/>
      <c r="H161" s="725"/>
      <c r="I161" s="725"/>
      <c r="J161" s="89"/>
      <c r="K161" s="89"/>
      <c r="L161" s="89"/>
      <c r="M161" s="192"/>
    </row>
    <row r="162" spans="1:13" s="62" customFormat="1" ht="24.95" customHeight="1">
      <c r="A162" s="96"/>
      <c r="B162" s="60"/>
      <c r="C162" s="725"/>
      <c r="D162" s="725"/>
      <c r="E162" s="725"/>
      <c r="F162" s="725"/>
      <c r="G162" s="725"/>
      <c r="H162" s="725"/>
      <c r="I162" s="725"/>
      <c r="J162" s="89"/>
      <c r="K162" s="89"/>
      <c r="L162" s="89"/>
      <c r="M162" s="192"/>
    </row>
    <row r="163" spans="1:13" s="62" customFormat="1" ht="24.95" customHeight="1">
      <c r="A163" s="96"/>
      <c r="B163" s="60"/>
      <c r="C163" s="725"/>
      <c r="D163" s="725"/>
      <c r="E163" s="725"/>
      <c r="F163" s="725"/>
      <c r="G163" s="725"/>
      <c r="H163" s="725"/>
      <c r="I163" s="725"/>
      <c r="J163" s="89"/>
      <c r="K163" s="89"/>
      <c r="L163" s="89"/>
      <c r="M163" s="192"/>
    </row>
    <row r="164" spans="1:13" s="62" customFormat="1" ht="24.95" customHeight="1">
      <c r="A164" s="96"/>
      <c r="B164" s="60"/>
      <c r="C164" s="89"/>
      <c r="D164" s="89"/>
      <c r="E164" s="89"/>
      <c r="F164" s="89"/>
      <c r="G164" s="89"/>
      <c r="H164" s="89"/>
      <c r="I164" s="89"/>
      <c r="J164" s="89"/>
      <c r="K164" s="89"/>
      <c r="L164" s="89"/>
      <c r="M164" s="192"/>
    </row>
    <row r="165" spans="1:13" s="62" customFormat="1" ht="24.95" customHeight="1">
      <c r="A165" s="96"/>
      <c r="B165" s="60"/>
      <c r="C165" s="427" t="str">
        <f>Índice!D103</f>
        <v>GRI EU16</v>
      </c>
      <c r="D165" s="868" t="str">
        <f>Índice!E103</f>
        <v>Policies and requirements regarding health and safety of employees and employees of contractors and subcontractors</v>
      </c>
      <c r="E165" s="869"/>
      <c r="F165" s="869"/>
      <c r="G165" s="869"/>
      <c r="H165" s="869"/>
      <c r="I165" s="869"/>
      <c r="J165" s="89"/>
      <c r="K165" s="89"/>
      <c r="L165" s="89"/>
      <c r="M165" s="192"/>
    </row>
    <row r="166" spans="1:13" s="62" customFormat="1" ht="24.95" customHeight="1">
      <c r="A166" s="96"/>
      <c r="B166" s="60"/>
      <c r="C166" s="875" t="s">
        <v>738</v>
      </c>
      <c r="D166" s="875"/>
      <c r="E166" s="875"/>
      <c r="F166" s="875"/>
      <c r="G166" s="875"/>
      <c r="H166" s="875"/>
      <c r="I166" s="875"/>
      <c r="J166" s="91"/>
      <c r="K166" s="91"/>
      <c r="L166" s="91"/>
      <c r="M166" s="192"/>
    </row>
    <row r="167" spans="1:13" s="62" customFormat="1" ht="24.95" customHeight="1">
      <c r="A167" s="96"/>
      <c r="B167" s="60"/>
      <c r="C167" s="725"/>
      <c r="D167" s="725"/>
      <c r="E167" s="725"/>
      <c r="F167" s="725"/>
      <c r="G167" s="725"/>
      <c r="H167" s="725"/>
      <c r="I167" s="725"/>
      <c r="J167" s="89"/>
      <c r="K167" s="89"/>
      <c r="L167" s="89"/>
      <c r="M167" s="192"/>
    </row>
    <row r="168" spans="1:13" s="62" customFormat="1" ht="24.95" customHeight="1">
      <c r="A168" s="96"/>
      <c r="B168" s="60"/>
      <c r="C168" s="725"/>
      <c r="D168" s="725"/>
      <c r="E168" s="725"/>
      <c r="F168" s="725"/>
      <c r="G168" s="725"/>
      <c r="H168" s="725"/>
      <c r="I168" s="725"/>
      <c r="J168" s="89"/>
      <c r="K168" s="89"/>
      <c r="L168" s="89"/>
      <c r="M168" s="192"/>
    </row>
    <row r="169" spans="1:13" s="62" customFormat="1" ht="24.95" customHeight="1">
      <c r="A169" s="96"/>
      <c r="B169" s="60"/>
      <c r="C169" s="725"/>
      <c r="D169" s="725"/>
      <c r="E169" s="725"/>
      <c r="F169" s="725"/>
      <c r="G169" s="725"/>
      <c r="H169" s="725"/>
      <c r="I169" s="725"/>
      <c r="J169" s="89"/>
      <c r="K169" s="89"/>
      <c r="L169" s="89"/>
      <c r="M169" s="192"/>
    </row>
    <row r="170" spans="1:13" s="62" customFormat="1" ht="24.95" customHeight="1">
      <c r="A170" s="96"/>
      <c r="B170" s="60"/>
      <c r="C170" s="725"/>
      <c r="D170" s="725"/>
      <c r="E170" s="725"/>
      <c r="F170" s="725"/>
      <c r="G170" s="725"/>
      <c r="H170" s="725"/>
      <c r="I170" s="725"/>
      <c r="J170" s="89"/>
      <c r="K170" s="89"/>
      <c r="L170" s="89"/>
      <c r="M170" s="192"/>
    </row>
    <row r="171" spans="1:13" s="62" customFormat="1" ht="24.95" customHeight="1">
      <c r="A171" s="96"/>
      <c r="B171" s="60"/>
      <c r="C171" s="725"/>
      <c r="D171" s="725"/>
      <c r="E171" s="725"/>
      <c r="F171" s="725"/>
      <c r="G171" s="725"/>
      <c r="H171" s="725"/>
      <c r="I171" s="725"/>
      <c r="J171" s="89"/>
      <c r="K171" s="89"/>
      <c r="L171" s="89"/>
      <c r="M171" s="192"/>
    </row>
    <row r="172" spans="1:13" s="62" customFormat="1" ht="24.95" customHeight="1">
      <c r="A172" s="96"/>
      <c r="B172" s="60"/>
      <c r="C172" s="725"/>
      <c r="D172" s="725"/>
      <c r="E172" s="725"/>
      <c r="F172" s="725"/>
      <c r="G172" s="725"/>
      <c r="H172" s="725"/>
      <c r="I172" s="725"/>
      <c r="J172" s="89"/>
      <c r="K172" s="89"/>
      <c r="L172" s="89"/>
      <c r="M172" s="192"/>
    </row>
    <row r="173" spans="1:13" s="62" customFormat="1" ht="24.95" customHeight="1">
      <c r="A173" s="96"/>
      <c r="B173" s="60"/>
      <c r="C173" s="725"/>
      <c r="D173" s="725"/>
      <c r="E173" s="725"/>
      <c r="F173" s="725"/>
      <c r="G173" s="725"/>
      <c r="H173" s="725"/>
      <c r="I173" s="725"/>
      <c r="J173" s="89"/>
      <c r="K173" s="89"/>
      <c r="L173" s="89"/>
      <c r="M173" s="192"/>
    </row>
    <row r="174" spans="1:13" s="62" customFormat="1" ht="24.95" customHeight="1">
      <c r="A174" s="96"/>
      <c r="B174" s="60"/>
      <c r="C174" s="725"/>
      <c r="D174" s="725"/>
      <c r="E174" s="725"/>
      <c r="F174" s="725"/>
      <c r="G174" s="725"/>
      <c r="H174" s="725"/>
      <c r="I174" s="725"/>
      <c r="J174" s="89"/>
      <c r="K174" s="89"/>
      <c r="L174" s="89"/>
      <c r="M174" s="192"/>
    </row>
    <row r="175" spans="1:13" s="62" customFormat="1" ht="24.95" customHeight="1">
      <c r="A175" s="96"/>
      <c r="B175" s="60"/>
      <c r="C175" s="725"/>
      <c r="D175" s="725"/>
      <c r="E175" s="725"/>
      <c r="F175" s="725"/>
      <c r="G175" s="725"/>
      <c r="H175" s="725"/>
      <c r="I175" s="725"/>
      <c r="J175" s="89"/>
      <c r="K175" s="89"/>
      <c r="L175" s="89"/>
      <c r="M175" s="192"/>
    </row>
    <row r="176" spans="1:13" s="62" customFormat="1" ht="24.95" customHeight="1">
      <c r="A176" s="96"/>
      <c r="B176" s="60"/>
      <c r="C176" s="725"/>
      <c r="D176" s="725"/>
      <c r="E176" s="725"/>
      <c r="F176" s="725"/>
      <c r="G176" s="725"/>
      <c r="H176" s="725"/>
      <c r="I176" s="725"/>
      <c r="J176" s="89"/>
      <c r="K176" s="89"/>
      <c r="L176" s="89"/>
      <c r="M176" s="192"/>
    </row>
    <row r="177" spans="1:46" s="62" customFormat="1" ht="24.95" customHeight="1">
      <c r="A177" s="96"/>
      <c r="B177" s="60"/>
      <c r="C177" s="725"/>
      <c r="D177" s="725"/>
      <c r="E177" s="725"/>
      <c r="F177" s="725"/>
      <c r="G177" s="725"/>
      <c r="H177" s="725"/>
      <c r="I177" s="725"/>
      <c r="J177" s="89"/>
      <c r="K177" s="89"/>
      <c r="L177" s="89"/>
      <c r="M177" s="192"/>
    </row>
    <row r="178" spans="1:46" s="62" customFormat="1" ht="24.95" customHeight="1">
      <c r="A178" s="96"/>
      <c r="B178" s="60"/>
      <c r="C178" s="89"/>
      <c r="D178" s="89"/>
      <c r="E178" s="89"/>
      <c r="F178" s="89"/>
      <c r="G178" s="89"/>
      <c r="H178" s="89"/>
      <c r="I178" s="89"/>
      <c r="J178" s="89"/>
      <c r="K178" s="89"/>
      <c r="L178" s="89"/>
      <c r="M178" s="192"/>
    </row>
    <row r="179" spans="1:46" s="62" customFormat="1" ht="35.1" customHeight="1">
      <c r="A179" s="96"/>
      <c r="B179" s="60"/>
      <c r="C179" s="494" t="str">
        <f>Índice!D104</f>
        <v>SASB EM-EP-320a.1</v>
      </c>
      <c r="D179" s="868" t="str">
        <f>Índice!E104</f>
        <v>Total recordable injury rate (TRIR), fatality rate, near miss frequency rate (NMFR) and average hours of health, safety, and emergency response training for full-time employees and contractors.</v>
      </c>
      <c r="E179" s="869"/>
      <c r="F179" s="869"/>
      <c r="G179" s="869"/>
      <c r="H179" s="869"/>
      <c r="I179" s="869"/>
    </row>
    <row r="180" spans="1:46" s="62" customFormat="1" ht="35.1" customHeight="1">
      <c r="A180" s="96"/>
      <c r="B180" s="60"/>
      <c r="C180" s="495" t="str">
        <f>Índice!D105</f>
        <v>SASB EM-EP-320a.2</v>
      </c>
      <c r="D180" s="868" t="str">
        <f>Índice!E105</f>
        <v>(1) Total recordable injury rate (TRIR), (2) Fatality rate, and (3) Near miss frequency rate (NMFR)</v>
      </c>
      <c r="E180" s="869"/>
      <c r="F180" s="869"/>
      <c r="G180" s="869"/>
      <c r="H180" s="869"/>
      <c r="I180" s="869"/>
      <c r="J180" s="60"/>
      <c r="K180" s="60"/>
      <c r="L180" s="102"/>
      <c r="M180" s="95"/>
      <c r="AT180" s="61"/>
    </row>
    <row r="181" spans="1:46" s="62" customFormat="1" ht="35.1" customHeight="1">
      <c r="A181" s="96"/>
      <c r="B181" s="82"/>
      <c r="C181" s="885" t="s">
        <v>739</v>
      </c>
      <c r="D181" s="886"/>
      <c r="E181" s="886"/>
      <c r="F181" s="886"/>
      <c r="G181" s="886"/>
      <c r="H181" s="886"/>
      <c r="I181" s="886"/>
      <c r="J181" s="85"/>
      <c r="K181" s="85"/>
      <c r="L181" s="85"/>
      <c r="M181" s="192"/>
    </row>
    <row r="182" spans="1:46" s="62" customFormat="1" ht="24.95" customHeight="1">
      <c r="A182" s="96"/>
      <c r="B182" s="60"/>
      <c r="C182" s="496" t="s">
        <v>746</v>
      </c>
      <c r="D182" s="65"/>
      <c r="E182" s="65"/>
      <c r="F182" s="65"/>
      <c r="G182" s="65"/>
    </row>
    <row r="183" spans="1:46" s="62" customFormat="1" ht="24.95" customHeight="1">
      <c r="A183" s="96"/>
      <c r="B183" s="82"/>
      <c r="C183" s="884" t="s">
        <v>740</v>
      </c>
      <c r="D183" s="884"/>
      <c r="E183" s="872">
        <v>2023</v>
      </c>
      <c r="F183" s="872"/>
      <c r="G183" s="872"/>
      <c r="H183" s="887">
        <v>2024</v>
      </c>
      <c r="I183" s="887"/>
      <c r="J183" s="888"/>
    </row>
    <row r="184" spans="1:46" s="62" customFormat="1" ht="35.1" customHeight="1" thickBot="1">
      <c r="A184" s="96"/>
      <c r="B184" s="82"/>
      <c r="C184" s="879"/>
      <c r="D184" s="879"/>
      <c r="E184" s="448" t="s">
        <v>741</v>
      </c>
      <c r="F184" s="448" t="s">
        <v>723</v>
      </c>
      <c r="G184" s="448" t="s">
        <v>742</v>
      </c>
      <c r="H184" s="449" t="s">
        <v>741</v>
      </c>
      <c r="I184" s="449" t="s">
        <v>723</v>
      </c>
      <c r="J184" s="497" t="s">
        <v>742</v>
      </c>
    </row>
    <row r="185" spans="1:46" s="62" customFormat="1" ht="24.95" customHeight="1">
      <c r="A185" s="96"/>
      <c r="B185" s="82"/>
      <c r="C185" s="878" t="s">
        <v>743</v>
      </c>
      <c r="D185" s="878"/>
      <c r="E185" s="339">
        <v>0</v>
      </c>
      <c r="F185" s="339">
        <v>0</v>
      </c>
      <c r="G185" s="339">
        <v>0</v>
      </c>
      <c r="H185" s="331">
        <v>0</v>
      </c>
      <c r="I185" s="331">
        <v>0</v>
      </c>
      <c r="J185" s="331">
        <v>0</v>
      </c>
    </row>
    <row r="186" spans="1:46" s="62" customFormat="1" ht="35.1" customHeight="1">
      <c r="A186" s="96"/>
      <c r="B186" s="82"/>
      <c r="C186" s="764" t="s">
        <v>726</v>
      </c>
      <c r="D186" s="764"/>
      <c r="E186" s="373">
        <v>2.09</v>
      </c>
      <c r="F186" s="373">
        <v>3.19</v>
      </c>
      <c r="G186" s="373">
        <v>2.92</v>
      </c>
      <c r="H186" s="237">
        <v>1.83</v>
      </c>
      <c r="I186" s="237">
        <v>0.66</v>
      </c>
      <c r="J186" s="237">
        <v>0.97</v>
      </c>
    </row>
    <row r="187" spans="1:46" s="62" customFormat="1" ht="24.95" customHeight="1">
      <c r="A187" s="96"/>
      <c r="B187" s="82"/>
      <c r="C187" s="764" t="s">
        <v>728</v>
      </c>
      <c r="D187" s="764"/>
      <c r="E187" s="373">
        <v>29.3</v>
      </c>
      <c r="F187" s="373">
        <v>2.83</v>
      </c>
      <c r="G187" s="373">
        <v>9.5399999999999991</v>
      </c>
      <c r="H187" s="237">
        <v>29.36</v>
      </c>
      <c r="I187" s="237">
        <v>3.29</v>
      </c>
      <c r="J187" s="237">
        <v>10.16</v>
      </c>
    </row>
    <row r="188" spans="1:46" s="62" customFormat="1" ht="24.95" customHeight="1">
      <c r="A188" s="96"/>
      <c r="B188" s="82"/>
      <c r="C188" s="854" t="s">
        <v>744</v>
      </c>
      <c r="D188" s="854"/>
      <c r="E188" s="854"/>
      <c r="F188" s="854"/>
      <c r="G188" s="854"/>
      <c r="H188" s="854"/>
      <c r="I188" s="854"/>
      <c r="J188" s="59"/>
      <c r="K188" s="59"/>
      <c r="L188" s="387"/>
    </row>
    <row r="189" spans="1:46" s="62" customFormat="1" ht="24.95" customHeight="1">
      <c r="A189" s="96"/>
      <c r="B189" s="82"/>
      <c r="C189" s="854"/>
      <c r="D189" s="854"/>
      <c r="E189" s="854"/>
      <c r="F189" s="854"/>
      <c r="G189" s="854"/>
      <c r="H189" s="854"/>
      <c r="I189" s="854"/>
      <c r="J189" s="59"/>
      <c r="K189" s="59"/>
      <c r="L189" s="387"/>
    </row>
    <row r="190" spans="1:46" s="62" customFormat="1" ht="24.95" customHeight="1">
      <c r="A190" s="96"/>
      <c r="B190" s="82"/>
      <c r="C190" s="854"/>
      <c r="D190" s="854"/>
      <c r="E190" s="854"/>
      <c r="F190" s="854"/>
      <c r="G190" s="854"/>
      <c r="H190" s="854"/>
      <c r="I190" s="854"/>
      <c r="J190" s="59"/>
      <c r="K190" s="59"/>
      <c r="L190" s="387"/>
    </row>
    <row r="191" spans="1:46" s="62" customFormat="1" ht="24.95" customHeight="1">
      <c r="A191" s="96"/>
      <c r="B191" s="60"/>
      <c r="C191" s="498" t="s">
        <v>745</v>
      </c>
      <c r="D191" s="498"/>
      <c r="E191" s="498"/>
      <c r="F191" s="498"/>
      <c r="G191" s="498"/>
      <c r="H191" s="498"/>
      <c r="I191" s="500"/>
    </row>
    <row r="192" spans="1:46" s="62" customFormat="1" ht="24.95" customHeight="1">
      <c r="A192" s="96"/>
      <c r="B192" s="60"/>
      <c r="C192" s="131"/>
    </row>
    <row r="193" spans="1:46" s="62" customFormat="1" ht="35.1" customHeight="1">
      <c r="A193" s="96"/>
      <c r="B193" s="60"/>
      <c r="C193" s="427" t="str">
        <f>Índice!D106</f>
        <v>SASB IF-EU-320a.1</v>
      </c>
      <c r="D193" s="890" t="str">
        <f>Índice!E106</f>
        <v>Total recordable incident rate (TRIR), fatality rate and near miss frequency rate (NMFR) for direct employees and contractors.</v>
      </c>
      <c r="E193" s="891"/>
      <c r="F193" s="891"/>
      <c r="G193" s="891"/>
      <c r="H193" s="891"/>
      <c r="I193" s="892"/>
      <c r="J193" s="60"/>
      <c r="K193" s="60"/>
      <c r="L193" s="102"/>
      <c r="M193" s="95"/>
      <c r="AT193" s="61"/>
    </row>
    <row r="194" spans="1:46" s="62" customFormat="1" ht="35.1" customHeight="1">
      <c r="A194" s="96"/>
      <c r="B194" s="60"/>
      <c r="C194" s="885" t="s">
        <v>748</v>
      </c>
      <c r="D194" s="886"/>
      <c r="E194" s="886"/>
      <c r="F194" s="886"/>
      <c r="G194" s="886"/>
      <c r="H194" s="886"/>
      <c r="I194" s="886"/>
      <c r="J194" s="85"/>
      <c r="K194" s="85"/>
      <c r="L194" s="85"/>
      <c r="M194" s="192"/>
    </row>
    <row r="195" spans="1:46" s="62" customFormat="1" ht="24.95" customHeight="1">
      <c r="A195" s="96"/>
      <c r="B195" s="60"/>
      <c r="C195" s="496" t="s">
        <v>747</v>
      </c>
    </row>
    <row r="196" spans="1:46" s="62" customFormat="1" ht="24.95" customHeight="1">
      <c r="A196" s="96"/>
      <c r="B196" s="60"/>
      <c r="C196" s="884" t="s">
        <v>749</v>
      </c>
      <c r="D196" s="884"/>
      <c r="E196" s="889">
        <v>2023</v>
      </c>
      <c r="F196" s="889"/>
      <c r="G196" s="889"/>
      <c r="H196" s="887">
        <v>2024</v>
      </c>
      <c r="I196" s="887"/>
      <c r="J196" s="888"/>
    </row>
    <row r="197" spans="1:46" s="62" customFormat="1" ht="35.1" customHeight="1" thickBot="1">
      <c r="A197" s="96"/>
      <c r="B197" s="60"/>
      <c r="C197" s="879"/>
      <c r="D197" s="879"/>
      <c r="E197" s="448" t="s">
        <v>741</v>
      </c>
      <c r="F197" s="448" t="s">
        <v>723</v>
      </c>
      <c r="G197" s="448" t="s">
        <v>742</v>
      </c>
      <c r="H197" s="449" t="s">
        <v>741</v>
      </c>
      <c r="I197" s="449" t="s">
        <v>723</v>
      </c>
      <c r="J197" s="497" t="s">
        <v>742</v>
      </c>
    </row>
    <row r="198" spans="1:46" s="62" customFormat="1" ht="24.95" customHeight="1">
      <c r="A198" s="96"/>
      <c r="B198" s="60"/>
      <c r="C198" s="878" t="s">
        <v>743</v>
      </c>
      <c r="D198" s="878"/>
      <c r="E198" s="339">
        <v>0</v>
      </c>
      <c r="F198" s="339">
        <v>0</v>
      </c>
      <c r="G198" s="339">
        <v>0</v>
      </c>
      <c r="H198" s="331">
        <v>0</v>
      </c>
      <c r="I198" s="331">
        <v>0</v>
      </c>
      <c r="J198" s="331">
        <v>0</v>
      </c>
    </row>
    <row r="199" spans="1:46" s="62" customFormat="1" ht="35.1" customHeight="1">
      <c r="A199" s="96"/>
      <c r="B199" s="60"/>
      <c r="C199" s="764" t="s">
        <v>726</v>
      </c>
      <c r="D199" s="764"/>
      <c r="E199" s="339">
        <v>1.99</v>
      </c>
      <c r="F199" s="339">
        <v>1.81</v>
      </c>
      <c r="G199" s="339">
        <v>1.88</v>
      </c>
      <c r="H199" s="331">
        <v>1.87</v>
      </c>
      <c r="I199" s="331">
        <v>1.1599999999999999</v>
      </c>
      <c r="J199" s="331">
        <v>1.44</v>
      </c>
    </row>
    <row r="200" spans="1:46" s="62" customFormat="1" ht="24.95" customHeight="1">
      <c r="A200" s="96"/>
      <c r="B200" s="60"/>
      <c r="C200" s="764" t="s">
        <v>728</v>
      </c>
      <c r="D200" s="764"/>
      <c r="E200" s="339">
        <v>19.89</v>
      </c>
      <c r="F200" s="339">
        <v>3.17</v>
      </c>
      <c r="G200" s="339">
        <v>9.9499999999999993</v>
      </c>
      <c r="H200" s="331">
        <v>21.82</v>
      </c>
      <c r="I200" s="331">
        <v>5.82</v>
      </c>
      <c r="J200" s="331">
        <v>11.96</v>
      </c>
    </row>
    <row r="201" spans="1:46" s="62" customFormat="1" ht="24.95" customHeight="1">
      <c r="A201" s="96"/>
      <c r="B201" s="60"/>
      <c r="C201" s="498" t="s">
        <v>750</v>
      </c>
      <c r="D201" s="61"/>
    </row>
    <row r="202" spans="1:46" s="62" customFormat="1" ht="24.95" customHeight="1">
      <c r="A202" s="96"/>
      <c r="B202" s="61"/>
    </row>
    <row r="203" spans="1:46" s="62" customFormat="1" ht="24.95" customHeight="1">
      <c r="A203" s="96"/>
      <c r="B203" s="61"/>
    </row>
    <row r="204" spans="1:46" s="62" customFormat="1" ht="24.95" customHeight="1">
      <c r="A204" s="96"/>
      <c r="B204" s="61"/>
    </row>
    <row r="205" spans="1:46" s="62" customFormat="1" ht="24.95" customHeight="1">
      <c r="A205" s="96"/>
      <c r="B205" s="61"/>
    </row>
    <row r="206" spans="1:46" s="62" customFormat="1" ht="24.95" customHeight="1">
      <c r="A206" s="96"/>
      <c r="B206" s="61"/>
    </row>
    <row r="207" spans="1:46" s="62" customFormat="1" ht="24.95" customHeight="1">
      <c r="A207" s="96"/>
      <c r="B207" s="61"/>
    </row>
    <row r="208" spans="1:46" s="62" customFormat="1" ht="24.95" customHeight="1">
      <c r="A208" s="96"/>
      <c r="B208" s="61"/>
    </row>
    <row r="209" spans="1:2" s="62" customFormat="1" ht="24.95" customHeight="1">
      <c r="A209" s="96"/>
      <c r="B209" s="61"/>
    </row>
    <row r="210" spans="1:2" s="62" customFormat="1" ht="24.95" customHeight="1">
      <c r="A210" s="96"/>
      <c r="B210" s="61"/>
    </row>
    <row r="211" spans="1:2" s="62" customFormat="1" ht="24.95" customHeight="1">
      <c r="A211" s="96"/>
      <c r="B211" s="61"/>
    </row>
    <row r="212" spans="1:2" s="62" customFormat="1" ht="24.95" customHeight="1">
      <c r="A212" s="96"/>
      <c r="B212" s="61"/>
    </row>
    <row r="213" spans="1:2" s="62" customFormat="1" ht="24.95" customHeight="1">
      <c r="A213" s="96"/>
      <c r="B213" s="61"/>
    </row>
    <row r="214" spans="1:2" s="62" customFormat="1" ht="24.95" customHeight="1">
      <c r="A214" s="96"/>
      <c r="B214" s="61"/>
    </row>
    <row r="215" spans="1:2" s="62" customFormat="1" ht="24.95" customHeight="1">
      <c r="A215" s="96"/>
      <c r="B215" s="61"/>
    </row>
    <row r="216" spans="1:2" s="62" customFormat="1" ht="24.95" customHeight="1">
      <c r="A216" s="96"/>
      <c r="B216" s="61"/>
    </row>
    <row r="217" spans="1:2" s="62" customFormat="1" ht="24.95" customHeight="1">
      <c r="A217" s="96"/>
      <c r="B217" s="61"/>
    </row>
    <row r="218" spans="1:2" s="62" customFormat="1" ht="24.95" customHeight="1">
      <c r="A218" s="96"/>
      <c r="B218" s="61"/>
    </row>
    <row r="219" spans="1:2" s="62" customFormat="1" ht="24.95" customHeight="1">
      <c r="A219" s="96"/>
      <c r="B219" s="61"/>
    </row>
    <row r="220" spans="1:2" s="62" customFormat="1" ht="24.95" customHeight="1">
      <c r="A220" s="96"/>
      <c r="B220" s="61"/>
    </row>
    <row r="221" spans="1:2" s="62" customFormat="1" ht="24.95" customHeight="1">
      <c r="A221" s="96"/>
      <c r="B221" s="61"/>
    </row>
    <row r="222" spans="1:2" s="62" customFormat="1" ht="24.95" customHeight="1">
      <c r="A222" s="96"/>
      <c r="B222" s="61"/>
    </row>
    <row r="223" spans="1:2" s="62" customFormat="1" ht="24.95" customHeight="1">
      <c r="A223" s="96"/>
      <c r="B223" s="61"/>
    </row>
    <row r="224" spans="1:2" s="62" customFormat="1" ht="24.95" customHeight="1">
      <c r="A224" s="96"/>
      <c r="B224" s="61"/>
    </row>
    <row r="225" spans="1:2" s="62" customFormat="1" ht="24.95" customHeight="1">
      <c r="A225" s="96"/>
      <c r="B225" s="61"/>
    </row>
    <row r="226" spans="1:2"/>
    <row r="227" spans="1:2"/>
    <row r="228" spans="1:2"/>
    <row r="229" spans="1:2"/>
    <row r="230" spans="1:2"/>
    <row r="231" spans="1:2"/>
    <row r="232" spans="1:2"/>
    <row r="233" spans="1:2"/>
    <row r="234" spans="1:2"/>
    <row r="235" spans="1:2"/>
    <row r="236" spans="1:2"/>
    <row r="237" spans="1:2"/>
    <row r="238" spans="1:2"/>
    <row r="239" spans="1:2"/>
    <row r="240" spans="1:2"/>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sheetData>
  <sheetProtection algorithmName="SHA-512" hashValue="yos+fTrd8+I+9ENOLIdd4MsuG/Kl7TRvlB6kvDlKfZceF5/RInKnREbZuEm45ExVpSqK8tnMc+9J5coBhy3qfg==" saltValue="VFXlVmanX6HwfcQt2/YOKg==" spinCount="100000" sheet="1" objects="1" scenarios="1" formatColumns="0" formatRows="0" autoFilter="0"/>
  <mergeCells count="76">
    <mergeCell ref="C194:I194"/>
    <mergeCell ref="H183:J183"/>
    <mergeCell ref="C188:I190"/>
    <mergeCell ref="D193:I193"/>
    <mergeCell ref="C187:D187"/>
    <mergeCell ref="C186:D186"/>
    <mergeCell ref="C185:D185"/>
    <mergeCell ref="C183:D184"/>
    <mergeCell ref="E183:G183"/>
    <mergeCell ref="C200:D200"/>
    <mergeCell ref="C199:D199"/>
    <mergeCell ref="C198:D198"/>
    <mergeCell ref="C196:D197"/>
    <mergeCell ref="H196:J196"/>
    <mergeCell ref="E196:G196"/>
    <mergeCell ref="C181:I181"/>
    <mergeCell ref="C149:D149"/>
    <mergeCell ref="C146:D146"/>
    <mergeCell ref="C145:D145"/>
    <mergeCell ref="C144:D144"/>
    <mergeCell ref="C148:D148"/>
    <mergeCell ref="D155:I155"/>
    <mergeCell ref="C156:I163"/>
    <mergeCell ref="D165:I165"/>
    <mergeCell ref="C150:I150"/>
    <mergeCell ref="C151:I151"/>
    <mergeCell ref="C152:I152"/>
    <mergeCell ref="C153:I153"/>
    <mergeCell ref="C166:I177"/>
    <mergeCell ref="D179:I179"/>
    <mergeCell ref="D180:I180"/>
    <mergeCell ref="C143:D143"/>
    <mergeCell ref="C137:I138"/>
    <mergeCell ref="E140:G140"/>
    <mergeCell ref="C140:D141"/>
    <mergeCell ref="C147:D147"/>
    <mergeCell ref="C142:D142"/>
    <mergeCell ref="D113:I113"/>
    <mergeCell ref="C114:I124"/>
    <mergeCell ref="D126:I126"/>
    <mergeCell ref="C70:I80"/>
    <mergeCell ref="D82:I82"/>
    <mergeCell ref="C83:I89"/>
    <mergeCell ref="D91:I91"/>
    <mergeCell ref="C98:I111"/>
    <mergeCell ref="D56:I56"/>
    <mergeCell ref="C57:I68"/>
    <mergeCell ref="D69:I69"/>
    <mergeCell ref="D40:I40"/>
    <mergeCell ref="C41:I44"/>
    <mergeCell ref="D46:I46"/>
    <mergeCell ref="C47:I54"/>
    <mergeCell ref="D28:I28"/>
    <mergeCell ref="C29:I30"/>
    <mergeCell ref="C38:D38"/>
    <mergeCell ref="C37:D37"/>
    <mergeCell ref="C36:D36"/>
    <mergeCell ref="C35:D35"/>
    <mergeCell ref="C34:D34"/>
    <mergeCell ref="C32:D33"/>
    <mergeCell ref="D7:I7"/>
    <mergeCell ref="C8:I26"/>
    <mergeCell ref="H140:J140"/>
    <mergeCell ref="K140:M140"/>
    <mergeCell ref="C127:I128"/>
    <mergeCell ref="C132:D132"/>
    <mergeCell ref="C131:D131"/>
    <mergeCell ref="C130:D130"/>
    <mergeCell ref="C129:D129"/>
    <mergeCell ref="C133:G133"/>
    <mergeCell ref="C134:G134"/>
    <mergeCell ref="D136:I136"/>
    <mergeCell ref="G32:H32"/>
    <mergeCell ref="I32:J32"/>
    <mergeCell ref="C92:I95"/>
    <mergeCell ref="D97:I97"/>
  </mergeCells>
  <hyperlinks>
    <hyperlink ref="E3" location="'Saúde, bem-estar e segurança'!C7" display="GRI 3-3" xr:uid="{3B830563-7689-43F3-ADD9-4127A7FA9286}"/>
    <hyperlink ref="F3" location="'Saúde, bem-estar e segurança'!C28" display="GRI 401-3" xr:uid="{9BD287D3-AC56-4E28-8DF8-5892E9939C05}"/>
    <hyperlink ref="G3" location="'Saúde, bem-estar e segurança'!C40" display="GRI 402-1" xr:uid="{1868EB6D-0534-48A8-A60B-B4D235B8191E}"/>
    <hyperlink ref="H3" location="'Saúde, bem-estar e segurança'!C46" display="GRI 403-1" xr:uid="{FF350AFF-1CE7-4706-B52B-B31D7AF9EF7C}"/>
    <hyperlink ref="I3" location="'Saúde, bem-estar e segurança'!C56" display="GRI 403-2" xr:uid="{887C8657-2D06-4C82-AC29-C128CAC323E8}"/>
    <hyperlink ref="E4" location="'Saúde, bem-estar e segurança'!C69" display="GRI 403-3" xr:uid="{CEBF9D1E-062C-46BF-B915-AF1C7B44C950}"/>
    <hyperlink ref="F4" location="'Saúde, bem-estar e segurança'!C82" display="GRI 403-4" xr:uid="{83C35A47-7C31-45E7-964B-705B220A4D69}"/>
    <hyperlink ref="G4" location="'Saúde, bem-estar e segurança'!C91" display="GRI 403-5" xr:uid="{23785D39-762B-4C26-B174-74B468F61889}"/>
    <hyperlink ref="H4" location="'Saúde, bem-estar e segurança'!C97" display="GRI 403-6" xr:uid="{265AFB7C-2926-4E4E-BB16-7A7E0561C43D}"/>
    <hyperlink ref="I4" location="'Saúde, bem-estar e segurança'!C113" display="GRI 403-7" xr:uid="{F4D4728B-A3C8-4096-96D7-26F55E80CF41}"/>
    <hyperlink ref="E5" location="'Saúde, bem-estar e segurança'!C126" display="GRI 403-8" xr:uid="{A302A544-D75B-43EB-8A45-BC5E90A7BBAB}"/>
    <hyperlink ref="F5" location="'Saúde, bem-estar e segurança'!C136" display="GRI 403-9" xr:uid="{B00F1603-1915-47C9-9060-F4051E1B6B94}"/>
    <hyperlink ref="G5" location="'Saúde, bem-estar e segurança'!C155" display="GRI 403-10" xr:uid="{913D1091-08DB-4223-A0D8-51B0B2EC5AF2}"/>
    <hyperlink ref="H5" location="'Saúde, bem-estar e segurança'!C165" display="GRI EU16" xr:uid="{41898F58-1E3F-4728-A409-BD0F827372DD}"/>
    <hyperlink ref="I5" location="'Saúde, bem-estar e segurança'!C179" display="SASB EM-EP-320a.1" xr:uid="{C42CC3E0-C748-4B74-BB48-0A07CA725C3F}"/>
    <hyperlink ref="E6" location="'Saúde, bem-estar e segurança'!C180" display="SASB EM-EP-320a.2" xr:uid="{24AC0DAA-05E3-4070-855B-F669AAB55001}"/>
    <hyperlink ref="F6" location="'Saúde, bem-estar e segurança'!C193" display="SASB IF-EU-320a.1" xr:uid="{C7E65934-AA59-4E16-9292-200F616B8073}"/>
  </hyperlinks>
  <pageMargins left="0.511811024" right="0.511811024" top="0.78740157499999996" bottom="0.78740157499999996" header="0.31496062000000002" footer="0.3149606200000000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3B92-E4F7-420F-AF17-4EEE7B776E54}">
  <sheetPr>
    <tabColor rgb="FF02585C"/>
  </sheetPr>
  <dimension ref="A1:P811"/>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0" customHeight="1" zeroHeight="1"/>
  <cols>
    <col min="1" max="1" width="33.7109375" style="45" customWidth="1"/>
    <col min="2" max="2" width="3.7109375" style="32" customWidth="1"/>
    <col min="3" max="13" width="20.85546875" style="18" customWidth="1"/>
    <col min="14" max="14" width="8.85546875" style="18" customWidth="1"/>
    <col min="15" max="16384" width="0" style="18" hidden="1"/>
  </cols>
  <sheetData>
    <row r="1" spans="1:13" s="63" customFormat="1" ht="24.95" customHeight="1">
      <c r="A1" s="140"/>
      <c r="B1" s="58"/>
      <c r="C1" s="58"/>
      <c r="D1" s="58"/>
      <c r="E1" s="59"/>
      <c r="F1" s="60"/>
      <c r="G1" s="60"/>
      <c r="H1" s="60"/>
      <c r="I1" s="60"/>
      <c r="J1" s="60"/>
      <c r="K1" s="60"/>
      <c r="L1" s="102"/>
      <c r="M1" s="95"/>
    </row>
    <row r="2" spans="1:13" s="63" customFormat="1" ht="24.95" customHeight="1">
      <c r="A2" s="96"/>
      <c r="B2" s="60"/>
    </row>
    <row r="3" spans="1:13" s="63" customFormat="1" ht="24.95" customHeight="1">
      <c r="A3" s="96"/>
      <c r="B3" s="60"/>
      <c r="C3" s="426" t="str">
        <f>Índice!B88</f>
        <v>HUMAN CAPITAL</v>
      </c>
      <c r="E3" s="474" t="s">
        <v>148</v>
      </c>
      <c r="F3" s="474" t="s">
        <v>64</v>
      </c>
      <c r="G3" s="474" t="s">
        <v>149</v>
      </c>
      <c r="H3" s="474" t="s">
        <v>150</v>
      </c>
      <c r="I3" s="474" t="s">
        <v>151</v>
      </c>
    </row>
    <row r="4" spans="1:13" s="63" customFormat="1" ht="24.95" customHeight="1">
      <c r="A4" s="96"/>
      <c r="B4" s="60"/>
      <c r="C4" s="118" t="str">
        <f>Índice!C107</f>
        <v>People management</v>
      </c>
    </row>
    <row r="5" spans="1:13" s="63" customFormat="1" ht="24.95" customHeight="1">
      <c r="A5" s="96"/>
      <c r="B5" s="60"/>
    </row>
    <row r="6" spans="1:13" s="63" customFormat="1" ht="24.95" customHeight="1">
      <c r="A6" s="96"/>
      <c r="B6" s="60"/>
      <c r="C6" s="427" t="str">
        <f>Índice!D107</f>
        <v>GRI 2-7</v>
      </c>
      <c r="D6" s="868" t="str">
        <f>Índice!E107</f>
        <v>Employees</v>
      </c>
      <c r="E6" s="869"/>
      <c r="F6" s="869"/>
      <c r="G6" s="869"/>
      <c r="H6" s="869"/>
      <c r="I6" s="869"/>
    </row>
    <row r="7" spans="1:13" s="63" customFormat="1" ht="24.95" customHeight="1">
      <c r="A7" s="94"/>
      <c r="B7" s="60"/>
      <c r="C7" s="875" t="s">
        <v>751</v>
      </c>
      <c r="D7" s="875"/>
      <c r="E7" s="875"/>
      <c r="F7" s="875"/>
      <c r="G7" s="875"/>
      <c r="H7" s="875"/>
      <c r="I7" s="875"/>
      <c r="J7" s="85"/>
      <c r="K7" s="85"/>
      <c r="L7" s="85"/>
      <c r="M7" s="73"/>
    </row>
    <row r="8" spans="1:13" s="63" customFormat="1" ht="24.95" customHeight="1">
      <c r="A8" s="94"/>
      <c r="B8" s="60"/>
      <c r="C8" s="725"/>
      <c r="D8" s="725"/>
      <c r="E8" s="725"/>
      <c r="F8" s="725"/>
      <c r="G8" s="725"/>
      <c r="H8" s="725"/>
      <c r="I8" s="725"/>
      <c r="J8" s="87"/>
      <c r="K8" s="87"/>
      <c r="L8" s="87"/>
      <c r="M8" s="77"/>
    </row>
    <row r="9" spans="1:13" s="63" customFormat="1" ht="24.95" customHeight="1">
      <c r="A9" s="98"/>
      <c r="B9" s="76"/>
      <c r="C9" s="725"/>
      <c r="D9" s="725"/>
      <c r="E9" s="725"/>
      <c r="F9" s="725"/>
      <c r="G9" s="725"/>
      <c r="H9" s="725"/>
      <c r="I9" s="725"/>
      <c r="J9" s="87"/>
      <c r="K9" s="87"/>
      <c r="L9" s="87"/>
      <c r="M9" s="77"/>
    </row>
    <row r="10" spans="1:13" s="63" customFormat="1" ht="24.95" customHeight="1">
      <c r="A10" s="96"/>
      <c r="B10" s="76"/>
      <c r="C10" s="394" t="s">
        <v>752</v>
      </c>
      <c r="D10" s="394"/>
      <c r="E10" s="394"/>
      <c r="F10" s="394"/>
      <c r="G10" s="394"/>
      <c r="H10" s="394"/>
      <c r="I10" s="394"/>
      <c r="J10" s="394"/>
      <c r="K10" s="394"/>
      <c r="L10" s="394"/>
      <c r="M10" s="61"/>
    </row>
    <row r="11" spans="1:13" s="63" customFormat="1" ht="24.95" customHeight="1">
      <c r="A11" s="96"/>
      <c r="B11" s="76"/>
      <c r="C11" s="893" t="s">
        <v>753</v>
      </c>
      <c r="D11" s="880">
        <v>2022</v>
      </c>
      <c r="E11" s="880"/>
      <c r="F11" s="880"/>
      <c r="G11" s="880">
        <v>2023</v>
      </c>
      <c r="H11" s="880"/>
      <c r="I11" s="880"/>
      <c r="J11" s="881">
        <v>2024</v>
      </c>
      <c r="K11" s="881"/>
      <c r="L11" s="881"/>
      <c r="M11" s="61"/>
    </row>
    <row r="12" spans="1:13" s="63" customFormat="1" ht="24.95" customHeight="1" thickBot="1">
      <c r="A12" s="96"/>
      <c r="B12" s="76"/>
      <c r="C12" s="894"/>
      <c r="D12" s="430" t="s">
        <v>659</v>
      </c>
      <c r="E12" s="430" t="s">
        <v>658</v>
      </c>
      <c r="F12" s="430" t="s">
        <v>3</v>
      </c>
      <c r="G12" s="430" t="s">
        <v>659</v>
      </c>
      <c r="H12" s="430" t="s">
        <v>658</v>
      </c>
      <c r="I12" s="430" t="s">
        <v>3</v>
      </c>
      <c r="J12" s="431" t="s">
        <v>659</v>
      </c>
      <c r="K12" s="431" t="s">
        <v>658</v>
      </c>
      <c r="L12" s="431" t="s">
        <v>3</v>
      </c>
      <c r="M12" s="61"/>
    </row>
    <row r="13" spans="1:13" s="63" customFormat="1" ht="24.95" customHeight="1">
      <c r="A13" s="96"/>
      <c r="B13" s="76"/>
      <c r="C13" s="433" t="s">
        <v>754</v>
      </c>
      <c r="D13" s="476">
        <v>1131</v>
      </c>
      <c r="E13" s="220">
        <v>314</v>
      </c>
      <c r="F13" s="530">
        <v>1445</v>
      </c>
      <c r="G13" s="476">
        <v>1171</v>
      </c>
      <c r="H13" s="220">
        <v>345</v>
      </c>
      <c r="I13" s="530">
        <v>1516</v>
      </c>
      <c r="J13" s="477">
        <v>1421</v>
      </c>
      <c r="K13" s="365">
        <v>414</v>
      </c>
      <c r="L13" s="533">
        <v>1835</v>
      </c>
      <c r="M13" s="61"/>
    </row>
    <row r="14" spans="1:13" s="63" customFormat="1" ht="24.95" customHeight="1">
      <c r="A14" s="96"/>
      <c r="B14" s="76"/>
      <c r="C14" s="433" t="s">
        <v>755</v>
      </c>
      <c r="D14" s="220">
        <v>26</v>
      </c>
      <c r="E14" s="220">
        <v>19</v>
      </c>
      <c r="F14" s="221">
        <v>45</v>
      </c>
      <c r="G14" s="220">
        <v>17</v>
      </c>
      <c r="H14" s="220">
        <v>18</v>
      </c>
      <c r="I14" s="221">
        <v>35</v>
      </c>
      <c r="J14" s="365">
        <v>7</v>
      </c>
      <c r="K14" s="365">
        <v>4</v>
      </c>
      <c r="L14" s="534">
        <v>11</v>
      </c>
      <c r="M14" s="81"/>
    </row>
    <row r="15" spans="1:13" s="63" customFormat="1" ht="24.95" customHeight="1">
      <c r="A15" s="96"/>
      <c r="B15" s="76"/>
      <c r="C15" s="208" t="s">
        <v>3</v>
      </c>
      <c r="D15" s="530">
        <v>1157</v>
      </c>
      <c r="E15" s="221">
        <v>333</v>
      </c>
      <c r="F15" s="530">
        <v>1490</v>
      </c>
      <c r="G15" s="530">
        <v>1188</v>
      </c>
      <c r="H15" s="221">
        <v>363</v>
      </c>
      <c r="I15" s="530">
        <v>1551</v>
      </c>
      <c r="J15" s="531">
        <v>1428</v>
      </c>
      <c r="K15" s="532">
        <v>418</v>
      </c>
      <c r="L15" s="531">
        <v>1846</v>
      </c>
      <c r="M15" s="81"/>
    </row>
    <row r="16" spans="1:13" s="63" customFormat="1" ht="35.1" customHeight="1">
      <c r="A16" s="96"/>
      <c r="B16" s="76"/>
      <c r="C16" s="897" t="s">
        <v>758</v>
      </c>
      <c r="D16" s="898"/>
      <c r="E16" s="898"/>
      <c r="F16" s="898"/>
      <c r="G16" s="898"/>
      <c r="H16" s="898"/>
      <c r="I16" s="899"/>
      <c r="J16" s="100"/>
      <c r="K16" s="100"/>
      <c r="L16" s="100"/>
      <c r="M16" s="68"/>
    </row>
    <row r="17" spans="1:13" s="58" customFormat="1" ht="24.95" customHeight="1">
      <c r="A17" s="155"/>
      <c r="B17" s="184"/>
      <c r="C17" s="901" t="s">
        <v>757</v>
      </c>
      <c r="D17" s="901"/>
      <c r="E17" s="901"/>
      <c r="F17" s="901"/>
      <c r="G17" s="901"/>
      <c r="H17" s="901"/>
      <c r="I17" s="901"/>
      <c r="J17" s="540"/>
      <c r="K17" s="540"/>
      <c r="L17" s="541"/>
      <c r="M17" s="133"/>
    </row>
    <row r="18" spans="1:13" s="58" customFormat="1" ht="24.95" customHeight="1">
      <c r="A18" s="155"/>
      <c r="B18" s="184"/>
      <c r="C18" s="867"/>
      <c r="D18" s="867"/>
      <c r="E18" s="867"/>
      <c r="F18" s="867"/>
      <c r="G18" s="867"/>
      <c r="H18" s="867"/>
      <c r="I18" s="867"/>
      <c r="J18" s="540"/>
      <c r="K18" s="540"/>
      <c r="L18" s="541"/>
      <c r="M18" s="133"/>
    </row>
    <row r="19" spans="1:13" s="63" customFormat="1" ht="35.1" customHeight="1">
      <c r="A19" s="96"/>
      <c r="B19" s="76"/>
      <c r="C19" s="897" t="s">
        <v>756</v>
      </c>
      <c r="D19" s="898"/>
      <c r="E19" s="898"/>
      <c r="F19" s="898"/>
      <c r="G19" s="898"/>
      <c r="H19" s="898"/>
      <c r="I19" s="899"/>
      <c r="J19" s="68"/>
      <c r="K19" s="68"/>
      <c r="L19" s="68"/>
      <c r="M19" s="68"/>
    </row>
    <row r="20" spans="1:13" s="63" customFormat="1" ht="35.1" customHeight="1">
      <c r="A20" s="96"/>
      <c r="B20" s="76"/>
      <c r="C20" s="897" t="s">
        <v>759</v>
      </c>
      <c r="D20" s="898"/>
      <c r="E20" s="898"/>
      <c r="F20" s="898"/>
      <c r="G20" s="898"/>
      <c r="H20" s="898"/>
      <c r="I20" s="899"/>
      <c r="J20" s="517"/>
      <c r="K20" s="517"/>
      <c r="L20" s="518"/>
      <c r="M20" s="68"/>
    </row>
    <row r="21" spans="1:13" s="63" customFormat="1" ht="24.95" customHeight="1">
      <c r="A21" s="96"/>
      <c r="B21" s="76"/>
      <c r="C21" s="99"/>
      <c r="D21" s="99"/>
      <c r="E21" s="99"/>
      <c r="F21" s="99"/>
      <c r="G21" s="99"/>
      <c r="H21" s="99"/>
      <c r="I21" s="99"/>
      <c r="J21" s="68"/>
      <c r="K21" s="68"/>
      <c r="L21" s="68"/>
      <c r="M21" s="68"/>
    </row>
    <row r="22" spans="1:13" s="63" customFormat="1" ht="24.95" customHeight="1">
      <c r="A22" s="96"/>
      <c r="B22" s="76"/>
      <c r="C22" s="394" t="s">
        <v>760</v>
      </c>
      <c r="D22" s="394"/>
      <c r="E22" s="394"/>
      <c r="F22" s="394"/>
      <c r="G22" s="394"/>
      <c r="H22" s="394"/>
      <c r="I22" s="394"/>
      <c r="J22" s="394"/>
      <c r="K22" s="394"/>
      <c r="L22" s="394"/>
      <c r="M22" s="68"/>
    </row>
    <row r="23" spans="1:13" s="63" customFormat="1" ht="24.95" customHeight="1">
      <c r="A23" s="96"/>
      <c r="B23" s="76"/>
      <c r="C23" s="893" t="s">
        <v>763</v>
      </c>
      <c r="D23" s="880">
        <v>2022</v>
      </c>
      <c r="E23" s="880"/>
      <c r="F23" s="880"/>
      <c r="G23" s="880">
        <v>2023</v>
      </c>
      <c r="H23" s="880"/>
      <c r="I23" s="880"/>
      <c r="J23" s="881">
        <v>2024</v>
      </c>
      <c r="K23" s="881"/>
      <c r="L23" s="895"/>
      <c r="M23" s="504"/>
    </row>
    <row r="24" spans="1:13" s="63" customFormat="1" ht="35.1" customHeight="1" thickBot="1">
      <c r="A24" s="96"/>
      <c r="B24" s="76"/>
      <c r="C24" s="894"/>
      <c r="D24" s="430" t="s">
        <v>761</v>
      </c>
      <c r="E24" s="430" t="s">
        <v>762</v>
      </c>
      <c r="F24" s="430" t="s">
        <v>3</v>
      </c>
      <c r="G24" s="430" t="s">
        <v>761</v>
      </c>
      <c r="H24" s="430" t="s">
        <v>762</v>
      </c>
      <c r="I24" s="430" t="s">
        <v>3</v>
      </c>
      <c r="J24" s="431" t="s">
        <v>761</v>
      </c>
      <c r="K24" s="431" t="s">
        <v>762</v>
      </c>
      <c r="L24" s="523" t="s">
        <v>3</v>
      </c>
      <c r="M24" s="504"/>
    </row>
    <row r="25" spans="1:13" s="63" customFormat="1" ht="24.95" customHeight="1">
      <c r="A25" s="96"/>
      <c r="B25" s="76"/>
      <c r="C25" s="433" t="s">
        <v>405</v>
      </c>
      <c r="D25" s="476">
        <v>1</v>
      </c>
      <c r="E25" s="220">
        <v>182</v>
      </c>
      <c r="F25" s="476">
        <v>183</v>
      </c>
      <c r="G25" s="476">
        <v>10</v>
      </c>
      <c r="H25" s="220">
        <v>206</v>
      </c>
      <c r="I25" s="476">
        <v>216</v>
      </c>
      <c r="J25" s="477">
        <v>5</v>
      </c>
      <c r="K25" s="365">
        <v>845</v>
      </c>
      <c r="L25" s="477">
        <v>850</v>
      </c>
      <c r="M25" s="504"/>
    </row>
    <row r="26" spans="1:13" s="63" customFormat="1" ht="24.95" customHeight="1">
      <c r="A26" s="96"/>
      <c r="B26" s="76"/>
      <c r="C26" s="433" t="s">
        <v>404</v>
      </c>
      <c r="D26" s="220">
        <v>13</v>
      </c>
      <c r="E26" s="220">
        <v>776</v>
      </c>
      <c r="F26" s="476">
        <v>789</v>
      </c>
      <c r="G26" s="220">
        <v>3</v>
      </c>
      <c r="H26" s="220">
        <v>749</v>
      </c>
      <c r="I26" s="220">
        <v>752</v>
      </c>
      <c r="J26" s="365">
        <v>0</v>
      </c>
      <c r="K26" s="365">
        <v>278</v>
      </c>
      <c r="L26" s="365">
        <v>278</v>
      </c>
      <c r="M26" s="505"/>
    </row>
    <row r="27" spans="1:13" s="63" customFormat="1" ht="24.95" customHeight="1">
      <c r="A27" s="96"/>
      <c r="B27" s="60"/>
      <c r="C27" s="433" t="s">
        <v>406</v>
      </c>
      <c r="D27" s="476">
        <v>31</v>
      </c>
      <c r="E27" s="220">
        <v>487</v>
      </c>
      <c r="F27" s="476">
        <v>518</v>
      </c>
      <c r="G27" s="476">
        <v>22</v>
      </c>
      <c r="H27" s="220">
        <v>561</v>
      </c>
      <c r="I27" s="476">
        <v>583</v>
      </c>
      <c r="J27" s="477">
        <v>6</v>
      </c>
      <c r="K27" s="365">
        <v>712</v>
      </c>
      <c r="L27" s="477">
        <v>718</v>
      </c>
      <c r="M27" s="75"/>
    </row>
    <row r="28" spans="1:13" s="63" customFormat="1" ht="24.95" customHeight="1">
      <c r="A28" s="96"/>
      <c r="B28" s="60"/>
      <c r="C28" s="524" t="s">
        <v>3</v>
      </c>
      <c r="D28" s="525">
        <v>45</v>
      </c>
      <c r="E28" s="526">
        <v>1445</v>
      </c>
      <c r="F28" s="526">
        <v>1490</v>
      </c>
      <c r="G28" s="525">
        <v>35</v>
      </c>
      <c r="H28" s="526">
        <v>1516</v>
      </c>
      <c r="I28" s="526">
        <v>1551</v>
      </c>
      <c r="J28" s="527">
        <v>11</v>
      </c>
      <c r="K28" s="527">
        <v>1835</v>
      </c>
      <c r="L28" s="527">
        <v>1846</v>
      </c>
      <c r="M28" s="506"/>
    </row>
    <row r="29" spans="1:13" s="63" customFormat="1" ht="24.95" customHeight="1">
      <c r="A29" s="96"/>
      <c r="B29" s="60"/>
      <c r="C29" s="900" t="s">
        <v>764</v>
      </c>
      <c r="D29" s="900"/>
      <c r="E29" s="900"/>
      <c r="F29" s="900"/>
      <c r="G29" s="900"/>
      <c r="H29" s="900"/>
      <c r="I29" s="900"/>
      <c r="J29" s="520"/>
      <c r="K29" s="520"/>
      <c r="L29" s="521"/>
      <c r="M29" s="504"/>
    </row>
    <row r="30" spans="1:13" s="63" customFormat="1" ht="24.95" customHeight="1">
      <c r="A30" s="96"/>
      <c r="B30" s="60"/>
      <c r="C30" s="867" t="s">
        <v>765</v>
      </c>
      <c r="D30" s="867"/>
      <c r="E30" s="867"/>
      <c r="F30" s="867"/>
      <c r="G30" s="867"/>
      <c r="H30" s="867"/>
      <c r="I30" s="867"/>
      <c r="J30" s="896"/>
      <c r="K30" s="896"/>
      <c r="L30" s="896"/>
      <c r="M30" s="504"/>
    </row>
    <row r="31" spans="1:13" s="63" customFormat="1" ht="24.95" customHeight="1">
      <c r="A31" s="96"/>
      <c r="B31" s="60"/>
      <c r="C31" s="867" t="s">
        <v>767</v>
      </c>
      <c r="D31" s="867"/>
      <c r="E31" s="867"/>
      <c r="F31" s="867"/>
      <c r="G31" s="867"/>
      <c r="H31" s="867"/>
      <c r="I31" s="867"/>
      <c r="J31" s="896"/>
      <c r="K31" s="896"/>
      <c r="L31" s="896"/>
      <c r="M31" s="504"/>
    </row>
    <row r="32" spans="1:13" s="63" customFormat="1" ht="24.95" customHeight="1">
      <c r="A32" s="96"/>
      <c r="B32" s="60"/>
      <c r="C32" s="867"/>
      <c r="D32" s="867"/>
      <c r="E32" s="867"/>
      <c r="F32" s="867"/>
      <c r="G32" s="867"/>
      <c r="H32" s="867"/>
      <c r="I32" s="867"/>
      <c r="J32" s="519"/>
      <c r="K32" s="519"/>
      <c r="L32" s="519"/>
      <c r="M32" s="504"/>
    </row>
    <row r="33" spans="1:13" s="63" customFormat="1" ht="24.95" customHeight="1">
      <c r="A33" s="96"/>
      <c r="B33" s="60"/>
      <c r="C33" s="867" t="s">
        <v>766</v>
      </c>
      <c r="D33" s="867"/>
      <c r="E33" s="867"/>
      <c r="F33" s="867"/>
      <c r="G33" s="867"/>
      <c r="H33" s="867"/>
      <c r="I33" s="867"/>
      <c r="J33" s="896"/>
      <c r="K33" s="896"/>
      <c r="L33" s="896"/>
      <c r="M33" s="504"/>
    </row>
    <row r="34" spans="1:13" s="63" customFormat="1" ht="35.1" customHeight="1">
      <c r="A34" s="96"/>
      <c r="B34" s="60"/>
      <c r="C34" s="896" t="s">
        <v>768</v>
      </c>
      <c r="D34" s="896"/>
      <c r="E34" s="896"/>
      <c r="F34" s="896"/>
      <c r="G34" s="896"/>
      <c r="H34" s="896"/>
      <c r="I34" s="896"/>
      <c r="J34" s="896"/>
      <c r="K34" s="896"/>
      <c r="L34" s="896"/>
      <c r="M34" s="504"/>
    </row>
    <row r="35" spans="1:13" s="63" customFormat="1" ht="24.95" customHeight="1">
      <c r="A35" s="96"/>
      <c r="B35" s="82"/>
      <c r="C35" s="133"/>
      <c r="D35" s="504"/>
      <c r="E35" s="504"/>
      <c r="F35" s="504"/>
      <c r="G35" s="504"/>
      <c r="H35" s="504"/>
      <c r="I35" s="504"/>
      <c r="J35" s="504"/>
      <c r="K35" s="504"/>
      <c r="L35" s="68"/>
      <c r="M35" s="68"/>
    </row>
    <row r="36" spans="1:13" s="63" customFormat="1" ht="24.95" customHeight="1">
      <c r="A36" s="96"/>
      <c r="B36" s="82"/>
      <c r="C36" s="427" t="str">
        <f>Índice!D108</f>
        <v>GRI 2-8</v>
      </c>
      <c r="D36" s="868" t="str">
        <f>Índice!E108</f>
        <v>Workers who are not employees</v>
      </c>
      <c r="E36" s="869"/>
      <c r="F36" s="869"/>
      <c r="G36" s="869"/>
      <c r="H36" s="869"/>
      <c r="I36" s="869"/>
      <c r="J36" s="528"/>
      <c r="K36" s="528"/>
      <c r="L36" s="529"/>
      <c r="M36" s="122"/>
    </row>
    <row r="37" spans="1:13" s="63" customFormat="1" ht="24.95" customHeight="1">
      <c r="A37" s="96"/>
      <c r="B37" s="60"/>
      <c r="C37" s="902" t="s">
        <v>769</v>
      </c>
      <c r="D37" s="870"/>
      <c r="E37" s="870"/>
      <c r="F37" s="870"/>
      <c r="G37" s="870"/>
      <c r="H37" s="870"/>
      <c r="I37" s="870"/>
      <c r="J37" s="85"/>
      <c r="K37" s="85"/>
      <c r="L37" s="85"/>
      <c r="M37" s="172"/>
    </row>
    <row r="38" spans="1:13" s="63" customFormat="1" ht="24.95" customHeight="1">
      <c r="A38" s="96"/>
      <c r="B38" s="60"/>
      <c r="C38" s="752" t="s">
        <v>770</v>
      </c>
      <c r="D38" s="752"/>
      <c r="E38" s="752"/>
      <c r="F38" s="752"/>
      <c r="G38" s="160"/>
      <c r="H38" s="160"/>
      <c r="I38" s="160"/>
      <c r="J38" s="160"/>
      <c r="K38" s="160"/>
      <c r="L38" s="160"/>
      <c r="M38" s="150"/>
    </row>
    <row r="39" spans="1:13" s="63" customFormat="1" ht="24.95" customHeight="1" thickBot="1">
      <c r="A39" s="96"/>
      <c r="B39" s="60"/>
      <c r="C39" s="429" t="s">
        <v>20</v>
      </c>
      <c r="D39" s="448">
        <v>2022</v>
      </c>
      <c r="E39" s="448">
        <v>2023</v>
      </c>
      <c r="F39" s="449">
        <v>2024</v>
      </c>
      <c r="G39" s="432"/>
      <c r="H39" s="100"/>
      <c r="I39" s="100"/>
      <c r="J39" s="507"/>
      <c r="K39" s="508"/>
      <c r="L39" s="509"/>
      <c r="M39" s="504"/>
    </row>
    <row r="40" spans="1:13" s="63" customFormat="1" ht="24.95" customHeight="1">
      <c r="A40" s="96"/>
      <c r="B40" s="60"/>
      <c r="C40" s="433" t="s">
        <v>771</v>
      </c>
      <c r="D40" s="238">
        <v>9</v>
      </c>
      <c r="E40" s="238">
        <v>8</v>
      </c>
      <c r="F40" s="159">
        <v>21</v>
      </c>
      <c r="G40" s="81"/>
      <c r="H40" s="68"/>
      <c r="I40" s="68"/>
      <c r="J40" s="68"/>
      <c r="K40" s="68"/>
      <c r="L40" s="504"/>
      <c r="M40" s="504"/>
    </row>
    <row r="41" spans="1:13" s="63" customFormat="1" ht="24.95" customHeight="1">
      <c r="A41" s="96"/>
      <c r="B41" s="60"/>
      <c r="C41" s="433" t="s">
        <v>772</v>
      </c>
      <c r="D41" s="238">
        <v>53</v>
      </c>
      <c r="E41" s="238">
        <v>56</v>
      </c>
      <c r="F41" s="159">
        <v>100</v>
      </c>
      <c r="G41" s="81"/>
      <c r="H41" s="68"/>
      <c r="I41" s="68"/>
      <c r="J41" s="68"/>
      <c r="K41" s="68"/>
      <c r="L41" s="504"/>
      <c r="M41" s="504"/>
    </row>
    <row r="42" spans="1:13" s="63" customFormat="1" ht="24.95" customHeight="1">
      <c r="A42" s="96"/>
      <c r="B42" s="60"/>
      <c r="C42" s="433" t="s">
        <v>723</v>
      </c>
      <c r="D42" s="194">
        <v>4099</v>
      </c>
      <c r="E42" s="194">
        <v>4336</v>
      </c>
      <c r="F42" s="195">
        <v>6374</v>
      </c>
      <c r="G42" s="81"/>
      <c r="H42" s="68"/>
      <c r="I42" s="68"/>
      <c r="J42" s="510"/>
      <c r="K42" s="133"/>
      <c r="L42" s="505"/>
      <c r="M42" s="505"/>
    </row>
    <row r="43" spans="1:13" s="63" customFormat="1" ht="24.95" customHeight="1">
      <c r="A43" s="96"/>
      <c r="B43" s="60"/>
      <c r="C43" s="535" t="s">
        <v>3</v>
      </c>
      <c r="D43" s="536">
        <v>4194</v>
      </c>
      <c r="E43" s="536">
        <v>4400</v>
      </c>
      <c r="F43" s="537">
        <v>6495</v>
      </c>
      <c r="G43" s="81"/>
      <c r="H43" s="68"/>
      <c r="I43" s="68"/>
      <c r="J43" s="68"/>
      <c r="K43" s="68"/>
      <c r="L43" s="504"/>
      <c r="M43" s="504"/>
    </row>
    <row r="44" spans="1:13" s="513" customFormat="1" ht="24.95" customHeight="1">
      <c r="A44" s="96"/>
      <c r="B44" s="511"/>
      <c r="C44" s="900" t="s">
        <v>773</v>
      </c>
      <c r="D44" s="900"/>
      <c r="E44" s="900"/>
      <c r="F44" s="900"/>
      <c r="G44" s="442"/>
      <c r="H44" s="442"/>
      <c r="I44" s="442"/>
      <c r="J44" s="512"/>
      <c r="K44" s="512"/>
      <c r="L44" s="512"/>
      <c r="M44" s="512"/>
    </row>
    <row r="45" spans="1:13" s="513" customFormat="1" ht="24.95" customHeight="1">
      <c r="A45" s="96"/>
      <c r="B45" s="511"/>
      <c r="C45" s="867"/>
      <c r="D45" s="867"/>
      <c r="E45" s="867"/>
      <c r="F45" s="867"/>
      <c r="G45" s="442"/>
      <c r="H45" s="442"/>
      <c r="I45" s="442"/>
      <c r="J45" s="538"/>
      <c r="K45" s="538"/>
      <c r="L45" s="539"/>
      <c r="M45" s="512"/>
    </row>
    <row r="46" spans="1:13" s="513" customFormat="1" ht="24.95" customHeight="1">
      <c r="A46" s="96"/>
      <c r="B46" s="511"/>
      <c r="C46" s="867" t="s">
        <v>774</v>
      </c>
      <c r="D46" s="867"/>
      <c r="E46" s="867"/>
      <c r="F46" s="867"/>
      <c r="G46" s="867"/>
      <c r="H46" s="867"/>
      <c r="I46" s="867"/>
      <c r="J46" s="542"/>
      <c r="K46" s="542"/>
      <c r="L46" s="543"/>
      <c r="M46" s="512"/>
    </row>
    <row r="47" spans="1:13" s="513" customFormat="1" ht="24.95" customHeight="1">
      <c r="A47" s="96"/>
      <c r="B47" s="511"/>
      <c r="C47" s="867"/>
      <c r="D47" s="867"/>
      <c r="E47" s="867"/>
      <c r="F47" s="867"/>
      <c r="G47" s="867"/>
      <c r="H47" s="867"/>
      <c r="I47" s="867"/>
      <c r="J47" s="522"/>
      <c r="K47" s="522"/>
      <c r="L47" s="544"/>
      <c r="M47" s="512"/>
    </row>
    <row r="48" spans="1:13" s="513" customFormat="1" ht="24.95" customHeight="1">
      <c r="A48" s="96"/>
      <c r="B48" s="511"/>
      <c r="C48" s="867" t="s">
        <v>775</v>
      </c>
      <c r="D48" s="867"/>
      <c r="E48" s="867"/>
      <c r="F48" s="867"/>
      <c r="G48" s="867"/>
      <c r="H48" s="867"/>
      <c r="I48" s="867"/>
      <c r="J48" s="540"/>
      <c r="K48" s="540"/>
      <c r="L48" s="541"/>
      <c r="M48" s="512"/>
    </row>
    <row r="49" spans="1:16" s="513" customFormat="1" ht="24.95" customHeight="1">
      <c r="A49" s="96"/>
      <c r="B49" s="511"/>
      <c r="C49" s="867"/>
      <c r="D49" s="867"/>
      <c r="E49" s="867"/>
      <c r="F49" s="867"/>
      <c r="G49" s="867"/>
      <c r="H49" s="867"/>
      <c r="I49" s="867"/>
      <c r="J49" s="439"/>
      <c r="K49" s="439"/>
      <c r="L49" s="439"/>
      <c r="M49" s="545"/>
    </row>
    <row r="50" spans="1:16" s="63" customFormat="1" ht="24.95" customHeight="1">
      <c r="A50" s="96"/>
      <c r="B50" s="60"/>
    </row>
    <row r="51" spans="1:16" s="63" customFormat="1" ht="24.95" customHeight="1">
      <c r="A51" s="96"/>
      <c r="B51" s="60"/>
      <c r="C51" s="427" t="str">
        <f>Índice!D109</f>
        <v>GRI 202-2</v>
      </c>
      <c r="D51" s="868" t="str">
        <f>Índice!E109</f>
        <v>Proportion of senior management hired from the local community</v>
      </c>
      <c r="E51" s="869"/>
      <c r="F51" s="869"/>
      <c r="G51" s="869"/>
      <c r="H51" s="869"/>
      <c r="I51" s="869"/>
    </row>
    <row r="52" spans="1:16" s="388" customFormat="1" ht="24.95" customHeight="1">
      <c r="A52" s="96"/>
      <c r="B52" s="149"/>
      <c r="C52" s="875" t="s">
        <v>776</v>
      </c>
      <c r="D52" s="875"/>
      <c r="E52" s="875"/>
      <c r="F52" s="875"/>
      <c r="G52" s="875"/>
      <c r="H52" s="875"/>
      <c r="I52" s="875"/>
      <c r="J52" s="89"/>
      <c r="K52" s="89"/>
      <c r="L52" s="89"/>
    </row>
    <row r="53" spans="1:16" s="388" customFormat="1" ht="24.95" customHeight="1">
      <c r="A53" s="96"/>
      <c r="B53" s="149"/>
      <c r="C53" s="725"/>
      <c r="D53" s="725"/>
      <c r="E53" s="725"/>
      <c r="F53" s="725"/>
      <c r="G53" s="725"/>
      <c r="H53" s="725"/>
      <c r="I53" s="725"/>
      <c r="J53" s="89"/>
      <c r="K53" s="89"/>
      <c r="L53" s="89"/>
    </row>
    <row r="54" spans="1:16" s="388" customFormat="1" ht="24.95" customHeight="1">
      <c r="A54" s="96"/>
      <c r="B54" s="149"/>
      <c r="C54" s="725"/>
      <c r="D54" s="725"/>
      <c r="E54" s="725"/>
      <c r="F54" s="725"/>
      <c r="G54" s="725"/>
      <c r="H54" s="725"/>
      <c r="I54" s="725"/>
      <c r="J54" s="89"/>
      <c r="K54" s="89"/>
      <c r="L54" s="89"/>
    </row>
    <row r="55" spans="1:16" s="388" customFormat="1" ht="24.95" customHeight="1">
      <c r="A55" s="96"/>
      <c r="B55" s="149"/>
      <c r="C55" s="725"/>
      <c r="D55" s="725"/>
      <c r="E55" s="725"/>
      <c r="F55" s="725"/>
      <c r="G55" s="725"/>
      <c r="H55" s="725"/>
      <c r="I55" s="725"/>
      <c r="J55" s="89"/>
      <c r="K55" s="89"/>
      <c r="L55" s="89"/>
    </row>
    <row r="56" spans="1:16" s="63" customFormat="1" ht="24.95" customHeight="1">
      <c r="A56" s="96"/>
      <c r="B56" s="60"/>
      <c r="C56" s="427" t="str">
        <f>Índice!D110</f>
        <v>GRI 401-1</v>
      </c>
      <c r="D56" s="868" t="str">
        <f>Índice!E110</f>
        <v>New employee hires and employee turnover</v>
      </c>
      <c r="E56" s="869"/>
      <c r="F56" s="869"/>
      <c r="G56" s="869"/>
      <c r="H56" s="869"/>
      <c r="I56" s="869"/>
      <c r="J56" s="93"/>
      <c r="K56" s="93"/>
      <c r="L56" s="93"/>
    </row>
    <row r="57" spans="1:16" s="63" customFormat="1" ht="24.95" customHeight="1">
      <c r="A57" s="96"/>
      <c r="B57" s="60"/>
      <c r="C57" s="902" t="s">
        <v>777</v>
      </c>
      <c r="D57" s="870"/>
      <c r="E57" s="870"/>
      <c r="F57" s="870"/>
      <c r="G57" s="870"/>
      <c r="H57" s="870"/>
      <c r="I57" s="870"/>
      <c r="J57" s="85"/>
      <c r="K57" s="85"/>
      <c r="L57" s="85"/>
      <c r="M57" s="209"/>
      <c r="N57" s="85"/>
      <c r="O57" s="85"/>
      <c r="P57" s="85"/>
    </row>
    <row r="58" spans="1:16" s="63" customFormat="1" ht="30" customHeight="1">
      <c r="A58" s="96"/>
      <c r="B58" s="60"/>
      <c r="C58" s="464" t="s">
        <v>787</v>
      </c>
      <c r="D58" s="872" t="s">
        <v>780</v>
      </c>
      <c r="E58" s="872"/>
      <c r="F58" s="872"/>
      <c r="G58" s="872" t="s">
        <v>781</v>
      </c>
      <c r="H58" s="872"/>
      <c r="I58" s="872"/>
    </row>
    <row r="59" spans="1:16" s="63" customFormat="1" ht="24.95" customHeight="1" thickBot="1">
      <c r="A59" s="96"/>
      <c r="B59" s="60"/>
      <c r="C59" s="460" t="s">
        <v>779</v>
      </c>
      <c r="D59" s="448">
        <v>2022</v>
      </c>
      <c r="E59" s="448">
        <v>2023</v>
      </c>
      <c r="F59" s="449">
        <v>2024</v>
      </c>
      <c r="G59" s="448">
        <v>2022</v>
      </c>
      <c r="H59" s="448">
        <v>2023</v>
      </c>
      <c r="I59" s="449">
        <v>2024</v>
      </c>
    </row>
    <row r="60" spans="1:16" s="63" customFormat="1" ht="24.95" customHeight="1">
      <c r="A60" s="96"/>
      <c r="B60" s="60"/>
      <c r="C60" s="455" t="s">
        <v>782</v>
      </c>
      <c r="D60" s="455"/>
      <c r="E60" s="455"/>
      <c r="F60" s="455"/>
      <c r="G60" s="455"/>
      <c r="H60" s="455"/>
      <c r="I60" s="455"/>
    </row>
    <row r="61" spans="1:16" s="63" customFormat="1" ht="24.95" customHeight="1">
      <c r="A61" s="96"/>
      <c r="B61" s="60"/>
      <c r="C61" s="193" t="s">
        <v>673</v>
      </c>
      <c r="D61" s="238">
        <v>107</v>
      </c>
      <c r="E61" s="238">
        <v>56</v>
      </c>
      <c r="F61" s="159">
        <v>78</v>
      </c>
      <c r="G61" s="467">
        <v>44</v>
      </c>
      <c r="H61" s="467">
        <v>23.8</v>
      </c>
      <c r="I61" s="468">
        <v>34.4</v>
      </c>
    </row>
    <row r="62" spans="1:16" s="63" customFormat="1" ht="24.95" customHeight="1">
      <c r="A62" s="96"/>
      <c r="B62" s="60"/>
      <c r="C62" s="193" t="s">
        <v>674</v>
      </c>
      <c r="D62" s="238">
        <v>238</v>
      </c>
      <c r="E62" s="238">
        <v>189</v>
      </c>
      <c r="F62" s="159">
        <v>218</v>
      </c>
      <c r="G62" s="467">
        <v>21</v>
      </c>
      <c r="H62" s="467">
        <v>16.2</v>
      </c>
      <c r="I62" s="468">
        <v>15.4</v>
      </c>
    </row>
    <row r="63" spans="1:16" s="63" customFormat="1" ht="24.95" customHeight="1">
      <c r="A63" s="96"/>
      <c r="B63" s="60"/>
      <c r="C63" s="193" t="s">
        <v>675</v>
      </c>
      <c r="D63" s="238">
        <v>15</v>
      </c>
      <c r="E63" s="238">
        <v>23</v>
      </c>
      <c r="F63" s="159">
        <v>40</v>
      </c>
      <c r="G63" s="467">
        <v>12</v>
      </c>
      <c r="H63" s="467">
        <v>15.1</v>
      </c>
      <c r="I63" s="468">
        <v>19.399999999999999</v>
      </c>
    </row>
    <row r="64" spans="1:16" s="63" customFormat="1" ht="24.95" customHeight="1">
      <c r="A64" s="96"/>
      <c r="B64" s="60"/>
      <c r="C64" s="455" t="s">
        <v>783</v>
      </c>
      <c r="D64" s="455"/>
      <c r="E64" s="455"/>
      <c r="F64" s="455"/>
      <c r="G64" s="455"/>
      <c r="H64" s="455"/>
      <c r="I64" s="455"/>
    </row>
    <row r="65" spans="1:9" s="63" customFormat="1" ht="24.95" customHeight="1">
      <c r="A65" s="96"/>
      <c r="B65" s="60"/>
      <c r="C65" s="193" t="s">
        <v>659</v>
      </c>
      <c r="D65" s="238">
        <v>267</v>
      </c>
      <c r="E65" s="238">
        <v>183</v>
      </c>
      <c r="F65" s="159">
        <v>249</v>
      </c>
      <c r="G65" s="467">
        <v>23</v>
      </c>
      <c r="H65" s="467">
        <v>15.4</v>
      </c>
      <c r="I65" s="468">
        <v>17.399999999999999</v>
      </c>
    </row>
    <row r="66" spans="1:9" s="63" customFormat="1" ht="24.95" customHeight="1">
      <c r="A66" s="96"/>
      <c r="B66" s="60"/>
      <c r="C66" s="193" t="s">
        <v>658</v>
      </c>
      <c r="D66" s="238">
        <v>93</v>
      </c>
      <c r="E66" s="238">
        <v>85</v>
      </c>
      <c r="F66" s="159">
        <v>87</v>
      </c>
      <c r="G66" s="467">
        <v>28</v>
      </c>
      <c r="H66" s="467">
        <v>23.4</v>
      </c>
      <c r="I66" s="468">
        <v>20.8</v>
      </c>
    </row>
    <row r="67" spans="1:9" s="63" customFormat="1" ht="24.95" customHeight="1">
      <c r="A67" s="96"/>
      <c r="B67" s="60"/>
      <c r="C67" s="455" t="s">
        <v>784</v>
      </c>
      <c r="D67" s="455"/>
      <c r="E67" s="455"/>
      <c r="F67" s="455"/>
      <c r="G67" s="455"/>
      <c r="H67" s="455"/>
      <c r="I67" s="455"/>
    </row>
    <row r="68" spans="1:9" s="63" customFormat="1" ht="24.95" customHeight="1">
      <c r="A68" s="96"/>
      <c r="B68" s="60"/>
      <c r="C68" s="193" t="s">
        <v>405</v>
      </c>
      <c r="D68" s="238">
        <v>68</v>
      </c>
      <c r="E68" s="238">
        <v>46</v>
      </c>
      <c r="F68" s="159">
        <v>97</v>
      </c>
      <c r="G68" s="467">
        <v>37</v>
      </c>
      <c r="H68" s="467">
        <v>22</v>
      </c>
      <c r="I68" s="468">
        <v>34.799999999999997</v>
      </c>
    </row>
    <row r="69" spans="1:9" s="63" customFormat="1" ht="24.95" customHeight="1">
      <c r="A69" s="96"/>
      <c r="B69" s="60"/>
      <c r="C69" s="193" t="s">
        <v>404</v>
      </c>
      <c r="D69" s="238">
        <v>113</v>
      </c>
      <c r="E69" s="238">
        <v>67</v>
      </c>
      <c r="F69" s="159">
        <v>121</v>
      </c>
      <c r="G69" s="467">
        <v>14</v>
      </c>
      <c r="H69" s="467">
        <v>8.8000000000000007</v>
      </c>
      <c r="I69" s="468">
        <v>14.2</v>
      </c>
    </row>
    <row r="70" spans="1:9" s="63" customFormat="1" ht="24.95" customHeight="1">
      <c r="A70" s="96"/>
      <c r="B70" s="60"/>
      <c r="C70" s="193" t="s">
        <v>406</v>
      </c>
      <c r="D70" s="238">
        <v>179</v>
      </c>
      <c r="E70" s="238">
        <v>155</v>
      </c>
      <c r="F70" s="159">
        <v>118</v>
      </c>
      <c r="G70" s="467">
        <v>35</v>
      </c>
      <c r="H70" s="467">
        <v>26.6</v>
      </c>
      <c r="I70" s="468">
        <v>16.399999999999999</v>
      </c>
    </row>
    <row r="71" spans="1:9" s="63" customFormat="1" ht="24.95" customHeight="1">
      <c r="A71" s="96"/>
      <c r="B71" s="60"/>
      <c r="C71" s="546" t="s">
        <v>3</v>
      </c>
      <c r="D71" s="547">
        <v>360</v>
      </c>
      <c r="E71" s="547">
        <v>268</v>
      </c>
      <c r="F71" s="549">
        <v>336</v>
      </c>
      <c r="G71" s="548">
        <v>24</v>
      </c>
      <c r="H71" s="548">
        <v>17.3</v>
      </c>
      <c r="I71" s="550">
        <v>18.2</v>
      </c>
    </row>
    <row r="72" spans="1:9" s="63" customFormat="1" ht="24.95" customHeight="1">
      <c r="A72" s="96"/>
      <c r="B72" s="60"/>
      <c r="C72" s="710" t="s">
        <v>785</v>
      </c>
      <c r="D72" s="710"/>
      <c r="E72" s="710"/>
      <c r="F72" s="710"/>
      <c r="G72" s="710"/>
      <c r="H72" s="710"/>
      <c r="I72" s="710"/>
    </row>
    <row r="73" spans="1:9" s="63" customFormat="1" ht="24.95" customHeight="1">
      <c r="A73" s="96"/>
      <c r="B73" s="60"/>
      <c r="C73" s="224" t="s">
        <v>786</v>
      </c>
      <c r="D73" s="711"/>
      <c r="E73" s="711"/>
      <c r="F73" s="711"/>
      <c r="G73" s="711"/>
      <c r="H73" s="711"/>
      <c r="I73" s="711"/>
    </row>
    <row r="74" spans="1:9" s="63" customFormat="1" ht="24.95" customHeight="1">
      <c r="A74" s="96"/>
      <c r="B74" s="60"/>
    </row>
    <row r="75" spans="1:9" s="63" customFormat="1" ht="24.95" customHeight="1">
      <c r="A75" s="96"/>
      <c r="B75" s="60"/>
      <c r="C75" s="464" t="s">
        <v>778</v>
      </c>
      <c r="D75" s="872" t="s">
        <v>21</v>
      </c>
      <c r="E75" s="872"/>
      <c r="F75" s="872"/>
      <c r="G75" s="872" t="s">
        <v>22</v>
      </c>
      <c r="H75" s="872"/>
      <c r="I75" s="872"/>
    </row>
    <row r="76" spans="1:9" s="63" customFormat="1" ht="24.95" customHeight="1" thickBot="1">
      <c r="A76" s="96"/>
      <c r="B76" s="60"/>
      <c r="C76" s="460" t="s">
        <v>779</v>
      </c>
      <c r="D76" s="448">
        <v>2022</v>
      </c>
      <c r="E76" s="448">
        <v>2023</v>
      </c>
      <c r="F76" s="449">
        <v>2024</v>
      </c>
      <c r="G76" s="448">
        <v>2022</v>
      </c>
      <c r="H76" s="448">
        <v>2023</v>
      </c>
      <c r="I76" s="449">
        <v>2024</v>
      </c>
    </row>
    <row r="77" spans="1:9" s="63" customFormat="1" ht="24.95" customHeight="1">
      <c r="A77" s="96"/>
      <c r="B77" s="60"/>
      <c r="C77" s="455" t="s">
        <v>782</v>
      </c>
      <c r="D77" s="455"/>
      <c r="E77" s="455"/>
      <c r="F77" s="455"/>
      <c r="G77" s="455"/>
      <c r="H77" s="455"/>
      <c r="I77" s="455"/>
    </row>
    <row r="78" spans="1:9" s="63" customFormat="1" ht="24.95" customHeight="1">
      <c r="A78" s="96"/>
      <c r="B78" s="60"/>
      <c r="C78" s="193" t="s">
        <v>673</v>
      </c>
      <c r="D78" s="238">
        <v>16</v>
      </c>
      <c r="E78" s="238">
        <v>18</v>
      </c>
      <c r="F78" s="159">
        <v>36</v>
      </c>
      <c r="G78" s="467">
        <v>26</v>
      </c>
      <c r="H78" s="467">
        <v>15.4</v>
      </c>
      <c r="I78" s="468">
        <v>25.1</v>
      </c>
    </row>
    <row r="79" spans="1:9" s="63" customFormat="1" ht="24.95" customHeight="1">
      <c r="A79" s="96"/>
      <c r="B79" s="60"/>
      <c r="C79" s="193" t="s">
        <v>674</v>
      </c>
      <c r="D79" s="238">
        <v>131</v>
      </c>
      <c r="E79" s="238">
        <v>160</v>
      </c>
      <c r="F79" s="159">
        <v>182</v>
      </c>
      <c r="G79" s="467">
        <v>17</v>
      </c>
      <c r="H79" s="467">
        <v>15</v>
      </c>
      <c r="I79" s="468">
        <v>14.1</v>
      </c>
    </row>
    <row r="80" spans="1:9" s="63" customFormat="1" ht="24.95" customHeight="1">
      <c r="A80" s="96"/>
      <c r="B80" s="82"/>
      <c r="C80" s="193" t="s">
        <v>675</v>
      </c>
      <c r="D80" s="238">
        <v>22</v>
      </c>
      <c r="E80" s="238">
        <v>27</v>
      </c>
      <c r="F80" s="159">
        <v>49</v>
      </c>
      <c r="G80" s="467">
        <v>14</v>
      </c>
      <c r="H80" s="467">
        <v>16.399999999999999</v>
      </c>
      <c r="I80" s="468">
        <v>21.6</v>
      </c>
    </row>
    <row r="81" spans="1:11" s="63" customFormat="1" ht="24.95" customHeight="1">
      <c r="A81" s="96"/>
      <c r="B81" s="82"/>
      <c r="C81" s="455" t="s">
        <v>783</v>
      </c>
      <c r="D81" s="455"/>
      <c r="E81" s="455"/>
      <c r="F81" s="455"/>
      <c r="G81" s="455"/>
      <c r="H81" s="455"/>
      <c r="I81" s="455"/>
    </row>
    <row r="82" spans="1:11" s="63" customFormat="1" ht="24.95" customHeight="1">
      <c r="A82" s="96"/>
      <c r="B82" s="82"/>
      <c r="C82" s="193" t="s">
        <v>659</v>
      </c>
      <c r="D82" s="238">
        <v>123</v>
      </c>
      <c r="E82" s="238">
        <v>147</v>
      </c>
      <c r="F82" s="159">
        <v>184</v>
      </c>
      <c r="G82" s="467">
        <v>17</v>
      </c>
      <c r="H82" s="467">
        <v>13.2</v>
      </c>
      <c r="I82" s="468">
        <v>15.1</v>
      </c>
    </row>
    <row r="83" spans="1:11" s="63" customFormat="1" ht="24.95" customHeight="1">
      <c r="A83" s="96"/>
      <c r="B83" s="82"/>
      <c r="C83" s="193" t="s">
        <v>658</v>
      </c>
      <c r="D83" s="238">
        <v>46</v>
      </c>
      <c r="E83" s="238">
        <v>58</v>
      </c>
      <c r="F83" s="159">
        <v>83</v>
      </c>
      <c r="G83" s="467">
        <v>21</v>
      </c>
      <c r="H83" s="467">
        <v>19.7</v>
      </c>
      <c r="I83" s="468">
        <v>20.3</v>
      </c>
    </row>
    <row r="84" spans="1:11" s="63" customFormat="1" ht="24.95" customHeight="1">
      <c r="A84" s="96"/>
      <c r="B84" s="60"/>
      <c r="C84" s="455" t="s">
        <v>784</v>
      </c>
      <c r="D84" s="455"/>
      <c r="E84" s="455"/>
      <c r="F84" s="455"/>
      <c r="G84" s="455"/>
      <c r="H84" s="455"/>
      <c r="I84" s="455"/>
    </row>
    <row r="85" spans="1:11" s="63" customFormat="1" ht="24.95" customHeight="1">
      <c r="A85" s="96"/>
      <c r="B85" s="60"/>
      <c r="C85" s="193" t="s">
        <v>405</v>
      </c>
      <c r="D85" s="238">
        <v>21</v>
      </c>
      <c r="E85" s="238">
        <v>31</v>
      </c>
      <c r="F85" s="159">
        <v>44</v>
      </c>
      <c r="G85" s="467">
        <v>24</v>
      </c>
      <c r="H85" s="467">
        <v>18.399999999999999</v>
      </c>
      <c r="I85" s="468">
        <v>25.4</v>
      </c>
    </row>
    <row r="86" spans="1:11" s="63" customFormat="1" ht="24.95" customHeight="1">
      <c r="A86" s="96"/>
      <c r="B86" s="60"/>
      <c r="C86" s="193" t="s">
        <v>404</v>
      </c>
      <c r="D86" s="238">
        <v>81</v>
      </c>
      <c r="E86" s="238">
        <v>95</v>
      </c>
      <c r="F86" s="159">
        <v>95</v>
      </c>
      <c r="G86" s="467">
        <v>12</v>
      </c>
      <c r="H86" s="467">
        <v>10.7</v>
      </c>
      <c r="I86" s="468">
        <v>12.7</v>
      </c>
    </row>
    <row r="87" spans="1:11" s="63" customFormat="1" ht="24.95" customHeight="1">
      <c r="A87" s="96"/>
      <c r="B87" s="60"/>
      <c r="C87" s="193" t="s">
        <v>406</v>
      </c>
      <c r="D87" s="238">
        <v>67</v>
      </c>
      <c r="E87" s="238">
        <v>79</v>
      </c>
      <c r="F87" s="159">
        <v>128</v>
      </c>
      <c r="G87" s="467">
        <v>24</v>
      </c>
      <c r="H87" s="467">
        <v>20</v>
      </c>
      <c r="I87" s="468">
        <v>17.100000000000001</v>
      </c>
    </row>
    <row r="88" spans="1:11" s="63" customFormat="1" ht="24.95" customHeight="1">
      <c r="A88" s="96"/>
      <c r="B88" s="60"/>
      <c r="C88" s="546" t="s">
        <v>3</v>
      </c>
      <c r="D88" s="547">
        <v>169</v>
      </c>
      <c r="E88" s="547">
        <v>205</v>
      </c>
      <c r="F88" s="549">
        <v>267</v>
      </c>
      <c r="G88" s="548">
        <v>18</v>
      </c>
      <c r="H88" s="548">
        <v>15.2</v>
      </c>
      <c r="I88" s="550">
        <v>16.3</v>
      </c>
    </row>
    <row r="89" spans="1:11" s="63" customFormat="1" ht="24.95" customHeight="1">
      <c r="A89" s="96"/>
      <c r="B89" s="82"/>
      <c r="C89" s="710" t="s">
        <v>785</v>
      </c>
      <c r="D89" s="710"/>
      <c r="E89" s="710"/>
      <c r="F89" s="710"/>
      <c r="G89" s="710"/>
      <c r="H89" s="710"/>
      <c r="I89" s="710"/>
    </row>
    <row r="90" spans="1:11" s="63" customFormat="1" ht="24.95" customHeight="1">
      <c r="A90" s="96"/>
      <c r="B90" s="82"/>
      <c r="C90" s="224" t="s">
        <v>788</v>
      </c>
      <c r="D90" s="224"/>
      <c r="E90" s="224"/>
      <c r="F90" s="224"/>
      <c r="G90" s="224"/>
      <c r="H90" s="224"/>
      <c r="I90" s="224"/>
    </row>
    <row r="91" spans="1:11" s="63" customFormat="1" ht="24.95" customHeight="1">
      <c r="A91" s="96"/>
      <c r="B91" s="82"/>
      <c r="C91" s="58"/>
    </row>
    <row r="92" spans="1:11" s="63" customFormat="1" ht="24.95" customHeight="1">
      <c r="A92" s="96"/>
      <c r="B92" s="82"/>
      <c r="C92" s="427" t="str">
        <f>Índice!D111</f>
        <v>GRI EU14</v>
      </c>
      <c r="D92" s="868" t="str">
        <f>Índice!E111</f>
        <v>Programs and processes to ensure the availability of a skilled workforce</v>
      </c>
      <c r="E92" s="869"/>
      <c r="F92" s="869"/>
      <c r="G92" s="869"/>
      <c r="H92" s="869"/>
      <c r="I92" s="869"/>
    </row>
    <row r="93" spans="1:11" s="63" customFormat="1" ht="24.95" customHeight="1">
      <c r="A93" s="96"/>
      <c r="B93" s="82"/>
      <c r="C93" s="875" t="s">
        <v>789</v>
      </c>
      <c r="D93" s="875"/>
      <c r="E93" s="875"/>
      <c r="F93" s="875"/>
      <c r="G93" s="875"/>
      <c r="H93" s="875"/>
      <c r="I93" s="875"/>
      <c r="J93" s="91"/>
      <c r="K93" s="62"/>
    </row>
    <row r="94" spans="1:11" s="63" customFormat="1" ht="24.95" customHeight="1">
      <c r="A94" s="96"/>
      <c r="B94" s="82"/>
      <c r="C94" s="725"/>
      <c r="D94" s="725"/>
      <c r="E94" s="725"/>
      <c r="F94" s="725"/>
      <c r="G94" s="725"/>
      <c r="H94" s="725"/>
      <c r="I94" s="725"/>
      <c r="J94" s="89"/>
    </row>
    <row r="95" spans="1:11" s="63" customFormat="1" ht="24.95" customHeight="1">
      <c r="A95" s="96"/>
      <c r="B95" s="82"/>
      <c r="C95" s="725"/>
      <c r="D95" s="725"/>
      <c r="E95" s="725"/>
      <c r="F95" s="725"/>
      <c r="G95" s="725"/>
      <c r="H95" s="725"/>
      <c r="I95" s="725"/>
      <c r="J95" s="89"/>
    </row>
    <row r="96" spans="1:11" s="63" customFormat="1" ht="24.95" customHeight="1">
      <c r="A96" s="96"/>
      <c r="B96" s="82"/>
      <c r="C96" s="725"/>
      <c r="D96" s="725"/>
      <c r="E96" s="725"/>
      <c r="F96" s="725"/>
      <c r="G96" s="725"/>
      <c r="H96" s="725"/>
      <c r="I96" s="725"/>
      <c r="J96" s="89"/>
    </row>
    <row r="97" spans="1:10" s="63" customFormat="1" ht="24.95" customHeight="1">
      <c r="A97" s="96"/>
      <c r="B97" s="82"/>
      <c r="C97" s="725"/>
      <c r="D97" s="725"/>
      <c r="E97" s="725"/>
      <c r="F97" s="725"/>
      <c r="G97" s="725"/>
      <c r="H97" s="725"/>
      <c r="I97" s="725"/>
      <c r="J97" s="89"/>
    </row>
    <row r="98" spans="1:10" s="63" customFormat="1" ht="24.95" customHeight="1">
      <c r="A98" s="96"/>
      <c r="B98" s="82"/>
      <c r="C98" s="89"/>
      <c r="D98" s="89"/>
      <c r="E98" s="89"/>
      <c r="F98" s="89"/>
      <c r="G98" s="89"/>
      <c r="H98" s="89"/>
      <c r="I98" s="89"/>
      <c r="J98" s="89"/>
    </row>
    <row r="99" spans="1:10" s="63" customFormat="1" ht="24.95" customHeight="1">
      <c r="A99" s="96"/>
      <c r="B99" s="82"/>
      <c r="C99" s="89"/>
      <c r="D99" s="89"/>
      <c r="E99" s="89"/>
      <c r="F99" s="89"/>
      <c r="G99" s="89"/>
      <c r="H99" s="89"/>
      <c r="I99" s="89"/>
      <c r="J99" s="89"/>
    </row>
    <row r="100" spans="1:10" s="63" customFormat="1" ht="24.95" customHeight="1">
      <c r="A100" s="96"/>
      <c r="B100" s="82"/>
      <c r="C100" s="89"/>
      <c r="D100" s="89"/>
      <c r="E100" s="89"/>
      <c r="F100" s="89"/>
      <c r="G100" s="89"/>
      <c r="H100" s="89"/>
      <c r="I100" s="89"/>
      <c r="J100" s="89"/>
    </row>
    <row r="101" spans="1:10" s="63" customFormat="1" ht="24.95" customHeight="1">
      <c r="A101" s="96"/>
      <c r="B101" s="82"/>
      <c r="C101" s="58"/>
    </row>
    <row r="102" spans="1:10" s="63" customFormat="1" ht="24.95" customHeight="1">
      <c r="A102" s="96"/>
      <c r="B102" s="82"/>
      <c r="C102" s="58"/>
    </row>
    <row r="103" spans="1:10" s="63" customFormat="1" ht="24.95" customHeight="1">
      <c r="A103" s="96"/>
      <c r="B103" s="82"/>
      <c r="C103" s="58"/>
    </row>
    <row r="104" spans="1:10" s="63" customFormat="1" ht="24.95" customHeight="1">
      <c r="A104" s="96"/>
      <c r="B104" s="82"/>
      <c r="C104" s="58"/>
    </row>
    <row r="105" spans="1:10" s="63" customFormat="1" ht="24.95" customHeight="1">
      <c r="A105" s="96"/>
      <c r="B105" s="82"/>
      <c r="C105" s="58"/>
    </row>
    <row r="106" spans="1:10" s="63" customFormat="1" ht="24.95" customHeight="1">
      <c r="A106" s="96"/>
      <c r="B106" s="82"/>
      <c r="C106" s="58"/>
    </row>
    <row r="107" spans="1:10" s="63" customFormat="1" ht="24.95" customHeight="1">
      <c r="A107" s="96"/>
      <c r="B107" s="82"/>
      <c r="C107" s="58"/>
    </row>
    <row r="108" spans="1:10" s="63" customFormat="1" ht="24.95" customHeight="1">
      <c r="A108" s="96"/>
      <c r="B108" s="82"/>
      <c r="C108" s="58"/>
    </row>
    <row r="109" spans="1:10" s="63" customFormat="1" ht="24.95" customHeight="1">
      <c r="A109" s="96"/>
      <c r="B109" s="82"/>
      <c r="C109" s="58"/>
    </row>
    <row r="110" spans="1:10" s="63" customFormat="1" ht="24.95" customHeight="1">
      <c r="A110" s="96"/>
      <c r="B110" s="82"/>
      <c r="C110" s="58"/>
    </row>
    <row r="111" spans="1:10" s="63" customFormat="1" ht="24.95" customHeight="1">
      <c r="A111" s="96"/>
      <c r="B111" s="82"/>
      <c r="C111" s="58"/>
    </row>
    <row r="112" spans="1:10" s="63" customFormat="1" ht="24.95" customHeight="1">
      <c r="A112" s="96"/>
      <c r="B112" s="82"/>
      <c r="C112" s="58"/>
    </row>
    <row r="113" spans="2:2" ht="12.75">
      <c r="B113" s="44"/>
    </row>
    <row r="114" spans="2:2" ht="15" customHeight="1">
      <c r="B114" s="44"/>
    </row>
    <row r="115" spans="2:2" ht="15" customHeight="1">
      <c r="B115" s="44"/>
    </row>
    <row r="116" spans="2:2" ht="15" customHeight="1">
      <c r="B116" s="15"/>
    </row>
    <row r="117" spans="2:2" ht="15" customHeight="1">
      <c r="B117" s="15"/>
    </row>
    <row r="118" spans="2:2" ht="15" customHeight="1">
      <c r="B118" s="514"/>
    </row>
    <row r="119" spans="2:2" ht="15" customHeight="1">
      <c r="B119" s="15"/>
    </row>
    <row r="120" spans="2:2" ht="15" customHeight="1">
      <c r="B120" s="15"/>
    </row>
    <row r="121" spans="2:2" ht="15" customHeight="1">
      <c r="B121" s="15"/>
    </row>
    <row r="122" spans="2:2" ht="15" customHeight="1">
      <c r="B122" s="44"/>
    </row>
    <row r="123" spans="2:2" ht="15" customHeight="1">
      <c r="B123" s="15"/>
    </row>
    <row r="124" spans="2:2" ht="15" customHeight="1">
      <c r="B124" s="15"/>
    </row>
    <row r="125" spans="2:2" ht="15" customHeight="1">
      <c r="B125" s="15"/>
    </row>
    <row r="126" spans="2:2" ht="15" customHeight="1">
      <c r="B126" s="44"/>
    </row>
    <row r="127" spans="2:2" ht="15" customHeight="1">
      <c r="B127" s="44"/>
    </row>
    <row r="128" spans="2:2" ht="15" customHeight="1">
      <c r="B128" s="44"/>
    </row>
    <row r="129" spans="2:2" ht="15" customHeight="1">
      <c r="B129" s="514"/>
    </row>
    <row r="130" spans="2:2" ht="15" customHeight="1">
      <c r="B130" s="44"/>
    </row>
    <row r="131" spans="2:2" ht="15" customHeight="1">
      <c r="B131" s="44"/>
    </row>
    <row r="132" spans="2:2" ht="15" customHeight="1">
      <c r="B132" s="44"/>
    </row>
    <row r="133" spans="2:2" ht="15" customHeight="1">
      <c r="B133" s="44"/>
    </row>
    <row r="134" spans="2:2" ht="15" customHeight="1">
      <c r="B134" s="44"/>
    </row>
    <row r="135" spans="2:2" ht="15" customHeight="1">
      <c r="B135" s="44"/>
    </row>
    <row r="136" spans="2:2" ht="15" customHeight="1">
      <c r="B136" s="44"/>
    </row>
    <row r="137" spans="2:2" ht="15" customHeight="1">
      <c r="B137" s="44"/>
    </row>
    <row r="138" spans="2:2" ht="15" customHeight="1">
      <c r="B138" s="44"/>
    </row>
    <row r="139" spans="2:2" ht="15" customHeight="1">
      <c r="B139" s="15"/>
    </row>
    <row r="140" spans="2:2" ht="15" customHeight="1">
      <c r="B140" s="15"/>
    </row>
    <row r="141" spans="2:2" ht="15" customHeight="1">
      <c r="B141" s="15"/>
    </row>
    <row r="142" spans="2:2" ht="15" customHeight="1">
      <c r="B142" s="15"/>
    </row>
    <row r="143" spans="2:2" ht="15" customHeight="1">
      <c r="B143" s="15"/>
    </row>
    <row r="144" spans="2:2" ht="15" customHeight="1">
      <c r="B144" s="15"/>
    </row>
    <row r="145" spans="2:2" ht="15" customHeight="1">
      <c r="B145" s="15"/>
    </row>
    <row r="146" spans="2:2" ht="15" customHeight="1">
      <c r="B146" s="15"/>
    </row>
    <row r="147" spans="2:2" ht="15" customHeight="1">
      <c r="B147" s="15"/>
    </row>
    <row r="148" spans="2:2" ht="15" customHeight="1">
      <c r="B148" s="15"/>
    </row>
    <row r="149" spans="2:2" ht="15" customHeight="1">
      <c r="B149" s="15"/>
    </row>
    <row r="150" spans="2:2" ht="15" customHeight="1">
      <c r="B150" s="15"/>
    </row>
    <row r="151" spans="2:2" ht="15" customHeight="1">
      <c r="B151" s="15"/>
    </row>
    <row r="152" spans="2:2" ht="15" customHeight="1">
      <c r="B152" s="44"/>
    </row>
    <row r="153" spans="2:2" ht="15" customHeight="1">
      <c r="B153" s="44"/>
    </row>
    <row r="154" spans="2:2" ht="15" customHeight="1">
      <c r="B154" s="44"/>
    </row>
    <row r="155" spans="2:2" ht="15" customHeight="1">
      <c r="B155" s="44"/>
    </row>
    <row r="156" spans="2:2" ht="15" customHeight="1">
      <c r="B156" s="15"/>
    </row>
    <row r="157" spans="2:2" ht="15" customHeight="1">
      <c r="B157" s="44"/>
    </row>
    <row r="158" spans="2:2" ht="15" customHeight="1">
      <c r="B158" s="44"/>
    </row>
    <row r="159" spans="2:2" ht="15" customHeight="1">
      <c r="B159" s="44"/>
    </row>
    <row r="160" spans="2:2" ht="15" customHeight="1">
      <c r="B160" s="44"/>
    </row>
    <row r="161" spans="2:2" ht="15" customHeight="1">
      <c r="B161" s="44"/>
    </row>
    <row r="162" spans="2:2" ht="15" customHeight="1">
      <c r="B162" s="15"/>
    </row>
    <row r="163" spans="2:2" ht="15" customHeight="1">
      <c r="B163" s="15"/>
    </row>
    <row r="164" spans="2:2" ht="15" customHeight="1">
      <c r="B164" s="44"/>
    </row>
    <row r="165" spans="2:2" ht="15" customHeight="1">
      <c r="B165" s="44"/>
    </row>
    <row r="166" spans="2:2" ht="15" customHeight="1">
      <c r="B166" s="44"/>
    </row>
    <row r="167" spans="2:2" ht="15" customHeight="1">
      <c r="B167" s="44"/>
    </row>
    <row r="168" spans="2:2" ht="15" customHeight="1">
      <c r="B168" s="44"/>
    </row>
    <row r="169" spans="2:2" ht="15" customHeight="1">
      <c r="B169" s="44"/>
    </row>
    <row r="170" spans="2:2" ht="15" customHeight="1">
      <c r="B170" s="44"/>
    </row>
    <row r="171" spans="2:2" ht="15" customHeight="1">
      <c r="B171" s="44"/>
    </row>
    <row r="172" spans="2:2" ht="15" customHeight="1">
      <c r="B172" s="44"/>
    </row>
    <row r="173" spans="2:2" ht="15" customHeight="1">
      <c r="B173" s="44"/>
    </row>
    <row r="174" spans="2:2" ht="15" customHeight="1">
      <c r="B174" s="44"/>
    </row>
    <row r="175" spans="2:2" ht="15" customHeight="1">
      <c r="B175" s="44"/>
    </row>
    <row r="176" spans="2:2" ht="15" customHeight="1">
      <c r="B176" s="44"/>
    </row>
    <row r="177" spans="2:2" ht="15" customHeight="1">
      <c r="B177" s="44"/>
    </row>
    <row r="178" spans="2:2" ht="15" customHeight="1">
      <c r="B178" s="44"/>
    </row>
    <row r="179" spans="2:2" ht="15" customHeight="1">
      <c r="B179" s="44"/>
    </row>
    <row r="180" spans="2:2" ht="15" customHeight="1">
      <c r="B180" s="15"/>
    </row>
    <row r="181" spans="2:2" ht="15" customHeight="1">
      <c r="B181" s="15"/>
    </row>
    <row r="182" spans="2:2" ht="15" customHeight="1">
      <c r="B182" s="44"/>
    </row>
    <row r="183" spans="2:2" ht="15" customHeight="1">
      <c r="B183" s="15"/>
    </row>
    <row r="184" spans="2:2" ht="15" customHeight="1">
      <c r="B184" s="15"/>
    </row>
    <row r="185" spans="2:2" ht="15" customHeight="1">
      <c r="B185" s="15"/>
    </row>
    <row r="186" spans="2:2" ht="15" customHeight="1">
      <c r="B186" s="15"/>
    </row>
    <row r="187" spans="2:2" ht="15" customHeight="1">
      <c r="B187" s="15"/>
    </row>
    <row r="188" spans="2:2" ht="15" customHeight="1">
      <c r="B188" s="15"/>
    </row>
    <row r="189" spans="2:2" ht="15" customHeight="1">
      <c r="B189" s="15"/>
    </row>
    <row r="190" spans="2:2" ht="15" customHeight="1">
      <c r="B190" s="15"/>
    </row>
    <row r="191" spans="2:2" ht="15" customHeight="1">
      <c r="B191" s="15"/>
    </row>
    <row r="192" spans="2:2" ht="15" customHeight="1">
      <c r="B192" s="15"/>
    </row>
    <row r="193" spans="2:2" ht="15" customHeight="1">
      <c r="B193" s="15"/>
    </row>
    <row r="194" spans="2:2" ht="15" customHeight="1">
      <c r="B194" s="15"/>
    </row>
    <row r="195" spans="2:2" ht="15" customHeight="1">
      <c r="B195" s="15"/>
    </row>
    <row r="196" spans="2:2" ht="15" customHeight="1">
      <c r="B196" s="15"/>
    </row>
    <row r="197" spans="2:2" ht="15" customHeight="1">
      <c r="B197" s="15"/>
    </row>
    <row r="198" spans="2:2" ht="15" customHeight="1">
      <c r="B198" s="15"/>
    </row>
    <row r="199" spans="2:2" ht="15" customHeight="1">
      <c r="B199" s="15"/>
    </row>
    <row r="200" spans="2:2" ht="15" customHeight="1">
      <c r="B200" s="15"/>
    </row>
    <row r="201" spans="2:2" ht="15" customHeight="1">
      <c r="B201" s="15"/>
    </row>
    <row r="202" spans="2:2" ht="15" customHeight="1">
      <c r="B202" s="15"/>
    </row>
    <row r="203" spans="2:2" ht="15" customHeight="1">
      <c r="B203" s="15"/>
    </row>
    <row r="204" spans="2:2" ht="15" customHeight="1">
      <c r="B204" s="15"/>
    </row>
    <row r="205" spans="2:2" ht="15" customHeight="1">
      <c r="B205" s="15"/>
    </row>
    <row r="206" spans="2:2" ht="15" customHeight="1">
      <c r="B206" s="15"/>
    </row>
    <row r="207" spans="2:2" ht="15" customHeight="1">
      <c r="B207" s="15"/>
    </row>
    <row r="208" spans="2:2" ht="15" customHeight="1">
      <c r="B208" s="15"/>
    </row>
    <row r="209" spans="2:2" ht="15" customHeight="1">
      <c r="B209" s="15"/>
    </row>
    <row r="210" spans="2:2" ht="15" customHeight="1">
      <c r="B210" s="15"/>
    </row>
    <row r="211" spans="2:2" ht="15" customHeight="1">
      <c r="B211" s="15"/>
    </row>
    <row r="212" spans="2:2" ht="15" customHeight="1">
      <c r="B212" s="15"/>
    </row>
    <row r="213" spans="2:2" ht="15" customHeight="1">
      <c r="B213" s="15"/>
    </row>
    <row r="214" spans="2:2" ht="15" customHeight="1">
      <c r="B214" s="15"/>
    </row>
    <row r="215" spans="2:2" ht="15" customHeight="1">
      <c r="B215" s="15"/>
    </row>
    <row r="216" spans="2:2" ht="15" customHeight="1">
      <c r="B216" s="15"/>
    </row>
    <row r="217" spans="2:2" ht="15" customHeight="1">
      <c r="B217" s="15"/>
    </row>
    <row r="218" spans="2:2" ht="15" customHeight="1">
      <c r="B218" s="15"/>
    </row>
    <row r="219" spans="2:2" ht="15" customHeight="1">
      <c r="B219" s="15"/>
    </row>
    <row r="220" spans="2:2" ht="15" customHeight="1">
      <c r="B220" s="15"/>
    </row>
    <row r="221" spans="2:2" ht="15" customHeight="1">
      <c r="B221" s="15"/>
    </row>
    <row r="222" spans="2:2" ht="15" customHeight="1">
      <c r="B222" s="15"/>
    </row>
    <row r="223" spans="2:2" ht="15" customHeight="1">
      <c r="B223" s="15"/>
    </row>
    <row r="224" spans="2:2" ht="15" customHeight="1">
      <c r="B224" s="15"/>
    </row>
    <row r="225" spans="2:2" ht="15" customHeight="1">
      <c r="B225" s="15"/>
    </row>
    <row r="226" spans="2:2" ht="15" customHeight="1">
      <c r="B226" s="15"/>
    </row>
    <row r="227" spans="2:2" ht="15" customHeight="1">
      <c r="B227" s="15"/>
    </row>
    <row r="228" spans="2:2" ht="15" customHeight="1">
      <c r="B228" s="15"/>
    </row>
    <row r="229" spans="2:2" ht="15" customHeight="1">
      <c r="B229" s="15"/>
    </row>
    <row r="230" spans="2:2" ht="15" customHeight="1">
      <c r="B230" s="15"/>
    </row>
    <row r="231" spans="2:2" ht="15" customHeight="1">
      <c r="B231" s="15"/>
    </row>
    <row r="232" spans="2:2" ht="15" customHeight="1">
      <c r="B232" s="15"/>
    </row>
    <row r="233" spans="2:2" ht="15" customHeight="1">
      <c r="B233" s="15"/>
    </row>
    <row r="234" spans="2:2" ht="15" customHeight="1">
      <c r="B234" s="15"/>
    </row>
    <row r="235" spans="2:2" ht="15" customHeight="1">
      <c r="B235" s="15"/>
    </row>
    <row r="236" spans="2:2" ht="15" customHeight="1">
      <c r="B236" s="15"/>
    </row>
    <row r="237" spans="2:2" ht="15" customHeight="1">
      <c r="B237" s="15"/>
    </row>
    <row r="238" spans="2:2" ht="15" customHeight="1">
      <c r="B238" s="15"/>
    </row>
    <row r="239" spans="2:2" ht="15" customHeight="1">
      <c r="B239" s="15"/>
    </row>
    <row r="240" spans="2:2" ht="15" customHeight="1">
      <c r="B240" s="15"/>
    </row>
    <row r="241" spans="2:2" ht="15" customHeight="1">
      <c r="B241" s="15"/>
    </row>
    <row r="242" spans="2:2" ht="15" customHeight="1">
      <c r="B242" s="15"/>
    </row>
    <row r="243" spans="2:2" ht="15" customHeight="1">
      <c r="B243" s="15"/>
    </row>
    <row r="244" spans="2:2" ht="15" customHeight="1">
      <c r="B244" s="15"/>
    </row>
    <row r="245" spans="2:2" ht="15" customHeight="1">
      <c r="B245" s="15"/>
    </row>
    <row r="246" spans="2:2" ht="15" customHeight="1">
      <c r="B246" s="15"/>
    </row>
    <row r="247" spans="2:2" ht="15" customHeight="1">
      <c r="B247" s="44"/>
    </row>
    <row r="248" spans="2:2" ht="15" customHeight="1">
      <c r="B248" s="15"/>
    </row>
    <row r="249" spans="2:2" ht="15" customHeight="1">
      <c r="B249" s="15"/>
    </row>
    <row r="250" spans="2:2" ht="15" customHeight="1">
      <c r="B250" s="15"/>
    </row>
    <row r="251" spans="2:2" ht="15" customHeight="1">
      <c r="B251" s="15"/>
    </row>
    <row r="252" spans="2:2" ht="15" customHeight="1">
      <c r="B252" s="15"/>
    </row>
    <row r="253" spans="2:2" ht="15" customHeight="1">
      <c r="B253" s="15"/>
    </row>
    <row r="254" spans="2:2" ht="15" customHeight="1">
      <c r="B254" s="15"/>
    </row>
    <row r="255" spans="2:2" ht="15" customHeight="1">
      <c r="B255" s="15"/>
    </row>
    <row r="256" spans="2:2" ht="15" customHeight="1">
      <c r="B256" s="44"/>
    </row>
    <row r="257" spans="2:2" ht="15" customHeight="1">
      <c r="B257" s="15"/>
    </row>
    <row r="258" spans="2:2" ht="15" customHeight="1">
      <c r="B258" s="44"/>
    </row>
    <row r="259" spans="2:2" ht="15" customHeight="1">
      <c r="B259" s="44"/>
    </row>
    <row r="260" spans="2:2" ht="15" customHeight="1">
      <c r="B260" s="44"/>
    </row>
    <row r="261" spans="2:2" ht="15" customHeight="1">
      <c r="B261" s="44"/>
    </row>
    <row r="262" spans="2:2" ht="15" customHeight="1">
      <c r="B262" s="44"/>
    </row>
    <row r="263" spans="2:2" ht="15" customHeight="1">
      <c r="B263" s="44"/>
    </row>
    <row r="264" spans="2:2" ht="15" customHeight="1">
      <c r="B264" s="15"/>
    </row>
    <row r="265" spans="2:2" ht="15" customHeight="1">
      <c r="B265" s="15"/>
    </row>
    <row r="266" spans="2:2" ht="15" customHeight="1">
      <c r="B266" s="15"/>
    </row>
    <row r="267" spans="2:2" ht="15" customHeight="1">
      <c r="B267" s="15"/>
    </row>
    <row r="268" spans="2:2" ht="15" customHeight="1">
      <c r="B268" s="15"/>
    </row>
    <row r="269" spans="2:2" ht="15" customHeight="1">
      <c r="B269" s="15"/>
    </row>
    <row r="270" spans="2:2" ht="15" customHeight="1">
      <c r="B270" s="15"/>
    </row>
    <row r="271" spans="2:2" ht="15" customHeight="1"/>
    <row r="272" spans="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sheetData>
  <sheetProtection algorithmName="SHA-512" hashValue="i1SHcP/ntxZOMldwlcppTDaysQhkv41M0Q5WiY7gGPzNsmaqo6O4S4lOG9JrfJKtgzpprnGwoRKUTCIApZhHmg==" saltValue="yMkYI8gaHV3jGC8TyzylYQ==" spinCount="100000" sheet="1" objects="1" scenarios="1" formatColumns="0" formatRows="0" autoFilter="0"/>
  <mergeCells count="41">
    <mergeCell ref="C93:I97"/>
    <mergeCell ref="G46:I47"/>
    <mergeCell ref="G48:I49"/>
    <mergeCell ref="D36:I36"/>
    <mergeCell ref="C37:I37"/>
    <mergeCell ref="C44:F45"/>
    <mergeCell ref="C46:F47"/>
    <mergeCell ref="C48:F49"/>
    <mergeCell ref="D51:I51"/>
    <mergeCell ref="C52:I55"/>
    <mergeCell ref="D56:I56"/>
    <mergeCell ref="C57:I57"/>
    <mergeCell ref="D92:I92"/>
    <mergeCell ref="G75:I75"/>
    <mergeCell ref="D58:F58"/>
    <mergeCell ref="G58:I58"/>
    <mergeCell ref="J31:L31"/>
    <mergeCell ref="D6:I6"/>
    <mergeCell ref="C7:I9"/>
    <mergeCell ref="C16:I16"/>
    <mergeCell ref="C17:I18"/>
    <mergeCell ref="C19:I19"/>
    <mergeCell ref="C11:C12"/>
    <mergeCell ref="D11:F11"/>
    <mergeCell ref="G11:I11"/>
    <mergeCell ref="D75:F75"/>
    <mergeCell ref="J11:L11"/>
    <mergeCell ref="C38:F38"/>
    <mergeCell ref="C23:C24"/>
    <mergeCell ref="D23:F23"/>
    <mergeCell ref="G23:I23"/>
    <mergeCell ref="J23:L23"/>
    <mergeCell ref="C33:I33"/>
    <mergeCell ref="J33:L33"/>
    <mergeCell ref="C34:I34"/>
    <mergeCell ref="J34:L34"/>
    <mergeCell ref="C31:I32"/>
    <mergeCell ref="C20:I20"/>
    <mergeCell ref="C29:I29"/>
    <mergeCell ref="C30:I30"/>
    <mergeCell ref="J30:L30"/>
  </mergeCells>
  <hyperlinks>
    <hyperlink ref="E3" location="'Gestão de pessoas'!C6" display="GRI 2-7" xr:uid="{8971B684-33C5-4D4D-ADBC-5629BC152FA9}"/>
    <hyperlink ref="F3" location="'Gestão de pessoas'!C36" display="GRI 2-8" xr:uid="{B13DC2D2-38C4-49B5-98DF-5649343961B6}"/>
    <hyperlink ref="G3" location="'Gestão de pessoas'!C51" display="GRI 202-2" xr:uid="{01DCFC95-0DF9-4828-ACC8-0BEBD46CAAE8}"/>
    <hyperlink ref="H3" location="'Gestão de pessoas'!C56" display="GRI 401-1" xr:uid="{32E2E020-022A-45CF-8BB1-DBC5088B0058}"/>
    <hyperlink ref="I3" location="'Gestão de pessoas'!C92" display="GRI EU14" xr:uid="{7BE26A9C-1C22-4EAB-AE91-721CABED633E}"/>
  </hyperlinks>
  <pageMargins left="0.511811024" right="0.511811024" top="0.78740157499999996" bottom="0.78740157499999996" header="0.31496062000000002" footer="0.3149606200000000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93E4-F266-43B0-9A89-014612BC4523}">
  <sheetPr>
    <tabColor rgb="FF02585C"/>
  </sheetPr>
  <dimension ref="A1:AU48"/>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15"/>
  <cols>
    <col min="1" max="1" width="33.7109375" style="279" customWidth="1"/>
    <col min="2" max="2" width="3.7109375" style="254" customWidth="1"/>
    <col min="3" max="10" width="20.85546875" style="262" customWidth="1"/>
    <col min="11" max="12" width="14.140625" style="262" customWidth="1"/>
    <col min="13" max="13" width="7.140625" style="262" customWidth="1"/>
    <col min="14" max="21" width="14.140625" style="262" hidden="1" customWidth="1"/>
    <col min="22" max="23" width="30" style="262" hidden="1" customWidth="1"/>
    <col min="24" max="31" width="18.140625" style="262" hidden="1" customWidth="1"/>
    <col min="32" max="33" width="18.140625" style="255" hidden="1" customWidth="1"/>
    <col min="34" max="16384" width="0" style="255"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426" t="str">
        <f>Índice!B88</f>
        <v>HUMAN CAPITAL</v>
      </c>
      <c r="D3" s="60"/>
      <c r="E3" s="474" t="s">
        <v>153</v>
      </c>
      <c r="F3" s="474" t="s">
        <v>152</v>
      </c>
      <c r="G3" s="60"/>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Índice!C113</f>
        <v>Pay and benefits</v>
      </c>
      <c r="D4" s="60"/>
      <c r="E4" s="145"/>
      <c r="F4" s="145"/>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60"/>
      <c r="G5" s="60"/>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427" t="str">
        <f>Índice!D112</f>
        <v>GRI 401-2</v>
      </c>
      <c r="D6" s="868" t="str">
        <f>Índice!E112</f>
        <v>Benefits provided to full-time employees that are not provided to temporary or part-time employees</v>
      </c>
      <c r="E6" s="869"/>
      <c r="F6" s="869"/>
      <c r="G6" s="869"/>
      <c r="H6" s="869"/>
      <c r="I6" s="869"/>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875" t="s">
        <v>790</v>
      </c>
      <c r="D7" s="875"/>
      <c r="E7" s="875"/>
      <c r="F7" s="875"/>
      <c r="G7" s="875"/>
      <c r="H7" s="875"/>
      <c r="I7" s="875"/>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25"/>
      <c r="D8" s="725"/>
      <c r="E8" s="725"/>
      <c r="F8" s="725"/>
      <c r="G8" s="725"/>
      <c r="H8" s="725"/>
      <c r="I8" s="725"/>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25"/>
      <c r="D9" s="725"/>
      <c r="E9" s="725"/>
      <c r="F9" s="725"/>
      <c r="G9" s="725"/>
      <c r="H9" s="725"/>
      <c r="I9" s="725"/>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25"/>
      <c r="D10" s="725"/>
      <c r="E10" s="725"/>
      <c r="F10" s="725"/>
      <c r="G10" s="725"/>
      <c r="H10" s="725"/>
      <c r="I10" s="725"/>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33" customHeight="1">
      <c r="A11" s="98"/>
      <c r="B11" s="76"/>
      <c r="C11" s="725"/>
      <c r="D11" s="725"/>
      <c r="E11" s="725"/>
      <c r="F11" s="725"/>
      <c r="G11" s="725"/>
      <c r="H11" s="725"/>
      <c r="I11" s="725"/>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725"/>
      <c r="D12" s="725"/>
      <c r="E12" s="725"/>
      <c r="F12" s="725"/>
      <c r="G12" s="725"/>
      <c r="H12" s="725"/>
      <c r="I12" s="725"/>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725"/>
      <c r="D13" s="725"/>
      <c r="E13" s="725"/>
      <c r="F13" s="725"/>
      <c r="G13" s="725"/>
      <c r="H13" s="725"/>
      <c r="I13" s="725"/>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725"/>
      <c r="D14" s="725"/>
      <c r="E14" s="725"/>
      <c r="F14" s="725"/>
      <c r="G14" s="725"/>
      <c r="H14" s="725"/>
      <c r="I14" s="725"/>
      <c r="J14" s="87"/>
      <c r="K14" s="87"/>
      <c r="L14" s="87"/>
      <c r="M14" s="77"/>
      <c r="N14" s="74"/>
      <c r="O14" s="75"/>
      <c r="P14" s="75"/>
      <c r="Q14" s="75"/>
      <c r="R14" s="75"/>
      <c r="S14" s="75"/>
      <c r="T14" s="75"/>
      <c r="U14" s="75"/>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725"/>
      <c r="D15" s="725"/>
      <c r="E15" s="725"/>
      <c r="F15" s="725"/>
      <c r="G15" s="725"/>
      <c r="H15" s="725"/>
      <c r="I15" s="725"/>
      <c r="J15" s="87"/>
      <c r="K15" s="87"/>
      <c r="L15" s="87"/>
      <c r="M15" s="77"/>
      <c r="N15" s="74"/>
      <c r="O15" s="75"/>
      <c r="P15" s="75"/>
      <c r="Q15" s="75"/>
      <c r="R15" s="75"/>
      <c r="S15" s="75"/>
      <c r="T15" s="75"/>
      <c r="U15" s="75"/>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6"/>
      <c r="B16" s="76"/>
      <c r="C16" s="716"/>
      <c r="D16" s="717"/>
      <c r="E16" s="717"/>
      <c r="F16" s="717"/>
      <c r="G16" s="717"/>
      <c r="H16" s="717"/>
      <c r="I16" s="717"/>
      <c r="J16" s="717"/>
      <c r="K16" s="717"/>
      <c r="L16" s="717"/>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7" s="62" customFormat="1" ht="24.95" customHeight="1">
      <c r="A17" s="96"/>
      <c r="B17" s="76"/>
      <c r="C17" s="427" t="str">
        <f>Índice!D113</f>
        <v>GRI 202-1</v>
      </c>
      <c r="D17" s="868" t="str">
        <f>Índice!E113</f>
        <v>Ratio of standard entry level wage by gender compared to local minimum wage</v>
      </c>
      <c r="E17" s="869"/>
      <c r="F17" s="869"/>
      <c r="G17" s="869"/>
      <c r="H17" s="869"/>
      <c r="I17" s="869"/>
      <c r="J17" s="50"/>
      <c r="K17" s="50"/>
      <c r="L17" s="50"/>
      <c r="M17" s="122"/>
      <c r="N17" s="68"/>
      <c r="O17" s="69"/>
      <c r="P17" s="69"/>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7" s="62" customFormat="1" ht="24.95" customHeight="1">
      <c r="A18" s="96"/>
      <c r="B18" s="76"/>
      <c r="C18" s="875" t="s">
        <v>791</v>
      </c>
      <c r="D18" s="875"/>
      <c r="E18" s="875"/>
      <c r="F18" s="875"/>
      <c r="G18" s="875"/>
      <c r="H18" s="875"/>
      <c r="I18" s="875"/>
      <c r="J18" s="85"/>
      <c r="K18" s="85"/>
      <c r="L18" s="85"/>
      <c r="M18" s="722"/>
      <c r="N18" s="723"/>
      <c r="O18" s="723"/>
      <c r="P18" s="723"/>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7" s="62" customFormat="1" ht="24.95" customHeight="1">
      <c r="A19" s="96"/>
      <c r="B19" s="76"/>
      <c r="C19" s="725"/>
      <c r="D19" s="725"/>
      <c r="E19" s="725"/>
      <c r="F19" s="725"/>
      <c r="G19" s="725"/>
      <c r="H19" s="725"/>
      <c r="I19" s="725"/>
      <c r="J19" s="87"/>
      <c r="K19" s="87"/>
      <c r="L19" s="87"/>
      <c r="M19" s="716"/>
      <c r="N19" s="717"/>
      <c r="O19" s="717"/>
      <c r="P19" s="71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7" s="62" customFormat="1" ht="24.95" customHeight="1">
      <c r="A20" s="96"/>
      <c r="B20" s="76"/>
      <c r="C20" s="725"/>
      <c r="D20" s="725"/>
      <c r="E20" s="725"/>
      <c r="F20" s="725"/>
      <c r="G20" s="725"/>
      <c r="H20" s="725"/>
      <c r="I20" s="725"/>
      <c r="J20" s="87"/>
      <c r="K20" s="87"/>
      <c r="L20" s="87"/>
      <c r="M20" s="716"/>
      <c r="N20" s="717"/>
      <c r="O20" s="717"/>
      <c r="P20" s="71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7" s="62" customFormat="1" ht="24.95" customHeight="1">
      <c r="A21" s="96"/>
      <c r="B21" s="76"/>
      <c r="C21" s="394" t="s">
        <v>792</v>
      </c>
      <c r="D21" s="63"/>
      <c r="E21" s="63"/>
      <c r="F21" s="63"/>
      <c r="G21" s="63"/>
      <c r="H21" s="63"/>
      <c r="I21" s="63"/>
      <c r="J21" s="63"/>
      <c r="K21" s="63"/>
      <c r="L21" s="63"/>
      <c r="M21" s="63"/>
      <c r="N21" s="63"/>
      <c r="O21" s="63"/>
      <c r="P21" s="63"/>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7" s="62" customFormat="1" ht="24.95" customHeight="1">
      <c r="A22" s="96"/>
      <c r="B22" s="76"/>
      <c r="C22" s="884" t="s">
        <v>793</v>
      </c>
      <c r="D22" s="884"/>
      <c r="E22" s="880">
        <v>2022</v>
      </c>
      <c r="F22" s="880"/>
      <c r="G22" s="880">
        <v>2023</v>
      </c>
      <c r="H22" s="880"/>
      <c r="I22" s="881">
        <v>2024</v>
      </c>
      <c r="J22" s="881"/>
      <c r="K22" s="63"/>
      <c r="L22" s="63"/>
      <c r="M22" s="63"/>
      <c r="N22" s="63"/>
      <c r="O22" s="63"/>
      <c r="P22" s="63"/>
      <c r="Q22" s="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1"/>
    </row>
    <row r="23" spans="1:47" s="62" customFormat="1" ht="24.95" customHeight="1" thickBot="1">
      <c r="A23" s="96"/>
      <c r="B23" s="76"/>
      <c r="C23" s="879"/>
      <c r="D23" s="879"/>
      <c r="E23" s="430" t="s">
        <v>659</v>
      </c>
      <c r="F23" s="430" t="s">
        <v>658</v>
      </c>
      <c r="G23" s="430" t="s">
        <v>659</v>
      </c>
      <c r="H23" s="430" t="s">
        <v>658</v>
      </c>
      <c r="I23" s="431" t="s">
        <v>659</v>
      </c>
      <c r="J23" s="431" t="s">
        <v>658</v>
      </c>
      <c r="K23" s="63"/>
      <c r="L23" s="63"/>
      <c r="M23" s="63"/>
      <c r="N23" s="63"/>
      <c r="O23" s="63"/>
      <c r="P23" s="63"/>
      <c r="Q23" s="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1"/>
    </row>
    <row r="24" spans="1:47" s="62" customFormat="1" ht="24.95" customHeight="1">
      <c r="A24" s="96"/>
      <c r="B24" s="76"/>
      <c r="C24" s="878" t="s">
        <v>794</v>
      </c>
      <c r="D24" s="878"/>
      <c r="E24" s="478">
        <v>2.41</v>
      </c>
      <c r="F24" s="478">
        <v>2.0099999999999998</v>
      </c>
      <c r="G24" s="478">
        <v>1.99</v>
      </c>
      <c r="H24" s="478">
        <v>2.17</v>
      </c>
      <c r="I24" s="479">
        <v>2.06</v>
      </c>
      <c r="J24" s="479">
        <v>2.2400000000000002</v>
      </c>
      <c r="K24" s="63"/>
      <c r="L24" s="63"/>
      <c r="M24" s="63"/>
      <c r="N24" s="63"/>
      <c r="O24" s="63"/>
      <c r="P24" s="63"/>
      <c r="Q24" s="63"/>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1"/>
    </row>
    <row r="25" spans="1:47" s="62" customFormat="1" ht="24.95" customHeight="1">
      <c r="A25" s="96"/>
      <c r="B25" s="60"/>
      <c r="C25" s="764" t="s">
        <v>795</v>
      </c>
      <c r="D25" s="764"/>
      <c r="E25" s="478">
        <v>1.7</v>
      </c>
      <c r="F25" s="478">
        <v>2.27</v>
      </c>
      <c r="G25" s="478">
        <v>1.52</v>
      </c>
      <c r="H25" s="478">
        <v>1.49</v>
      </c>
      <c r="I25" s="479">
        <v>1.55</v>
      </c>
      <c r="J25" s="479">
        <v>1.75</v>
      </c>
      <c r="K25" s="63"/>
      <c r="L25" s="63"/>
      <c r="M25" s="63"/>
      <c r="N25" s="63"/>
      <c r="O25" s="63"/>
      <c r="P25" s="63"/>
      <c r="Q25" s="63"/>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1"/>
    </row>
    <row r="26" spans="1:47" s="62" customFormat="1" ht="24.95" customHeight="1">
      <c r="A26" s="96"/>
      <c r="B26" s="60"/>
      <c r="C26" s="764" t="s">
        <v>796</v>
      </c>
      <c r="D26" s="764"/>
      <c r="E26" s="478">
        <v>1.68</v>
      </c>
      <c r="F26" s="478">
        <v>1.68</v>
      </c>
      <c r="G26" s="478">
        <v>1.69</v>
      </c>
      <c r="H26" s="478">
        <v>1.5</v>
      </c>
      <c r="I26" s="479">
        <v>2.02</v>
      </c>
      <c r="J26" s="479">
        <v>1.56</v>
      </c>
      <c r="K26" s="63"/>
      <c r="L26" s="63"/>
      <c r="M26" s="63"/>
      <c r="N26" s="63"/>
      <c r="O26" s="63"/>
      <c r="P26" s="63"/>
      <c r="Q26" s="63"/>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1"/>
    </row>
    <row r="27" spans="1:47" s="62" customFormat="1" ht="24.95" customHeight="1">
      <c r="A27" s="96"/>
      <c r="B27" s="60"/>
      <c r="C27" s="764" t="s">
        <v>23</v>
      </c>
      <c r="D27" s="764"/>
      <c r="E27" s="478">
        <v>1.68</v>
      </c>
      <c r="F27" s="478">
        <v>2.2599999999999998</v>
      </c>
      <c r="G27" s="478">
        <v>1.47</v>
      </c>
      <c r="H27" s="478">
        <v>1.47</v>
      </c>
      <c r="I27" s="479">
        <v>1.72</v>
      </c>
      <c r="J27" s="479">
        <v>2.02</v>
      </c>
      <c r="K27" s="63"/>
      <c r="L27" s="63"/>
      <c r="M27" s="63"/>
      <c r="N27" s="63"/>
      <c r="O27" s="63"/>
      <c r="P27" s="63"/>
      <c r="Q27" s="63"/>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1"/>
    </row>
    <row r="28" spans="1:47" s="62" customFormat="1" ht="24.95" customHeight="1">
      <c r="A28" s="96"/>
      <c r="B28" s="60"/>
      <c r="C28" s="764" t="s">
        <v>24</v>
      </c>
      <c r="D28" s="764"/>
      <c r="E28" s="478">
        <v>1.7</v>
      </c>
      <c r="F28" s="478">
        <v>1.7</v>
      </c>
      <c r="G28" s="478">
        <v>1.47</v>
      </c>
      <c r="H28" s="478">
        <v>1.51</v>
      </c>
      <c r="I28" s="479">
        <v>1.52</v>
      </c>
      <c r="J28" s="479">
        <v>1.77</v>
      </c>
      <c r="K28" s="63"/>
      <c r="L28" s="63"/>
      <c r="M28" s="63"/>
      <c r="N28" s="63"/>
      <c r="O28" s="63"/>
      <c r="P28" s="63"/>
      <c r="Q28" s="63"/>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30"/>
      <c r="AQ28" s="131"/>
      <c r="AR28" s="131"/>
      <c r="AS28" s="131"/>
      <c r="AT28" s="131"/>
    </row>
    <row r="29" spans="1:47" s="62" customFormat="1" ht="24.95" customHeight="1">
      <c r="A29" s="96"/>
      <c r="B29" s="60"/>
      <c r="C29" s="764" t="s">
        <v>568</v>
      </c>
      <c r="D29" s="764"/>
      <c r="E29" s="478" t="s">
        <v>1</v>
      </c>
      <c r="F29" s="478" t="s">
        <v>1</v>
      </c>
      <c r="G29" s="478" t="s">
        <v>1</v>
      </c>
      <c r="H29" s="478" t="s">
        <v>1</v>
      </c>
      <c r="I29" s="479">
        <v>2.74</v>
      </c>
      <c r="J29" s="479">
        <v>1.78</v>
      </c>
      <c r="K29" s="63"/>
      <c r="L29" s="63"/>
      <c r="M29" s="63"/>
      <c r="N29" s="63"/>
      <c r="O29" s="63"/>
      <c r="P29" s="63"/>
      <c r="Q29" s="63"/>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1"/>
    </row>
    <row r="30" spans="1:47" s="132" customFormat="1" ht="24.95" customHeight="1">
      <c r="A30" s="96"/>
      <c r="B30" s="60"/>
      <c r="C30" s="764" t="s">
        <v>25</v>
      </c>
      <c r="D30" s="764"/>
      <c r="E30" s="478" t="s">
        <v>1</v>
      </c>
      <c r="F30" s="478" t="s">
        <v>1</v>
      </c>
      <c r="G30" s="478" t="s">
        <v>1</v>
      </c>
      <c r="H30" s="478" t="s">
        <v>1</v>
      </c>
      <c r="I30" s="479">
        <v>1.99</v>
      </c>
      <c r="J30" s="479">
        <v>2.7</v>
      </c>
      <c r="K30" s="63"/>
      <c r="L30" s="63"/>
      <c r="M30" s="63"/>
      <c r="N30" s="63"/>
      <c r="O30" s="63"/>
      <c r="P30" s="63"/>
      <c r="Q30" s="6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4"/>
    </row>
    <row r="31" spans="1:47" s="132" customFormat="1" ht="24.95" customHeight="1">
      <c r="A31" s="96"/>
      <c r="B31" s="60"/>
      <c r="C31" s="764" t="s">
        <v>797</v>
      </c>
      <c r="D31" s="764"/>
      <c r="E31" s="478" t="s">
        <v>1</v>
      </c>
      <c r="F31" s="478" t="s">
        <v>1</v>
      </c>
      <c r="G31" s="478" t="s">
        <v>1</v>
      </c>
      <c r="H31" s="478" t="s">
        <v>1</v>
      </c>
      <c r="I31" s="479">
        <v>1.54</v>
      </c>
      <c r="J31" s="479">
        <v>1.23</v>
      </c>
      <c r="K31" s="63"/>
      <c r="L31" s="63"/>
      <c r="M31" s="63"/>
      <c r="N31" s="63"/>
      <c r="O31" s="63"/>
      <c r="P31" s="63"/>
      <c r="Q31" s="6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row>
    <row r="32" spans="1:47" s="132" customFormat="1" ht="24.95" customHeight="1">
      <c r="A32" s="96"/>
      <c r="B32" s="60"/>
      <c r="C32" s="903" t="s">
        <v>798</v>
      </c>
      <c r="D32" s="903"/>
      <c r="E32" s="551">
        <v>1.68</v>
      </c>
      <c r="F32" s="551">
        <v>1.68</v>
      </c>
      <c r="G32" s="551">
        <v>1.43</v>
      </c>
      <c r="H32" s="551">
        <v>1.47</v>
      </c>
      <c r="I32" s="552">
        <v>1.52</v>
      </c>
      <c r="J32" s="552">
        <v>1.23</v>
      </c>
      <c r="K32" s="63"/>
      <c r="L32" s="63"/>
      <c r="M32" s="63"/>
      <c r="N32" s="63"/>
      <c r="O32" s="63"/>
      <c r="P32" s="63"/>
      <c r="Q32" s="6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4"/>
    </row>
    <row r="33" spans="1:41" s="486" customFormat="1" ht="35.1" customHeight="1">
      <c r="A33" s="94"/>
      <c r="B33" s="483"/>
      <c r="C33" s="904" t="s">
        <v>799</v>
      </c>
      <c r="D33" s="904"/>
      <c r="E33" s="904"/>
      <c r="F33" s="904"/>
      <c r="G33" s="904"/>
      <c r="H33" s="904"/>
      <c r="I33" s="712"/>
      <c r="J33" s="391"/>
      <c r="K33" s="391"/>
      <c r="L33" s="391"/>
      <c r="M33" s="391"/>
      <c r="N33" s="391"/>
      <c r="O33" s="391"/>
      <c r="P33" s="391"/>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487"/>
    </row>
    <row r="34" spans="1:41" s="62" customFormat="1" ht="24.95" customHeight="1">
      <c r="A34" s="96"/>
      <c r="B34" s="60"/>
      <c r="C34" s="58"/>
      <c r="D34" s="63"/>
      <c r="E34" s="63"/>
      <c r="F34" s="63"/>
      <c r="G34" s="63"/>
      <c r="H34" s="63"/>
      <c r="I34" s="63"/>
      <c r="J34" s="63"/>
      <c r="K34" s="63"/>
      <c r="L34" s="63"/>
      <c r="M34" s="63"/>
      <c r="N34" s="63"/>
      <c r="O34" s="63"/>
      <c r="P34" s="63"/>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1"/>
    </row>
    <row r="35" spans="1:41" s="62" customFormat="1" ht="24.95" customHeight="1">
      <c r="A35" s="96"/>
      <c r="B35" s="60"/>
      <c r="C35" s="63"/>
      <c r="D35" s="63"/>
      <c r="E35" s="63"/>
      <c r="F35" s="63"/>
      <c r="G35" s="63"/>
      <c r="H35" s="63"/>
      <c r="I35" s="63"/>
      <c r="J35" s="63"/>
      <c r="K35" s="63"/>
      <c r="L35" s="63"/>
      <c r="M35" s="63"/>
      <c r="N35" s="63"/>
      <c r="O35" s="63"/>
      <c r="P35" s="63"/>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1"/>
    </row>
    <row r="36" spans="1:41" s="62" customFormat="1" ht="24.95" customHeight="1">
      <c r="A36" s="96"/>
      <c r="B36" s="61"/>
    </row>
    <row r="37" spans="1:41" s="62" customFormat="1" ht="24.95" customHeight="1">
      <c r="A37" s="96"/>
      <c r="B37" s="61"/>
    </row>
    <row r="38" spans="1:41" s="62" customFormat="1" ht="24.95" customHeight="1">
      <c r="A38" s="96"/>
      <c r="B38" s="61"/>
    </row>
    <row r="39" spans="1:41" s="62" customFormat="1" ht="24.95" customHeight="1">
      <c r="A39" s="96"/>
      <c r="B39" s="61"/>
    </row>
    <row r="40" spans="1:41" s="62" customFormat="1" ht="24.95" customHeight="1">
      <c r="A40" s="96"/>
      <c r="B40" s="61"/>
    </row>
    <row r="41" spans="1:41" s="62" customFormat="1" ht="24.95" customHeight="1">
      <c r="A41" s="96"/>
      <c r="B41" s="61"/>
    </row>
    <row r="42" spans="1:41" s="62" customFormat="1" ht="24.95" customHeight="1">
      <c r="A42" s="96"/>
      <c r="B42" s="61"/>
    </row>
    <row r="43" spans="1:41" s="62" customFormat="1" ht="24.95" customHeight="1">
      <c r="A43" s="96"/>
      <c r="B43" s="61"/>
    </row>
    <row r="44" spans="1:41" s="62" customFormat="1" ht="24.95" customHeight="1">
      <c r="A44" s="96"/>
      <c r="B44" s="61"/>
    </row>
    <row r="45" spans="1:41" s="62" customFormat="1" ht="24.95" customHeight="1">
      <c r="A45" s="96"/>
      <c r="B45" s="61"/>
    </row>
    <row r="46" spans="1:41" s="62" customFormat="1" ht="24.95" customHeight="1">
      <c r="A46" s="96"/>
      <c r="B46" s="61"/>
    </row>
    <row r="47" spans="1:41" s="62" customFormat="1" ht="24.95" customHeight="1">
      <c r="A47" s="96"/>
      <c r="B47" s="61"/>
    </row>
    <row r="48" spans="1:41" s="62" customFormat="1" ht="24.95" customHeight="1">
      <c r="A48" s="96"/>
      <c r="B48" s="61"/>
    </row>
  </sheetData>
  <sheetProtection algorithmName="SHA-512" hashValue="uuoDT02IjUFB0WrUSX7YePvOktJD3s/p6ILNQaCAvJVOXPz0Wm+9yIkeUADv3Z9a74l+6z7cGJNgmM3X394zFQ==" saltValue="J21tohWa3YCWvF6lBaSJrg==" spinCount="100000" sheet="1" objects="1" scenarios="1" formatColumns="0" formatRows="0" autoFilter="0"/>
  <mergeCells count="20">
    <mergeCell ref="C33:H33"/>
    <mergeCell ref="C27:D27"/>
    <mergeCell ref="C26:D26"/>
    <mergeCell ref="C25:D25"/>
    <mergeCell ref="C24:D24"/>
    <mergeCell ref="E22:F22"/>
    <mergeCell ref="G22:H22"/>
    <mergeCell ref="I22:J22"/>
    <mergeCell ref="C22:D23"/>
    <mergeCell ref="C32:D32"/>
    <mergeCell ref="C31:D31"/>
    <mergeCell ref="C30:D30"/>
    <mergeCell ref="C29:D29"/>
    <mergeCell ref="C28:D28"/>
    <mergeCell ref="M18:P20"/>
    <mergeCell ref="C16:L16"/>
    <mergeCell ref="D6:I6"/>
    <mergeCell ref="C7:I15"/>
    <mergeCell ref="D17:I17"/>
    <mergeCell ref="C18:I20"/>
  </mergeCells>
  <hyperlinks>
    <hyperlink ref="E3" location="'Remuneração e benefícios'!C6" display="GRI 401-2" xr:uid="{E4860242-DC06-4616-84AD-120D6A31085B}"/>
    <hyperlink ref="F3" location="'Remuneração e benefícios'!C17" display="GRI 202-1" xr:uid="{FB5922AF-88D3-4898-9F02-49677EB22638}"/>
  </hyperlink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237E-B279-48FD-BE80-FEE544362DB1}">
  <sheetPr>
    <tabColor rgb="FFE4562E"/>
  </sheetPr>
  <dimension ref="A1:AT101"/>
  <sheetViews>
    <sheetView showGridLines="0" workbookViewId="0">
      <pane xSplit="1" ySplit="2" topLeftCell="B3" activePane="bottomRight" state="frozen"/>
      <selection activeCell="B3" sqref="B3"/>
      <selection pane="topRight" activeCell="B3" sqref="B3"/>
      <selection pane="bottomLeft" activeCell="B3" sqref="B3"/>
      <selection pane="bottomRight"/>
    </sheetView>
  </sheetViews>
  <sheetFormatPr defaultRowHeight="14.25"/>
  <cols>
    <col min="1" max="1" width="33.7109375" style="279" customWidth="1"/>
    <col min="2" max="2" width="3.7109375" style="412" customWidth="1"/>
    <col min="3" max="9" width="20.85546875" style="412" customWidth="1"/>
    <col min="10" max="10" width="14.140625" style="412" customWidth="1"/>
    <col min="11" max="16384" width="9.140625" style="412"/>
  </cols>
  <sheetData>
    <row r="1" spans="1:45" ht="24.95" customHeight="1">
      <c r="A1" s="140"/>
      <c r="B1" s="58"/>
      <c r="C1" s="58"/>
      <c r="D1" s="58"/>
      <c r="E1" s="59"/>
      <c r="F1" s="60"/>
      <c r="G1" s="60"/>
      <c r="H1" s="60"/>
      <c r="I1" s="60"/>
      <c r="J1" s="60"/>
    </row>
    <row r="2" spans="1:45" ht="24.95" customHeight="1">
      <c r="A2" s="96"/>
      <c r="B2" s="60"/>
      <c r="C2" s="97"/>
      <c r="D2" s="60"/>
      <c r="E2" s="60"/>
      <c r="F2" s="95"/>
      <c r="G2" s="95"/>
      <c r="H2" s="95"/>
      <c r="I2" s="95"/>
      <c r="J2" s="60"/>
    </row>
    <row r="3" spans="1:45" s="62" customFormat="1" ht="24.95" customHeight="1">
      <c r="A3" s="96"/>
      <c r="B3" s="60"/>
      <c r="C3" s="233" t="str">
        <f>Índice!B114</f>
        <v>SOCIAL AND RELATIONSHIP CAPITAL</v>
      </c>
      <c r="D3" s="60"/>
      <c r="E3" s="60"/>
      <c r="F3" s="561" t="s">
        <v>63</v>
      </c>
      <c r="G3" s="561" t="s">
        <v>154</v>
      </c>
      <c r="H3" s="561" t="s">
        <v>155</v>
      </c>
      <c r="I3" s="561" t="s">
        <v>156</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5" s="62" customFormat="1" ht="24.95" customHeight="1">
      <c r="A4" s="96"/>
      <c r="B4" s="60"/>
      <c r="C4" s="118" t="str">
        <f>Índice!C114</f>
        <v>Socio-economic impact and community development</v>
      </c>
      <c r="D4" s="60"/>
      <c r="E4" s="60"/>
      <c r="F4" s="561" t="s">
        <v>157</v>
      </c>
      <c r="G4" s="561" t="s">
        <v>158</v>
      </c>
      <c r="H4" s="561" t="s">
        <v>160</v>
      </c>
      <c r="I4" s="561" t="s">
        <v>159</v>
      </c>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5" s="62" customFormat="1" ht="24.95" customHeight="1">
      <c r="A5" s="96"/>
      <c r="B5" s="60"/>
      <c r="C5" s="102"/>
      <c r="D5" s="95"/>
      <c r="E5" s="95"/>
      <c r="F5" s="562" t="s">
        <v>161</v>
      </c>
      <c r="G5" s="559"/>
      <c r="H5" s="560"/>
      <c r="I5" s="5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5" s="62" customFormat="1" ht="24.95" customHeight="1">
      <c r="A6" s="96"/>
      <c r="B6" s="60"/>
      <c r="C6" s="556" t="str">
        <f>Índice!D114</f>
        <v>GRI 3-3</v>
      </c>
      <c r="D6" s="737" t="str">
        <f>Índice!E114</f>
        <v>Human rights and community development</v>
      </c>
      <c r="E6" s="738"/>
      <c r="F6" s="738"/>
      <c r="G6" s="738"/>
      <c r="H6" s="738"/>
      <c r="I6" s="738"/>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5" s="62" customFormat="1" ht="24.95" customHeight="1">
      <c r="A7" s="279"/>
      <c r="B7" s="82"/>
      <c r="C7" s="725" t="s">
        <v>800</v>
      </c>
      <c r="D7" s="725"/>
      <c r="E7" s="725"/>
      <c r="F7" s="725"/>
      <c r="G7" s="725"/>
      <c r="H7" s="725"/>
      <c r="I7" s="725"/>
      <c r="J7" s="553"/>
      <c r="K7" s="553"/>
      <c r="L7" s="554"/>
    </row>
    <row r="8" spans="1:45" s="62" customFormat="1" ht="24.95" customHeight="1">
      <c r="A8" s="279"/>
      <c r="B8" s="82"/>
      <c r="C8" s="725"/>
      <c r="D8" s="725"/>
      <c r="E8" s="725"/>
      <c r="F8" s="725"/>
      <c r="G8" s="725"/>
      <c r="H8" s="725"/>
      <c r="I8" s="725"/>
      <c r="J8" s="89"/>
      <c r="K8" s="89"/>
      <c r="L8" s="89"/>
      <c r="M8" s="95"/>
      <c r="O8" s="63"/>
      <c r="P8" s="63"/>
      <c r="Q8" s="63"/>
      <c r="R8" s="63"/>
      <c r="S8" s="63"/>
      <c r="T8" s="63"/>
      <c r="U8" s="64"/>
      <c r="V8" s="65"/>
      <c r="W8" s="65"/>
      <c r="X8" s="65"/>
      <c r="Y8" s="65"/>
      <c r="Z8" s="66"/>
      <c r="AA8" s="65"/>
      <c r="AB8" s="65"/>
      <c r="AC8" s="65"/>
      <c r="AD8" s="65"/>
      <c r="AE8" s="65"/>
      <c r="AF8" s="65"/>
      <c r="AG8" s="65"/>
      <c r="AH8" s="65"/>
      <c r="AI8" s="65"/>
      <c r="AJ8" s="65"/>
      <c r="AK8" s="65"/>
      <c r="AL8" s="65"/>
      <c r="AM8" s="65"/>
      <c r="AN8" s="65"/>
      <c r="AO8" s="66"/>
      <c r="AP8" s="65"/>
      <c r="AQ8" s="65"/>
      <c r="AR8" s="65"/>
      <c r="AS8" s="65"/>
    </row>
    <row r="9" spans="1:45" s="62" customFormat="1" ht="24.95" customHeight="1">
      <c r="A9" s="279"/>
      <c r="B9" s="82"/>
      <c r="C9" s="725"/>
      <c r="D9" s="725"/>
      <c r="E9" s="725"/>
      <c r="F9" s="725"/>
      <c r="G9" s="725"/>
      <c r="H9" s="725"/>
      <c r="I9" s="725"/>
      <c r="J9" s="89"/>
      <c r="K9" s="89"/>
      <c r="L9" s="89"/>
      <c r="M9" s="95"/>
      <c r="O9" s="63"/>
      <c r="P9" s="63"/>
      <c r="Q9" s="63"/>
      <c r="R9" s="63"/>
      <c r="S9" s="63"/>
      <c r="T9" s="63"/>
      <c r="U9" s="64"/>
      <c r="V9" s="65"/>
      <c r="W9" s="65"/>
      <c r="X9" s="65"/>
      <c r="Y9" s="65"/>
      <c r="Z9" s="66"/>
      <c r="AA9" s="65"/>
      <c r="AB9" s="65"/>
      <c r="AC9" s="65"/>
      <c r="AD9" s="65"/>
      <c r="AE9" s="65"/>
      <c r="AF9" s="65"/>
      <c r="AG9" s="65"/>
      <c r="AH9" s="65"/>
      <c r="AI9" s="65"/>
      <c r="AJ9" s="65"/>
      <c r="AK9" s="65"/>
      <c r="AL9" s="65"/>
      <c r="AM9" s="65"/>
      <c r="AN9" s="65"/>
      <c r="AO9" s="66"/>
      <c r="AP9" s="65"/>
      <c r="AQ9" s="65"/>
      <c r="AR9" s="65"/>
      <c r="AS9" s="65"/>
    </row>
    <row r="10" spans="1:45" s="62" customFormat="1" ht="24.95" customHeight="1">
      <c r="A10" s="279"/>
      <c r="B10" s="82"/>
      <c r="C10" s="725"/>
      <c r="D10" s="725"/>
      <c r="E10" s="725"/>
      <c r="F10" s="725"/>
      <c r="G10" s="725"/>
      <c r="H10" s="725"/>
      <c r="I10" s="725"/>
      <c r="J10" s="89"/>
      <c r="K10" s="89"/>
      <c r="L10" s="89"/>
      <c r="M10" s="95"/>
      <c r="O10" s="63"/>
      <c r="P10" s="63"/>
      <c r="Q10" s="63"/>
      <c r="R10" s="63"/>
      <c r="S10" s="63"/>
      <c r="T10" s="63"/>
      <c r="U10" s="64"/>
      <c r="V10" s="65"/>
      <c r="W10" s="65"/>
      <c r="X10" s="65"/>
      <c r="Y10" s="65"/>
      <c r="Z10" s="66"/>
      <c r="AA10" s="65"/>
      <c r="AB10" s="65"/>
      <c r="AC10" s="65"/>
      <c r="AD10" s="65"/>
      <c r="AE10" s="65"/>
      <c r="AF10" s="65"/>
      <c r="AG10" s="65"/>
      <c r="AH10" s="65"/>
      <c r="AI10" s="65"/>
      <c r="AJ10" s="65"/>
      <c r="AK10" s="65"/>
      <c r="AL10" s="65"/>
      <c r="AM10" s="65"/>
      <c r="AN10" s="65"/>
      <c r="AO10" s="66"/>
      <c r="AP10" s="65"/>
      <c r="AQ10" s="65"/>
      <c r="AR10" s="65"/>
      <c r="AS10" s="65"/>
    </row>
    <row r="11" spans="1:45" s="62" customFormat="1" ht="24.95" customHeight="1">
      <c r="A11" s="279"/>
      <c r="B11" s="82"/>
      <c r="C11" s="725"/>
      <c r="D11" s="725"/>
      <c r="E11" s="725"/>
      <c r="F11" s="725"/>
      <c r="G11" s="725"/>
      <c r="H11" s="725"/>
      <c r="I11" s="725"/>
      <c r="J11" s="89"/>
      <c r="K11" s="89"/>
      <c r="L11" s="89"/>
      <c r="M11" s="95"/>
      <c r="O11" s="63"/>
      <c r="P11" s="63"/>
      <c r="Q11" s="63"/>
      <c r="R11" s="63"/>
      <c r="S11" s="63"/>
      <c r="T11" s="63"/>
      <c r="U11" s="64"/>
      <c r="V11" s="65"/>
      <c r="W11" s="65"/>
      <c r="X11" s="65"/>
      <c r="Y11" s="65"/>
      <c r="Z11" s="66"/>
      <c r="AA11" s="65"/>
      <c r="AB11" s="65"/>
      <c r="AC11" s="65"/>
      <c r="AD11" s="65"/>
      <c r="AE11" s="65"/>
      <c r="AF11" s="65"/>
      <c r="AG11" s="65"/>
      <c r="AH11" s="65"/>
      <c r="AI11" s="65"/>
      <c r="AJ11" s="65"/>
      <c r="AK11" s="65"/>
      <c r="AL11" s="65"/>
      <c r="AM11" s="65"/>
      <c r="AN11" s="65"/>
      <c r="AO11" s="66"/>
      <c r="AP11" s="65"/>
      <c r="AQ11" s="65"/>
      <c r="AR11" s="65"/>
      <c r="AS11" s="65"/>
    </row>
    <row r="12" spans="1:45" s="62" customFormat="1" ht="24.95" customHeight="1">
      <c r="A12" s="279"/>
      <c r="B12" s="82"/>
      <c r="C12" s="725"/>
      <c r="D12" s="725"/>
      <c r="E12" s="725"/>
      <c r="F12" s="725"/>
      <c r="G12" s="725"/>
      <c r="H12" s="725"/>
      <c r="I12" s="725"/>
      <c r="J12" s="89"/>
      <c r="K12" s="89"/>
      <c r="L12" s="89"/>
      <c r="M12" s="95"/>
      <c r="O12" s="63"/>
      <c r="P12" s="63"/>
      <c r="Q12" s="63"/>
      <c r="R12" s="63"/>
      <c r="S12" s="63"/>
      <c r="T12" s="63"/>
      <c r="U12" s="64"/>
      <c r="V12" s="65"/>
      <c r="W12" s="65"/>
      <c r="X12" s="65"/>
      <c r="Y12" s="65"/>
      <c r="Z12" s="66"/>
      <c r="AA12" s="65"/>
      <c r="AB12" s="65"/>
      <c r="AC12" s="65"/>
      <c r="AD12" s="65"/>
      <c r="AE12" s="65"/>
      <c r="AF12" s="65"/>
      <c r="AG12" s="65"/>
      <c r="AH12" s="65"/>
      <c r="AI12" s="65"/>
      <c r="AJ12" s="65"/>
      <c r="AK12" s="65"/>
      <c r="AL12" s="65"/>
      <c r="AM12" s="65"/>
      <c r="AN12" s="65"/>
      <c r="AO12" s="66"/>
      <c r="AP12" s="65"/>
      <c r="AQ12" s="65"/>
      <c r="AR12" s="65"/>
      <c r="AS12" s="65"/>
    </row>
    <row r="13" spans="1:45" s="62" customFormat="1" ht="24.95" customHeight="1">
      <c r="A13" s="279"/>
      <c r="B13" s="82"/>
      <c r="C13" s="725"/>
      <c r="D13" s="725"/>
      <c r="E13" s="725"/>
      <c r="F13" s="725"/>
      <c r="G13" s="725"/>
      <c r="H13" s="725"/>
      <c r="I13" s="725"/>
      <c r="J13" s="89"/>
      <c r="K13" s="89"/>
      <c r="L13" s="89"/>
      <c r="M13" s="95"/>
      <c r="O13" s="63"/>
      <c r="P13" s="63"/>
      <c r="Q13" s="63"/>
      <c r="R13" s="63"/>
      <c r="S13" s="63"/>
      <c r="T13" s="63"/>
      <c r="U13" s="64"/>
      <c r="V13" s="65"/>
      <c r="W13" s="65"/>
      <c r="X13" s="65"/>
      <c r="Y13" s="65"/>
      <c r="Z13" s="66"/>
      <c r="AA13" s="65"/>
      <c r="AB13" s="65"/>
      <c r="AC13" s="65"/>
      <c r="AD13" s="65"/>
      <c r="AE13" s="65"/>
      <c r="AF13" s="65"/>
      <c r="AG13" s="65"/>
      <c r="AH13" s="65"/>
      <c r="AI13" s="65"/>
      <c r="AJ13" s="65"/>
      <c r="AK13" s="65"/>
      <c r="AL13" s="65"/>
      <c r="AM13" s="65"/>
      <c r="AN13" s="65"/>
      <c r="AO13" s="66"/>
      <c r="AP13" s="65"/>
      <c r="AQ13" s="65"/>
      <c r="AR13" s="65"/>
      <c r="AS13" s="65"/>
    </row>
    <row r="14" spans="1:45" s="62" customFormat="1" ht="24.95" customHeight="1">
      <c r="A14" s="279"/>
      <c r="B14" s="82"/>
      <c r="C14" s="725"/>
      <c r="D14" s="725"/>
      <c r="E14" s="725"/>
      <c r="F14" s="725"/>
      <c r="G14" s="725"/>
      <c r="H14" s="725"/>
      <c r="I14" s="725"/>
      <c r="J14" s="89"/>
      <c r="K14" s="89"/>
      <c r="L14" s="89"/>
      <c r="M14" s="95"/>
      <c r="O14" s="63"/>
      <c r="P14" s="63"/>
      <c r="Q14" s="63"/>
      <c r="R14" s="63"/>
      <c r="S14" s="63"/>
      <c r="T14" s="63"/>
      <c r="U14" s="64"/>
      <c r="V14" s="65"/>
      <c r="W14" s="65"/>
      <c r="X14" s="65"/>
      <c r="Y14" s="65"/>
      <c r="Z14" s="66"/>
      <c r="AA14" s="65"/>
      <c r="AB14" s="65"/>
      <c r="AC14" s="65"/>
      <c r="AD14" s="65"/>
      <c r="AE14" s="65"/>
      <c r="AF14" s="65"/>
      <c r="AG14" s="65"/>
      <c r="AH14" s="65"/>
      <c r="AI14" s="65"/>
      <c r="AJ14" s="65"/>
      <c r="AK14" s="65"/>
      <c r="AL14" s="65"/>
      <c r="AM14" s="65"/>
      <c r="AN14" s="65"/>
      <c r="AO14" s="66"/>
      <c r="AP14" s="65"/>
      <c r="AQ14" s="65"/>
      <c r="AR14" s="65"/>
      <c r="AS14" s="65"/>
    </row>
    <row r="15" spans="1:45" s="62" customFormat="1" ht="24.95" customHeight="1">
      <c r="A15" s="279"/>
      <c r="B15" s="82"/>
      <c r="C15" s="725"/>
      <c r="D15" s="725"/>
      <c r="E15" s="725"/>
      <c r="F15" s="725"/>
      <c r="G15" s="725"/>
      <c r="H15" s="725"/>
      <c r="I15" s="725"/>
      <c r="J15" s="89"/>
      <c r="K15" s="89"/>
      <c r="L15" s="89"/>
      <c r="M15" s="95"/>
      <c r="O15" s="63"/>
      <c r="P15" s="63"/>
      <c r="Q15" s="63"/>
      <c r="R15" s="63"/>
      <c r="S15" s="63"/>
      <c r="T15" s="63"/>
      <c r="U15" s="64"/>
      <c r="V15" s="65"/>
      <c r="W15" s="65"/>
      <c r="X15" s="65"/>
      <c r="Y15" s="65"/>
      <c r="Z15" s="66"/>
      <c r="AA15" s="65"/>
      <c r="AB15" s="65"/>
      <c r="AC15" s="65"/>
      <c r="AD15" s="65"/>
      <c r="AE15" s="65"/>
      <c r="AF15" s="65"/>
      <c r="AG15" s="65"/>
      <c r="AH15" s="65"/>
      <c r="AI15" s="65"/>
      <c r="AJ15" s="65"/>
      <c r="AK15" s="65"/>
      <c r="AL15" s="65"/>
      <c r="AM15" s="65"/>
      <c r="AN15" s="65"/>
      <c r="AO15" s="66"/>
      <c r="AP15" s="65"/>
      <c r="AQ15" s="65"/>
      <c r="AR15" s="65"/>
      <c r="AS15" s="65"/>
    </row>
    <row r="16" spans="1:45" s="62" customFormat="1" ht="24.95" customHeight="1">
      <c r="A16" s="279"/>
      <c r="B16" s="82"/>
      <c r="C16" s="725"/>
      <c r="D16" s="725"/>
      <c r="E16" s="725"/>
      <c r="F16" s="725"/>
      <c r="G16" s="725"/>
      <c r="H16" s="725"/>
      <c r="I16" s="725"/>
      <c r="J16" s="89"/>
      <c r="K16" s="89"/>
      <c r="L16" s="89"/>
      <c r="M16" s="95"/>
      <c r="O16" s="63"/>
      <c r="P16" s="63"/>
      <c r="Q16" s="63"/>
      <c r="R16" s="63"/>
      <c r="S16" s="63"/>
      <c r="T16" s="63"/>
      <c r="U16" s="64"/>
      <c r="V16" s="65"/>
      <c r="W16" s="65"/>
      <c r="X16" s="65"/>
      <c r="Y16" s="65"/>
      <c r="Z16" s="66"/>
      <c r="AA16" s="65"/>
      <c r="AB16" s="65"/>
      <c r="AC16" s="65"/>
      <c r="AD16" s="65"/>
      <c r="AE16" s="65"/>
      <c r="AF16" s="65"/>
      <c r="AG16" s="65"/>
      <c r="AH16" s="65"/>
      <c r="AI16" s="65"/>
      <c r="AJ16" s="65"/>
      <c r="AK16" s="65"/>
      <c r="AL16" s="65"/>
      <c r="AM16" s="65"/>
      <c r="AN16" s="65"/>
      <c r="AO16" s="66"/>
      <c r="AP16" s="65"/>
      <c r="AQ16" s="65"/>
      <c r="AR16" s="65"/>
      <c r="AS16" s="65"/>
    </row>
    <row r="17" spans="1:45" s="62" customFormat="1" ht="24.95" customHeight="1">
      <c r="A17" s="279"/>
      <c r="B17" s="82"/>
      <c r="C17" s="725"/>
      <c r="D17" s="725"/>
      <c r="E17" s="725"/>
      <c r="F17" s="725"/>
      <c r="G17" s="725"/>
      <c r="H17" s="725"/>
      <c r="I17" s="725"/>
      <c r="J17" s="89"/>
      <c r="K17" s="89"/>
      <c r="L17" s="89"/>
      <c r="M17" s="95"/>
      <c r="O17" s="63"/>
      <c r="P17" s="63"/>
      <c r="Q17" s="63"/>
      <c r="R17" s="63"/>
      <c r="S17" s="63"/>
      <c r="T17" s="63"/>
      <c r="U17" s="64"/>
      <c r="V17" s="65"/>
      <c r="W17" s="65"/>
      <c r="X17" s="65"/>
      <c r="Y17" s="65"/>
      <c r="Z17" s="66"/>
      <c r="AA17" s="65"/>
      <c r="AB17" s="65"/>
      <c r="AC17" s="65"/>
      <c r="AD17" s="65"/>
      <c r="AE17" s="65"/>
      <c r="AF17" s="65"/>
      <c r="AG17" s="65"/>
      <c r="AH17" s="65"/>
      <c r="AI17" s="65"/>
      <c r="AJ17" s="65"/>
      <c r="AK17" s="65"/>
      <c r="AL17" s="65"/>
      <c r="AM17" s="65"/>
      <c r="AN17" s="65"/>
      <c r="AO17" s="66"/>
      <c r="AP17" s="65"/>
      <c r="AQ17" s="65"/>
      <c r="AR17" s="65"/>
      <c r="AS17" s="65"/>
    </row>
    <row r="18" spans="1:45" s="62" customFormat="1" ht="24.95" customHeight="1">
      <c r="A18" s="279"/>
      <c r="B18" s="82"/>
      <c r="C18" s="725"/>
      <c r="D18" s="725"/>
      <c r="E18" s="725"/>
      <c r="F18" s="725"/>
      <c r="G18" s="725"/>
      <c r="H18" s="725"/>
      <c r="I18" s="725"/>
      <c r="J18" s="89"/>
      <c r="K18" s="89"/>
      <c r="L18" s="89"/>
      <c r="M18" s="95"/>
      <c r="O18" s="63"/>
      <c r="P18" s="63"/>
      <c r="Q18" s="63"/>
      <c r="R18" s="63"/>
      <c r="S18" s="63"/>
      <c r="T18" s="63"/>
      <c r="U18" s="64"/>
      <c r="V18" s="65"/>
      <c r="W18" s="65"/>
      <c r="X18" s="65"/>
      <c r="Y18" s="65"/>
      <c r="Z18" s="66"/>
      <c r="AA18" s="65"/>
      <c r="AB18" s="65"/>
      <c r="AC18" s="65"/>
      <c r="AD18" s="65"/>
      <c r="AE18" s="65"/>
      <c r="AF18" s="65"/>
      <c r="AG18" s="65"/>
      <c r="AH18" s="65"/>
      <c r="AI18" s="65"/>
      <c r="AJ18" s="65"/>
      <c r="AK18" s="65"/>
      <c r="AL18" s="65"/>
      <c r="AM18" s="65"/>
      <c r="AN18" s="65"/>
      <c r="AO18" s="66"/>
      <c r="AP18" s="65"/>
      <c r="AQ18" s="65"/>
      <c r="AR18" s="65"/>
      <c r="AS18" s="65"/>
    </row>
    <row r="19" spans="1:45" s="62" customFormat="1" ht="24.95" customHeight="1">
      <c r="A19" s="279"/>
      <c r="B19" s="82"/>
      <c r="C19" s="725"/>
      <c r="D19" s="725"/>
      <c r="E19" s="725"/>
      <c r="F19" s="725"/>
      <c r="G19" s="725"/>
      <c r="H19" s="725"/>
      <c r="I19" s="725"/>
      <c r="J19" s="89"/>
      <c r="K19" s="89"/>
      <c r="L19" s="89"/>
      <c r="M19" s="95"/>
      <c r="O19" s="63"/>
      <c r="P19" s="63"/>
      <c r="Q19" s="63"/>
      <c r="R19" s="63"/>
      <c r="S19" s="63"/>
      <c r="T19" s="63"/>
      <c r="U19" s="64"/>
      <c r="V19" s="65"/>
      <c r="W19" s="65"/>
      <c r="X19" s="65"/>
      <c r="Y19" s="65"/>
      <c r="Z19" s="66"/>
      <c r="AA19" s="65"/>
      <c r="AB19" s="65"/>
      <c r="AC19" s="65"/>
      <c r="AD19" s="65"/>
      <c r="AE19" s="65"/>
      <c r="AF19" s="65"/>
      <c r="AG19" s="65"/>
      <c r="AH19" s="65"/>
      <c r="AI19" s="65"/>
      <c r="AJ19" s="65"/>
      <c r="AK19" s="65"/>
      <c r="AL19" s="65"/>
      <c r="AM19" s="65"/>
      <c r="AN19" s="65"/>
      <c r="AO19" s="66"/>
      <c r="AP19" s="65"/>
      <c r="AQ19" s="65"/>
      <c r="AR19" s="65"/>
      <c r="AS19" s="65"/>
    </row>
    <row r="20" spans="1:45" s="62" customFormat="1" ht="24.95" customHeight="1">
      <c r="A20" s="279"/>
      <c r="B20" s="82"/>
      <c r="C20" s="725"/>
      <c r="D20" s="725"/>
      <c r="E20" s="725"/>
      <c r="F20" s="725"/>
      <c r="G20" s="725"/>
      <c r="H20" s="725"/>
      <c r="I20" s="725"/>
      <c r="J20" s="89"/>
      <c r="K20" s="89"/>
      <c r="L20" s="89"/>
      <c r="M20" s="95"/>
      <c r="O20" s="63"/>
      <c r="P20" s="63"/>
      <c r="Q20" s="63"/>
      <c r="R20" s="63"/>
      <c r="S20" s="63"/>
      <c r="T20" s="63"/>
      <c r="U20" s="64"/>
      <c r="V20" s="65"/>
      <c r="W20" s="65"/>
      <c r="X20" s="65"/>
      <c r="Y20" s="65"/>
      <c r="Z20" s="66"/>
      <c r="AA20" s="65"/>
      <c r="AB20" s="65"/>
      <c r="AC20" s="65"/>
      <c r="AD20" s="65"/>
      <c r="AE20" s="65"/>
      <c r="AF20" s="65"/>
      <c r="AG20" s="65"/>
      <c r="AH20" s="65"/>
      <c r="AI20" s="65"/>
      <c r="AJ20" s="65"/>
      <c r="AK20" s="65"/>
      <c r="AL20" s="65"/>
      <c r="AM20" s="65"/>
      <c r="AN20" s="65"/>
      <c r="AO20" s="66"/>
      <c r="AP20" s="65"/>
      <c r="AQ20" s="65"/>
      <c r="AR20" s="65"/>
      <c r="AS20" s="65"/>
    </row>
    <row r="21" spans="1:45" s="62" customFormat="1" ht="24.95" customHeight="1">
      <c r="A21" s="279"/>
      <c r="B21" s="82"/>
      <c r="C21" s="725"/>
      <c r="D21" s="725"/>
      <c r="E21" s="725"/>
      <c r="F21" s="725"/>
      <c r="G21" s="725"/>
      <c r="H21" s="725"/>
      <c r="I21" s="725"/>
      <c r="J21" s="89"/>
      <c r="K21" s="89"/>
      <c r="L21" s="89"/>
      <c r="M21" s="95"/>
      <c r="O21" s="63"/>
      <c r="P21" s="63"/>
      <c r="Q21" s="63"/>
      <c r="R21" s="63"/>
      <c r="S21" s="63"/>
      <c r="T21" s="63"/>
      <c r="U21" s="64"/>
      <c r="V21" s="65"/>
      <c r="W21" s="65"/>
      <c r="X21" s="65"/>
      <c r="Y21" s="65"/>
      <c r="Z21" s="66"/>
      <c r="AA21" s="65"/>
      <c r="AB21" s="65"/>
      <c r="AC21" s="65"/>
      <c r="AD21" s="65"/>
      <c r="AE21" s="65"/>
      <c r="AF21" s="65"/>
      <c r="AG21" s="65"/>
      <c r="AH21" s="65"/>
      <c r="AI21" s="65"/>
      <c r="AJ21" s="65"/>
      <c r="AK21" s="65"/>
      <c r="AL21" s="65"/>
      <c r="AM21" s="65"/>
      <c r="AN21" s="65"/>
      <c r="AO21" s="66"/>
      <c r="AP21" s="65"/>
      <c r="AQ21" s="65"/>
      <c r="AR21" s="65"/>
      <c r="AS21" s="65"/>
    </row>
    <row r="22" spans="1:45" s="62" customFormat="1" ht="24.95" customHeight="1">
      <c r="A22" s="279"/>
      <c r="B22" s="82"/>
      <c r="C22" s="725"/>
      <c r="D22" s="725"/>
      <c r="E22" s="725"/>
      <c r="F22" s="725"/>
      <c r="G22" s="725"/>
      <c r="H22" s="725"/>
      <c r="I22" s="725"/>
      <c r="J22" s="89"/>
      <c r="K22" s="89"/>
      <c r="L22" s="89"/>
      <c r="M22" s="95"/>
      <c r="O22" s="63"/>
      <c r="P22" s="63"/>
      <c r="Q22" s="63"/>
      <c r="R22" s="63"/>
      <c r="S22" s="63"/>
      <c r="T22" s="63"/>
      <c r="U22" s="64"/>
      <c r="V22" s="65"/>
      <c r="W22" s="65"/>
      <c r="X22" s="65"/>
      <c r="Y22" s="65"/>
      <c r="Z22" s="66"/>
      <c r="AA22" s="65"/>
      <c r="AB22" s="65"/>
      <c r="AC22" s="65"/>
      <c r="AD22" s="65"/>
      <c r="AE22" s="65"/>
      <c r="AF22" s="65"/>
      <c r="AG22" s="65"/>
      <c r="AH22" s="65"/>
      <c r="AI22" s="65"/>
      <c r="AJ22" s="65"/>
      <c r="AK22" s="65"/>
      <c r="AL22" s="65"/>
      <c r="AM22" s="65"/>
      <c r="AN22" s="65"/>
      <c r="AO22" s="66"/>
      <c r="AP22" s="65"/>
      <c r="AQ22" s="65"/>
      <c r="AR22" s="65"/>
      <c r="AS22" s="65"/>
    </row>
    <row r="23" spans="1:45" s="62" customFormat="1" ht="24.95" customHeight="1">
      <c r="A23" s="279"/>
      <c r="B23" s="82"/>
      <c r="C23" s="725"/>
      <c r="D23" s="725"/>
      <c r="E23" s="725"/>
      <c r="F23" s="725"/>
      <c r="G23" s="725"/>
      <c r="H23" s="725"/>
      <c r="I23" s="725"/>
      <c r="J23" s="89"/>
      <c r="K23" s="89"/>
      <c r="L23" s="89"/>
      <c r="M23" s="95"/>
      <c r="O23" s="63"/>
      <c r="P23" s="63"/>
      <c r="Q23" s="63"/>
      <c r="R23" s="63"/>
      <c r="S23" s="63"/>
      <c r="T23" s="63"/>
      <c r="U23" s="64"/>
      <c r="V23" s="65"/>
      <c r="W23" s="65"/>
      <c r="X23" s="65"/>
      <c r="Y23" s="65"/>
      <c r="Z23" s="66"/>
      <c r="AA23" s="65"/>
      <c r="AB23" s="65"/>
      <c r="AC23" s="65"/>
      <c r="AD23" s="65"/>
      <c r="AE23" s="65"/>
      <c r="AF23" s="65"/>
      <c r="AG23" s="65"/>
      <c r="AH23" s="65"/>
      <c r="AI23" s="65"/>
      <c r="AJ23" s="65"/>
      <c r="AK23" s="65"/>
      <c r="AL23" s="65"/>
      <c r="AM23" s="65"/>
      <c r="AN23" s="65"/>
      <c r="AO23" s="66"/>
      <c r="AP23" s="65"/>
      <c r="AQ23" s="65"/>
      <c r="AR23" s="65"/>
      <c r="AS23" s="65"/>
    </row>
    <row r="24" spans="1:45" s="62" customFormat="1" ht="24.95" customHeight="1">
      <c r="A24" s="279"/>
      <c r="B24" s="82"/>
      <c r="C24" s="725"/>
      <c r="D24" s="725"/>
      <c r="E24" s="725"/>
      <c r="F24" s="725"/>
      <c r="G24" s="725"/>
      <c r="H24" s="725"/>
      <c r="I24" s="725"/>
      <c r="J24" s="89"/>
      <c r="K24" s="89"/>
      <c r="L24" s="89"/>
      <c r="M24" s="95"/>
      <c r="O24" s="63"/>
      <c r="P24" s="63"/>
      <c r="Q24" s="63"/>
      <c r="R24" s="63"/>
      <c r="S24" s="63"/>
      <c r="T24" s="63"/>
      <c r="U24" s="64"/>
      <c r="V24" s="65"/>
      <c r="W24" s="65"/>
      <c r="X24" s="65"/>
      <c r="Y24" s="65"/>
      <c r="Z24" s="66"/>
      <c r="AA24" s="65"/>
      <c r="AB24" s="65"/>
      <c r="AC24" s="65"/>
      <c r="AD24" s="65"/>
      <c r="AE24" s="65"/>
      <c r="AF24" s="65"/>
      <c r="AG24" s="65"/>
      <c r="AH24" s="65"/>
      <c r="AI24" s="65"/>
      <c r="AJ24" s="65"/>
      <c r="AK24" s="65"/>
      <c r="AL24" s="65"/>
      <c r="AM24" s="65"/>
      <c r="AN24" s="65"/>
      <c r="AO24" s="66"/>
      <c r="AP24" s="65"/>
      <c r="AQ24" s="65"/>
      <c r="AR24" s="65"/>
      <c r="AS24" s="65"/>
    </row>
    <row r="25" spans="1:45" s="62" customFormat="1" ht="24.95" customHeight="1">
      <c r="A25" s="279"/>
      <c r="B25" s="82"/>
      <c r="C25" s="725"/>
      <c r="D25" s="725"/>
      <c r="E25" s="725"/>
      <c r="F25" s="725"/>
      <c r="G25" s="725"/>
      <c r="H25" s="725"/>
      <c r="I25" s="725"/>
      <c r="J25" s="89"/>
      <c r="K25" s="89"/>
      <c r="L25" s="89"/>
      <c r="M25" s="95"/>
      <c r="O25" s="63"/>
      <c r="P25" s="63"/>
      <c r="Q25" s="63"/>
      <c r="R25" s="63"/>
      <c r="S25" s="63"/>
      <c r="T25" s="63"/>
      <c r="U25" s="64"/>
      <c r="V25" s="65"/>
      <c r="W25" s="65"/>
      <c r="X25" s="65"/>
      <c r="Y25" s="65"/>
      <c r="Z25" s="66"/>
      <c r="AA25" s="65"/>
      <c r="AB25" s="65"/>
      <c r="AC25" s="65"/>
      <c r="AD25" s="65"/>
      <c r="AE25" s="65"/>
      <c r="AF25" s="65"/>
      <c r="AG25" s="65"/>
      <c r="AH25" s="65"/>
      <c r="AI25" s="65"/>
      <c r="AJ25" s="65"/>
      <c r="AK25" s="65"/>
      <c r="AL25" s="65"/>
      <c r="AM25" s="65"/>
      <c r="AN25" s="65"/>
      <c r="AO25" s="66"/>
      <c r="AP25" s="65"/>
      <c r="AQ25" s="65"/>
      <c r="AR25" s="65"/>
      <c r="AS25" s="65"/>
    </row>
    <row r="26" spans="1:45" s="62" customFormat="1" ht="24.95" customHeight="1">
      <c r="A26" s="279"/>
      <c r="B26" s="82"/>
      <c r="C26" s="725"/>
      <c r="D26" s="725"/>
      <c r="E26" s="725"/>
      <c r="F26" s="725"/>
      <c r="G26" s="725"/>
      <c r="H26" s="725"/>
      <c r="I26" s="725"/>
      <c r="J26" s="89"/>
      <c r="K26" s="89"/>
      <c r="L26" s="89"/>
      <c r="M26" s="95"/>
      <c r="O26" s="63"/>
      <c r="P26" s="63"/>
      <c r="Q26" s="63"/>
      <c r="R26" s="63"/>
      <c r="S26" s="63"/>
      <c r="T26" s="63"/>
      <c r="U26" s="64"/>
      <c r="V26" s="65"/>
      <c r="W26" s="65"/>
      <c r="X26" s="65"/>
      <c r="Y26" s="65"/>
      <c r="Z26" s="66"/>
      <c r="AA26" s="65"/>
      <c r="AB26" s="65"/>
      <c r="AC26" s="65"/>
      <c r="AD26" s="65"/>
      <c r="AE26" s="65"/>
      <c r="AF26" s="65"/>
      <c r="AG26" s="65"/>
      <c r="AH26" s="65"/>
      <c r="AI26" s="65"/>
      <c r="AJ26" s="65"/>
      <c r="AK26" s="65"/>
      <c r="AL26" s="65"/>
      <c r="AM26" s="65"/>
      <c r="AN26" s="65"/>
      <c r="AO26" s="66"/>
      <c r="AP26" s="65"/>
      <c r="AQ26" s="65"/>
      <c r="AR26" s="65"/>
      <c r="AS26" s="65"/>
    </row>
    <row r="27" spans="1:45" s="62" customFormat="1" ht="24.95" customHeight="1">
      <c r="A27" s="279"/>
      <c r="B27" s="82"/>
      <c r="C27" s="725"/>
      <c r="D27" s="725"/>
      <c r="E27" s="725"/>
      <c r="F27" s="725"/>
      <c r="G27" s="725"/>
      <c r="H27" s="725"/>
      <c r="I27" s="725"/>
      <c r="J27" s="89"/>
      <c r="K27" s="89"/>
      <c r="L27" s="89"/>
      <c r="M27" s="95"/>
      <c r="O27" s="63"/>
      <c r="P27" s="63"/>
      <c r="Q27" s="63"/>
      <c r="R27" s="63"/>
      <c r="S27" s="63"/>
      <c r="T27" s="63"/>
      <c r="U27" s="64"/>
      <c r="V27" s="65"/>
      <c r="W27" s="65"/>
      <c r="X27" s="65"/>
      <c r="Y27" s="65"/>
      <c r="Z27" s="66"/>
      <c r="AA27" s="65"/>
      <c r="AB27" s="65"/>
      <c r="AC27" s="65"/>
      <c r="AD27" s="65"/>
      <c r="AE27" s="65"/>
      <c r="AF27" s="65"/>
      <c r="AG27" s="65"/>
      <c r="AH27" s="65"/>
      <c r="AI27" s="65"/>
      <c r="AJ27" s="65"/>
      <c r="AK27" s="65"/>
      <c r="AL27" s="65"/>
      <c r="AM27" s="65"/>
      <c r="AN27" s="65"/>
      <c r="AO27" s="66"/>
      <c r="AP27" s="65"/>
      <c r="AQ27" s="65"/>
      <c r="AR27" s="65"/>
      <c r="AS27" s="65"/>
    </row>
    <row r="28" spans="1:45" s="62" customFormat="1" ht="24.95" customHeight="1">
      <c r="A28" s="279"/>
      <c r="B28" s="82"/>
      <c r="C28" s="725"/>
      <c r="D28" s="725"/>
      <c r="E28" s="725"/>
      <c r="F28" s="725"/>
      <c r="G28" s="725"/>
      <c r="H28" s="725"/>
      <c r="I28" s="725"/>
      <c r="J28" s="89"/>
      <c r="K28" s="89"/>
      <c r="L28" s="89"/>
      <c r="M28" s="95"/>
      <c r="O28" s="63"/>
      <c r="P28" s="63"/>
      <c r="Q28" s="63"/>
      <c r="R28" s="63"/>
      <c r="S28" s="63"/>
      <c r="T28" s="63"/>
      <c r="U28" s="64"/>
      <c r="V28" s="65"/>
      <c r="W28" s="65"/>
      <c r="X28" s="65"/>
      <c r="Y28" s="65"/>
      <c r="Z28" s="66"/>
      <c r="AA28" s="65"/>
      <c r="AB28" s="65"/>
      <c r="AC28" s="65"/>
      <c r="AD28" s="65"/>
      <c r="AE28" s="65"/>
      <c r="AF28" s="65"/>
      <c r="AG28" s="65"/>
      <c r="AH28" s="65"/>
      <c r="AI28" s="65"/>
      <c r="AJ28" s="65"/>
      <c r="AK28" s="65"/>
      <c r="AL28" s="65"/>
      <c r="AM28" s="65"/>
      <c r="AN28" s="65"/>
      <c r="AO28" s="66"/>
      <c r="AP28" s="65"/>
      <c r="AQ28" s="65"/>
      <c r="AR28" s="65"/>
      <c r="AS28" s="65"/>
    </row>
    <row r="29" spans="1:45" s="62" customFormat="1" ht="24.95" customHeight="1">
      <c r="A29" s="279"/>
      <c r="B29" s="82"/>
      <c r="C29" s="725"/>
      <c r="D29" s="725"/>
      <c r="E29" s="725"/>
      <c r="F29" s="725"/>
      <c r="G29" s="725"/>
      <c r="H29" s="725"/>
      <c r="I29" s="725"/>
      <c r="J29" s="89"/>
      <c r="K29" s="89"/>
      <c r="L29" s="89"/>
      <c r="M29" s="95"/>
      <c r="O29" s="63"/>
      <c r="P29" s="63"/>
      <c r="Q29" s="63"/>
      <c r="R29" s="63"/>
      <c r="S29" s="63"/>
      <c r="T29" s="63"/>
      <c r="U29" s="64"/>
      <c r="V29" s="65"/>
      <c r="W29" s="65"/>
      <c r="X29" s="65"/>
      <c r="Y29" s="65"/>
      <c r="Z29" s="66"/>
      <c r="AA29" s="65"/>
      <c r="AB29" s="65"/>
      <c r="AC29" s="65"/>
      <c r="AD29" s="65"/>
      <c r="AE29" s="65"/>
      <c r="AF29" s="65"/>
      <c r="AG29" s="65"/>
      <c r="AH29" s="65"/>
      <c r="AI29" s="65"/>
      <c r="AJ29" s="65"/>
      <c r="AK29" s="65"/>
      <c r="AL29" s="65"/>
      <c r="AM29" s="65"/>
      <c r="AN29" s="65"/>
      <c r="AO29" s="66"/>
      <c r="AP29" s="65"/>
      <c r="AQ29" s="65"/>
      <c r="AR29" s="65"/>
      <c r="AS29" s="65"/>
    </row>
    <row r="30" spans="1:45" s="62" customFormat="1" ht="24.95" customHeight="1">
      <c r="A30" s="279"/>
      <c r="B30" s="82"/>
      <c r="C30" s="725"/>
      <c r="D30" s="725"/>
      <c r="E30" s="725"/>
      <c r="F30" s="725"/>
      <c r="G30" s="725"/>
      <c r="H30" s="725"/>
      <c r="I30" s="725"/>
      <c r="J30" s="89"/>
      <c r="K30" s="89"/>
      <c r="L30" s="89"/>
      <c r="M30" s="95"/>
      <c r="O30" s="63"/>
      <c r="P30" s="63"/>
      <c r="Q30" s="63"/>
      <c r="R30" s="63"/>
      <c r="S30" s="63"/>
      <c r="T30" s="63"/>
      <c r="U30" s="64"/>
      <c r="V30" s="65"/>
      <c r="W30" s="65"/>
      <c r="X30" s="65"/>
      <c r="Y30" s="65"/>
      <c r="Z30" s="66"/>
      <c r="AA30" s="65"/>
      <c r="AB30" s="65"/>
      <c r="AC30" s="65"/>
      <c r="AD30" s="65"/>
      <c r="AE30" s="65"/>
      <c r="AF30" s="65"/>
      <c r="AG30" s="65"/>
      <c r="AH30" s="65"/>
      <c r="AI30" s="65"/>
      <c r="AJ30" s="65"/>
      <c r="AK30" s="65"/>
      <c r="AL30" s="65"/>
      <c r="AM30" s="65"/>
      <c r="AN30" s="65"/>
      <c r="AO30" s="66"/>
      <c r="AP30" s="65"/>
      <c r="AQ30" s="65"/>
      <c r="AR30" s="65"/>
      <c r="AS30" s="65"/>
    </row>
    <row r="31" spans="1:45" s="62" customFormat="1" ht="24.95" customHeight="1">
      <c r="A31" s="279"/>
      <c r="B31" s="82"/>
      <c r="C31" s="89"/>
      <c r="D31" s="89"/>
      <c r="E31" s="89"/>
      <c r="F31" s="89"/>
      <c r="G31" s="89"/>
      <c r="H31" s="89"/>
      <c r="I31" s="89"/>
      <c r="J31" s="89"/>
      <c r="K31" s="89"/>
      <c r="L31" s="89"/>
      <c r="M31" s="95"/>
      <c r="O31" s="63"/>
      <c r="P31" s="63"/>
      <c r="Q31" s="63"/>
      <c r="R31" s="63"/>
      <c r="S31" s="63"/>
      <c r="T31" s="63"/>
      <c r="U31" s="64"/>
      <c r="V31" s="65"/>
      <c r="W31" s="65"/>
      <c r="X31" s="65"/>
      <c r="Y31" s="65"/>
      <c r="Z31" s="66"/>
      <c r="AA31" s="65"/>
      <c r="AB31" s="65"/>
      <c r="AC31" s="65"/>
      <c r="AD31" s="65"/>
      <c r="AE31" s="65"/>
      <c r="AF31" s="65"/>
      <c r="AG31" s="65"/>
      <c r="AH31" s="65"/>
      <c r="AI31" s="65"/>
      <c r="AJ31" s="65"/>
      <c r="AK31" s="65"/>
      <c r="AL31" s="65"/>
      <c r="AM31" s="65"/>
      <c r="AN31" s="65"/>
      <c r="AO31" s="66"/>
      <c r="AP31" s="65"/>
      <c r="AQ31" s="65"/>
      <c r="AR31" s="65"/>
      <c r="AS31" s="65"/>
    </row>
    <row r="32" spans="1:45" s="62" customFormat="1" ht="24.95" customHeight="1">
      <c r="A32" s="279"/>
      <c r="B32" s="82"/>
      <c r="C32" s="556" t="str">
        <f>Índice!D115</f>
        <v>GRI 203-2</v>
      </c>
      <c r="D32" s="737" t="str">
        <f>Índice!E115</f>
        <v>Significant indirect economic impacts</v>
      </c>
      <c r="E32" s="738"/>
      <c r="F32" s="738"/>
      <c r="G32" s="738"/>
      <c r="H32" s="738"/>
      <c r="I32" s="738"/>
      <c r="J32" s="89"/>
      <c r="K32" s="89"/>
      <c r="L32" s="89"/>
      <c r="M32" s="95"/>
      <c r="O32" s="63"/>
      <c r="P32" s="63"/>
      <c r="Q32" s="63"/>
      <c r="R32" s="63"/>
      <c r="S32" s="63"/>
      <c r="T32" s="63"/>
      <c r="U32" s="64"/>
      <c r="V32" s="65"/>
      <c r="W32" s="65"/>
      <c r="X32" s="65"/>
      <c r="Y32" s="65"/>
      <c r="Z32" s="66"/>
      <c r="AA32" s="65"/>
      <c r="AB32" s="65"/>
      <c r="AC32" s="65"/>
      <c r="AD32" s="65"/>
      <c r="AE32" s="65"/>
      <c r="AF32" s="65"/>
      <c r="AG32" s="65"/>
      <c r="AH32" s="65"/>
      <c r="AI32" s="65"/>
      <c r="AJ32" s="65"/>
      <c r="AK32" s="65"/>
      <c r="AL32" s="65"/>
      <c r="AM32" s="65"/>
      <c r="AN32" s="65"/>
      <c r="AO32" s="66"/>
      <c r="AP32" s="65"/>
      <c r="AQ32" s="65"/>
      <c r="AR32" s="65"/>
      <c r="AS32" s="65"/>
    </row>
    <row r="33" spans="1:46" s="62" customFormat="1" ht="24.95" customHeight="1">
      <c r="A33" s="94"/>
      <c r="B33" s="76"/>
      <c r="C33" s="736" t="s">
        <v>801</v>
      </c>
      <c r="D33" s="736"/>
      <c r="E33" s="736"/>
      <c r="F33" s="736"/>
      <c r="G33" s="736"/>
      <c r="H33" s="736"/>
      <c r="I33" s="736"/>
      <c r="J33" s="85"/>
      <c r="K33" s="85"/>
      <c r="L33" s="85"/>
      <c r="M33" s="73"/>
      <c r="N33" s="74"/>
      <c r="O33" s="75"/>
      <c r="P33" s="75"/>
      <c r="Q33" s="75"/>
      <c r="R33" s="75"/>
      <c r="S33" s="75"/>
      <c r="T33" s="75"/>
      <c r="U33" s="75"/>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1"/>
    </row>
    <row r="34" spans="1:46" s="62" customFormat="1" ht="24.95" customHeight="1">
      <c r="A34" s="98"/>
      <c r="B34" s="76"/>
      <c r="C34" s="717"/>
      <c r="D34" s="717"/>
      <c r="E34" s="717"/>
      <c r="F34" s="717"/>
      <c r="G34" s="717"/>
      <c r="H34" s="717"/>
      <c r="I34" s="717"/>
      <c r="J34" s="87"/>
      <c r="K34" s="87"/>
      <c r="L34" s="87"/>
      <c r="M34" s="77"/>
      <c r="N34" s="74"/>
      <c r="O34" s="75"/>
      <c r="P34" s="75"/>
      <c r="Q34" s="75"/>
      <c r="R34" s="75"/>
      <c r="S34" s="75"/>
      <c r="T34" s="75"/>
      <c r="U34" s="75"/>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1"/>
    </row>
    <row r="35" spans="1:46" s="62" customFormat="1" ht="24.95" customHeight="1">
      <c r="A35" s="98"/>
      <c r="B35" s="76"/>
      <c r="C35" s="717"/>
      <c r="D35" s="717"/>
      <c r="E35" s="717"/>
      <c r="F35" s="717"/>
      <c r="G35" s="717"/>
      <c r="H35" s="717"/>
      <c r="I35" s="717"/>
      <c r="J35" s="87"/>
      <c r="K35" s="87"/>
      <c r="L35" s="87"/>
      <c r="M35" s="77"/>
      <c r="N35" s="74"/>
      <c r="O35" s="75"/>
      <c r="P35" s="75"/>
      <c r="Q35" s="75"/>
      <c r="R35" s="75"/>
      <c r="S35" s="75"/>
      <c r="T35" s="75"/>
      <c r="U35" s="75"/>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1"/>
    </row>
    <row r="36" spans="1:46" s="62" customFormat="1" ht="24.95" customHeight="1">
      <c r="A36" s="98"/>
      <c r="B36" s="76"/>
      <c r="C36" s="717"/>
      <c r="D36" s="717"/>
      <c r="E36" s="717"/>
      <c r="F36" s="717"/>
      <c r="G36" s="717"/>
      <c r="H36" s="717"/>
      <c r="I36" s="717"/>
      <c r="J36" s="87"/>
      <c r="K36" s="87"/>
      <c r="L36" s="87"/>
      <c r="M36" s="77"/>
      <c r="N36" s="74"/>
      <c r="O36" s="75"/>
      <c r="P36" s="75"/>
      <c r="Q36" s="75"/>
      <c r="R36" s="75"/>
      <c r="S36" s="75"/>
      <c r="T36" s="75"/>
      <c r="U36" s="75"/>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1"/>
    </row>
    <row r="37" spans="1:46" s="62" customFormat="1" ht="24.95" customHeight="1">
      <c r="A37" s="98"/>
      <c r="B37" s="76"/>
      <c r="C37" s="717"/>
      <c r="D37" s="717"/>
      <c r="E37" s="717"/>
      <c r="F37" s="717"/>
      <c r="G37" s="717"/>
      <c r="H37" s="717"/>
      <c r="I37" s="717"/>
      <c r="J37" s="87"/>
      <c r="K37" s="87"/>
      <c r="L37" s="87"/>
      <c r="M37" s="77"/>
      <c r="N37" s="74"/>
      <c r="O37" s="75"/>
      <c r="P37" s="75"/>
      <c r="Q37" s="75"/>
      <c r="R37" s="75"/>
      <c r="S37" s="75"/>
      <c r="T37" s="75"/>
      <c r="U37" s="75"/>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1"/>
    </row>
    <row r="38" spans="1:46" s="62" customFormat="1" ht="24.95" customHeight="1">
      <c r="A38" s="96"/>
      <c r="B38" s="76"/>
      <c r="C38" s="717"/>
      <c r="D38" s="717"/>
      <c r="E38" s="717"/>
      <c r="F38" s="717"/>
      <c r="G38" s="717"/>
      <c r="H38" s="717"/>
      <c r="I38" s="717"/>
      <c r="J38" s="87"/>
      <c r="K38" s="87"/>
      <c r="L38" s="87"/>
      <c r="M38" s="77"/>
      <c r="N38" s="74"/>
      <c r="O38" s="75"/>
      <c r="P38" s="75"/>
      <c r="Q38" s="75"/>
      <c r="R38" s="75"/>
      <c r="S38" s="75"/>
      <c r="T38" s="75"/>
      <c r="U38" s="75"/>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1"/>
    </row>
    <row r="39" spans="1:46" s="62" customFormat="1" ht="24.95" customHeight="1">
      <c r="A39" s="96"/>
      <c r="B39" s="76"/>
      <c r="C39" s="717"/>
      <c r="D39" s="717"/>
      <c r="E39" s="717"/>
      <c r="F39" s="717"/>
      <c r="G39" s="717"/>
      <c r="H39" s="717"/>
      <c r="I39" s="717"/>
      <c r="J39" s="87"/>
      <c r="K39" s="87"/>
      <c r="L39" s="87"/>
      <c r="M39" s="77"/>
      <c r="N39" s="74"/>
      <c r="O39" s="75"/>
      <c r="P39" s="75"/>
      <c r="Q39" s="75"/>
      <c r="R39" s="75"/>
      <c r="S39" s="75"/>
      <c r="T39" s="75"/>
      <c r="U39" s="75"/>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1"/>
    </row>
    <row r="40" spans="1:46" s="62" customFormat="1" ht="24.95" customHeight="1">
      <c r="A40" s="96"/>
      <c r="B40" s="76"/>
      <c r="C40" s="717"/>
      <c r="D40" s="717"/>
      <c r="E40" s="717"/>
      <c r="F40" s="717"/>
      <c r="G40" s="717"/>
      <c r="H40" s="717"/>
      <c r="I40" s="717"/>
      <c r="J40" s="87"/>
      <c r="K40" s="87"/>
      <c r="L40" s="87"/>
      <c r="M40" s="78"/>
      <c r="N40" s="79"/>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1"/>
    </row>
    <row r="41" spans="1:46" s="62" customFormat="1" ht="24.95" customHeight="1">
      <c r="A41" s="96"/>
      <c r="B41" s="76"/>
      <c r="C41" s="719"/>
      <c r="D41" s="719"/>
      <c r="E41" s="719"/>
      <c r="F41" s="719"/>
      <c r="G41" s="719"/>
      <c r="H41" s="719"/>
      <c r="I41" s="719"/>
      <c r="J41" s="92"/>
      <c r="K41" s="92"/>
      <c r="L41" s="92"/>
      <c r="M41" s="80"/>
      <c r="N41" s="79"/>
      <c r="O41" s="81"/>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1"/>
    </row>
    <row r="42" spans="1:46" s="62" customFormat="1" ht="24.95" customHeight="1">
      <c r="A42" s="96"/>
      <c r="B42" s="76"/>
      <c r="C42" s="556" t="str">
        <f>Índice!D116</f>
        <v>GRI 411-1</v>
      </c>
      <c r="D42" s="737" t="str">
        <f>Índice!E116</f>
        <v>Incidents of violations involving rights of indigenous peoples</v>
      </c>
      <c r="E42" s="738"/>
      <c r="F42" s="738"/>
      <c r="G42" s="738"/>
      <c r="H42" s="738"/>
      <c r="I42" s="738"/>
      <c r="J42" s="68"/>
      <c r="K42" s="68"/>
      <c r="L42" s="68"/>
      <c r="M42" s="68"/>
      <c r="N42" s="68"/>
    </row>
    <row r="43" spans="1:46" s="62" customFormat="1" ht="24.95" customHeight="1">
      <c r="A43" s="96"/>
      <c r="B43" s="76"/>
      <c r="C43" s="736" t="s">
        <v>802</v>
      </c>
      <c r="D43" s="736"/>
      <c r="E43" s="736"/>
      <c r="F43" s="736"/>
      <c r="G43" s="736"/>
      <c r="H43" s="736"/>
      <c r="I43" s="736"/>
      <c r="J43" s="85"/>
      <c r="K43" s="85"/>
      <c r="L43" s="85"/>
      <c r="M43" s="73"/>
    </row>
    <row r="44" spans="1:46" s="62" customFormat="1" ht="24.95" customHeight="1">
      <c r="A44" s="96"/>
      <c r="B44" s="76"/>
      <c r="C44" s="717"/>
      <c r="D44" s="717"/>
      <c r="E44" s="717"/>
      <c r="F44" s="717"/>
      <c r="G44" s="717"/>
      <c r="H44" s="717"/>
      <c r="I44" s="717"/>
      <c r="J44" s="87"/>
      <c r="K44" s="87"/>
      <c r="L44" s="87"/>
      <c r="M44" s="77"/>
    </row>
    <row r="45" spans="1:46" s="62" customFormat="1" ht="24.95" customHeight="1">
      <c r="A45" s="96"/>
      <c r="B45" s="76"/>
      <c r="C45" s="717"/>
      <c r="D45" s="717"/>
      <c r="E45" s="717"/>
      <c r="F45" s="717"/>
      <c r="G45" s="717"/>
      <c r="H45" s="717"/>
      <c r="I45" s="717"/>
      <c r="J45" s="87"/>
      <c r="K45" s="87"/>
      <c r="L45" s="87"/>
      <c r="M45" s="77"/>
    </row>
    <row r="46" spans="1:46" s="62" customFormat="1" ht="24.95" customHeight="1">
      <c r="A46" s="96"/>
      <c r="B46" s="76"/>
      <c r="C46" s="717"/>
      <c r="D46" s="717"/>
      <c r="E46" s="717"/>
      <c r="F46" s="717"/>
      <c r="G46" s="717"/>
      <c r="H46" s="717"/>
      <c r="I46" s="717"/>
      <c r="J46" s="87"/>
      <c r="K46" s="87"/>
      <c r="L46" s="87"/>
      <c r="M46" s="77"/>
    </row>
    <row r="47" spans="1:46" s="62" customFormat="1" ht="24.95" customHeight="1">
      <c r="A47" s="96"/>
      <c r="B47" s="76"/>
      <c r="C47" s="717"/>
      <c r="D47" s="717"/>
      <c r="E47" s="717"/>
      <c r="F47" s="717"/>
      <c r="G47" s="717"/>
      <c r="H47" s="717"/>
      <c r="I47" s="717"/>
      <c r="J47" s="87"/>
      <c r="K47" s="87"/>
      <c r="L47" s="87"/>
      <c r="M47" s="77"/>
    </row>
    <row r="48" spans="1:46" s="62" customFormat="1" ht="24.95" customHeight="1">
      <c r="A48" s="96"/>
      <c r="B48" s="76"/>
      <c r="C48" s="87"/>
      <c r="D48" s="87"/>
      <c r="E48" s="87"/>
      <c r="F48" s="87"/>
      <c r="G48" s="87"/>
      <c r="H48" s="87"/>
      <c r="I48" s="87"/>
      <c r="J48" s="87"/>
      <c r="K48" s="87"/>
      <c r="L48" s="87"/>
      <c r="M48" s="77"/>
    </row>
    <row r="49" spans="1:13" s="62" customFormat="1" ht="24.95" customHeight="1">
      <c r="A49" s="96"/>
      <c r="B49" s="76"/>
      <c r="C49" s="556" t="str">
        <f>Índice!D117</f>
        <v>GRI 413-1</v>
      </c>
      <c r="D49" s="737" t="str">
        <f>Índice!E117</f>
        <v>Operations with local community engagement, impact assessments and development programs</v>
      </c>
      <c r="E49" s="738"/>
      <c r="F49" s="738"/>
      <c r="G49" s="738"/>
      <c r="H49" s="738"/>
      <c r="I49" s="738"/>
      <c r="J49" s="87"/>
      <c r="K49" s="87"/>
      <c r="L49" s="87"/>
      <c r="M49" s="77"/>
    </row>
    <row r="50" spans="1:13" s="62" customFormat="1" ht="24.95" customHeight="1">
      <c r="A50" s="96"/>
      <c r="B50" s="60"/>
      <c r="C50" s="736" t="s">
        <v>803</v>
      </c>
      <c r="D50" s="736"/>
      <c r="E50" s="736"/>
      <c r="F50" s="736"/>
      <c r="G50" s="736"/>
      <c r="H50" s="736"/>
      <c r="I50" s="736"/>
      <c r="J50" s="85"/>
      <c r="K50" s="85"/>
      <c r="L50" s="85"/>
      <c r="M50" s="73"/>
    </row>
    <row r="51" spans="1:13" s="62" customFormat="1" ht="24.95" customHeight="1">
      <c r="A51" s="96"/>
      <c r="B51" s="60"/>
      <c r="C51" s="717"/>
      <c r="D51" s="717"/>
      <c r="E51" s="717"/>
      <c r="F51" s="717"/>
      <c r="G51" s="717"/>
      <c r="H51" s="717"/>
      <c r="I51" s="717"/>
      <c r="J51" s="87"/>
      <c r="K51" s="87"/>
      <c r="L51" s="87"/>
      <c r="M51" s="77"/>
    </row>
    <row r="52" spans="1:13" s="62" customFormat="1" ht="24.95" customHeight="1">
      <c r="A52" s="96"/>
      <c r="B52" s="60"/>
      <c r="C52" s="717"/>
      <c r="D52" s="717"/>
      <c r="E52" s="717"/>
      <c r="F52" s="717"/>
      <c r="G52" s="717"/>
      <c r="H52" s="717"/>
      <c r="I52" s="717"/>
      <c r="J52" s="87"/>
      <c r="K52" s="87"/>
      <c r="L52" s="87"/>
      <c r="M52" s="77"/>
    </row>
    <row r="53" spans="1:13" s="62" customFormat="1" ht="24.95" customHeight="1">
      <c r="A53" s="96"/>
      <c r="B53" s="82"/>
      <c r="C53" s="717"/>
      <c r="D53" s="717"/>
      <c r="E53" s="717"/>
      <c r="F53" s="717"/>
      <c r="G53" s="717"/>
      <c r="H53" s="717"/>
      <c r="I53" s="717"/>
      <c r="J53" s="87"/>
      <c r="K53" s="87"/>
      <c r="L53" s="87"/>
      <c r="M53" s="77"/>
    </row>
    <row r="54" spans="1:13" s="62" customFormat="1" ht="24.95" customHeight="1">
      <c r="A54" s="94"/>
      <c r="B54" s="60"/>
      <c r="C54" s="87"/>
      <c r="D54" s="87"/>
      <c r="E54" s="87"/>
      <c r="F54" s="87"/>
      <c r="G54" s="87"/>
      <c r="H54" s="87"/>
      <c r="I54" s="87"/>
      <c r="J54" s="87"/>
      <c r="K54" s="87"/>
      <c r="L54" s="87"/>
      <c r="M54" s="77"/>
    </row>
    <row r="55" spans="1:13" s="62" customFormat="1" ht="24.95" customHeight="1">
      <c r="A55" s="96"/>
      <c r="B55" s="60"/>
      <c r="C55" s="556" t="str">
        <f>Índice!D118</f>
        <v>GRI 413-2</v>
      </c>
      <c r="D55" s="737" t="str">
        <f>Índice!E118</f>
        <v>Operations with significant actual or potential negative impacts on local communities</v>
      </c>
      <c r="E55" s="738"/>
      <c r="F55" s="738"/>
      <c r="G55" s="738"/>
      <c r="H55" s="738"/>
      <c r="I55" s="738"/>
      <c r="J55" s="87"/>
      <c r="K55" s="87"/>
      <c r="L55" s="87"/>
      <c r="M55" s="77"/>
    </row>
    <row r="56" spans="1:13" s="62" customFormat="1" ht="24.95" customHeight="1">
      <c r="A56" s="96"/>
      <c r="B56" s="76"/>
      <c r="C56" s="736" t="s">
        <v>804</v>
      </c>
      <c r="D56" s="736"/>
      <c r="E56" s="736"/>
      <c r="F56" s="736"/>
      <c r="G56" s="736"/>
      <c r="H56" s="736"/>
      <c r="I56" s="736"/>
      <c r="J56" s="85"/>
      <c r="K56" s="85"/>
      <c r="L56" s="85"/>
      <c r="M56" s="73"/>
    </row>
    <row r="57" spans="1:13" s="62" customFormat="1" ht="24.95" customHeight="1">
      <c r="A57" s="96"/>
      <c r="B57" s="76"/>
      <c r="C57" s="717"/>
      <c r="D57" s="717"/>
      <c r="E57" s="717"/>
      <c r="F57" s="717"/>
      <c r="G57" s="717"/>
      <c r="H57" s="717"/>
      <c r="I57" s="717"/>
      <c r="J57" s="87"/>
      <c r="K57" s="87"/>
      <c r="L57" s="87"/>
      <c r="M57" s="77"/>
    </row>
    <row r="58" spans="1:13" s="62" customFormat="1" ht="24.95" customHeight="1">
      <c r="A58" s="96"/>
      <c r="B58" s="76"/>
      <c r="C58" s="717"/>
      <c r="D58" s="717"/>
      <c r="E58" s="717"/>
      <c r="F58" s="717"/>
      <c r="G58" s="717"/>
      <c r="H58" s="717"/>
      <c r="I58" s="717"/>
      <c r="J58" s="87"/>
      <c r="K58" s="87"/>
      <c r="L58" s="87"/>
      <c r="M58" s="77"/>
    </row>
    <row r="59" spans="1:13" s="62" customFormat="1" ht="24.95" customHeight="1">
      <c r="A59" s="96"/>
      <c r="B59" s="76"/>
      <c r="C59" s="717"/>
      <c r="D59" s="717"/>
      <c r="E59" s="717"/>
      <c r="F59" s="717"/>
      <c r="G59" s="717"/>
      <c r="H59" s="717"/>
      <c r="I59" s="717"/>
      <c r="J59" s="87"/>
      <c r="K59" s="87"/>
      <c r="L59" s="87"/>
      <c r="M59" s="77"/>
    </row>
    <row r="60" spans="1:13" s="62" customFormat="1" ht="24.95" customHeight="1">
      <c r="A60" s="96"/>
      <c r="B60" s="76"/>
      <c r="C60" s="717"/>
      <c r="D60" s="717"/>
      <c r="E60" s="717"/>
      <c r="F60" s="717"/>
      <c r="G60" s="717"/>
      <c r="H60" s="717"/>
      <c r="I60" s="717"/>
      <c r="J60" s="87"/>
      <c r="K60" s="87"/>
      <c r="L60" s="87"/>
      <c r="M60" s="77"/>
    </row>
    <row r="61" spans="1:13" s="62" customFormat="1" ht="24.95" customHeight="1">
      <c r="A61" s="96"/>
      <c r="B61" s="76"/>
      <c r="C61" s="717"/>
      <c r="D61" s="717"/>
      <c r="E61" s="717"/>
      <c r="F61" s="717"/>
      <c r="G61" s="717"/>
      <c r="H61" s="717"/>
      <c r="I61" s="717"/>
      <c r="J61" s="87"/>
      <c r="K61" s="87"/>
      <c r="L61" s="87"/>
      <c r="M61" s="77"/>
    </row>
    <row r="62" spans="1:13" s="62" customFormat="1" ht="24.95" customHeight="1">
      <c r="A62" s="96"/>
      <c r="B62" s="76"/>
      <c r="C62" s="717"/>
      <c r="D62" s="717"/>
      <c r="E62" s="717"/>
      <c r="F62" s="717"/>
      <c r="G62" s="717"/>
      <c r="H62" s="717"/>
      <c r="I62" s="717"/>
      <c r="J62" s="87"/>
      <c r="K62" s="87"/>
      <c r="L62" s="87"/>
      <c r="M62" s="77"/>
    </row>
    <row r="63" spans="1:13" s="62" customFormat="1" ht="24.95" customHeight="1">
      <c r="A63" s="96"/>
      <c r="B63" s="76"/>
      <c r="C63" s="717"/>
      <c r="D63" s="717"/>
      <c r="E63" s="717"/>
      <c r="F63" s="717"/>
      <c r="G63" s="717"/>
      <c r="H63" s="717"/>
      <c r="I63" s="717"/>
      <c r="J63" s="87"/>
      <c r="K63" s="87"/>
      <c r="L63" s="87"/>
      <c r="M63" s="77"/>
    </row>
    <row r="64" spans="1:13" s="62" customFormat="1" ht="24.95" customHeight="1">
      <c r="A64" s="96"/>
      <c r="B64" s="76"/>
      <c r="C64" s="717"/>
      <c r="D64" s="717"/>
      <c r="E64" s="717"/>
      <c r="F64" s="717"/>
      <c r="G64" s="717"/>
      <c r="H64" s="717"/>
      <c r="I64" s="717"/>
      <c r="J64" s="87"/>
      <c r="K64" s="87"/>
      <c r="L64" s="87"/>
      <c r="M64" s="77"/>
    </row>
    <row r="65" spans="1:13" s="62" customFormat="1" ht="24.95" customHeight="1">
      <c r="A65" s="96"/>
      <c r="B65" s="76"/>
      <c r="C65" s="87"/>
      <c r="D65" s="87"/>
      <c r="E65" s="87"/>
      <c r="F65" s="87"/>
      <c r="G65" s="87"/>
      <c r="H65" s="87"/>
      <c r="I65" s="87"/>
      <c r="J65" s="87"/>
      <c r="K65" s="87"/>
      <c r="L65" s="87"/>
      <c r="M65" s="77"/>
    </row>
    <row r="66" spans="1:13" s="62" customFormat="1" ht="24.95" customHeight="1">
      <c r="A66" s="96"/>
      <c r="B66" s="76"/>
      <c r="C66" s="556" t="str">
        <f>Índice!D119</f>
        <v>GRI EU20</v>
      </c>
      <c r="D66" s="737" t="str">
        <f>Índice!E119</f>
        <v>Approach to managing the impacts of displacement</v>
      </c>
      <c r="E66" s="738"/>
      <c r="F66" s="738"/>
      <c r="G66" s="738"/>
      <c r="H66" s="738"/>
      <c r="I66" s="738"/>
      <c r="J66" s="87"/>
      <c r="K66" s="87"/>
      <c r="L66" s="87"/>
      <c r="M66" s="77"/>
    </row>
    <row r="67" spans="1:13" s="62" customFormat="1" ht="24.95" customHeight="1">
      <c r="A67" s="279"/>
      <c r="B67" s="184"/>
      <c r="C67" s="736" t="s">
        <v>805</v>
      </c>
      <c r="D67" s="736"/>
      <c r="E67" s="736"/>
      <c r="F67" s="736"/>
      <c r="G67" s="736"/>
      <c r="H67" s="736"/>
      <c r="I67" s="736"/>
      <c r="J67" s="85"/>
      <c r="K67" s="85"/>
      <c r="L67" s="85"/>
      <c r="M67" s="73"/>
    </row>
    <row r="68" spans="1:13" s="62" customFormat="1" ht="24.95" customHeight="1">
      <c r="A68" s="279"/>
      <c r="B68" s="184"/>
      <c r="C68" s="717"/>
      <c r="D68" s="717"/>
      <c r="E68" s="717"/>
      <c r="F68" s="717"/>
      <c r="G68" s="717"/>
      <c r="H68" s="717"/>
      <c r="I68" s="717"/>
      <c r="J68" s="87"/>
      <c r="K68" s="87"/>
      <c r="L68" s="87"/>
      <c r="M68" s="77"/>
    </row>
    <row r="69" spans="1:13" s="62" customFormat="1" ht="24.95" customHeight="1">
      <c r="A69" s="279"/>
      <c r="B69" s="184"/>
      <c r="C69" s="717"/>
      <c r="D69" s="717"/>
      <c r="E69" s="717"/>
      <c r="F69" s="717"/>
      <c r="G69" s="717"/>
      <c r="H69" s="717"/>
      <c r="I69" s="717"/>
      <c r="J69" s="87"/>
      <c r="K69" s="87"/>
      <c r="L69" s="87"/>
      <c r="M69" s="77"/>
    </row>
    <row r="70" spans="1:13" s="62" customFormat="1" ht="24.95" customHeight="1">
      <c r="A70" s="279"/>
      <c r="B70" s="76"/>
      <c r="C70" s="717"/>
      <c r="D70" s="717"/>
      <c r="E70" s="717"/>
      <c r="F70" s="717"/>
      <c r="G70" s="717"/>
      <c r="H70" s="717"/>
      <c r="I70" s="717"/>
      <c r="J70" s="87"/>
      <c r="K70" s="87"/>
      <c r="L70" s="87"/>
      <c r="M70" s="77"/>
    </row>
    <row r="71" spans="1:13" s="62" customFormat="1" ht="24.95" customHeight="1">
      <c r="A71" s="279"/>
      <c r="B71" s="76"/>
      <c r="C71" s="717"/>
      <c r="D71" s="717"/>
      <c r="E71" s="717"/>
      <c r="F71" s="717"/>
      <c r="G71" s="717"/>
      <c r="H71" s="717"/>
      <c r="I71" s="717"/>
      <c r="J71" s="87"/>
      <c r="K71" s="87"/>
      <c r="L71" s="87"/>
      <c r="M71" s="77"/>
    </row>
    <row r="72" spans="1:13" s="62" customFormat="1" ht="24.95" customHeight="1">
      <c r="A72" s="279"/>
      <c r="B72" s="76"/>
      <c r="C72" s="717"/>
      <c r="D72" s="717"/>
      <c r="E72" s="717"/>
      <c r="F72" s="717"/>
      <c r="G72" s="717"/>
      <c r="H72" s="717"/>
      <c r="I72" s="717"/>
      <c r="J72" s="87"/>
      <c r="K72" s="87"/>
      <c r="L72" s="87"/>
      <c r="M72" s="77"/>
    </row>
    <row r="73" spans="1:13" s="62" customFormat="1" ht="24.95" customHeight="1">
      <c r="A73" s="279"/>
      <c r="B73" s="76"/>
      <c r="C73" s="717"/>
      <c r="D73" s="717"/>
      <c r="E73" s="717"/>
      <c r="F73" s="717"/>
      <c r="G73" s="717"/>
      <c r="H73" s="717"/>
      <c r="I73" s="717"/>
      <c r="J73" s="87"/>
      <c r="K73" s="87"/>
      <c r="L73" s="87"/>
      <c r="M73" s="77"/>
    </row>
    <row r="74" spans="1:13" s="62" customFormat="1" ht="24.95" customHeight="1">
      <c r="A74" s="279"/>
      <c r="B74" s="76"/>
      <c r="C74" s="717"/>
      <c r="D74" s="717"/>
      <c r="E74" s="717"/>
      <c r="F74" s="717"/>
      <c r="G74" s="717"/>
      <c r="H74" s="717"/>
      <c r="I74" s="717"/>
      <c r="J74" s="87"/>
      <c r="K74" s="87"/>
      <c r="L74" s="87"/>
      <c r="M74" s="77"/>
    </row>
    <row r="75" spans="1:13" s="62" customFormat="1" ht="24.95" customHeight="1">
      <c r="A75" s="279"/>
      <c r="B75" s="184"/>
      <c r="C75" s="717"/>
      <c r="D75" s="717"/>
      <c r="E75" s="717"/>
      <c r="F75" s="717"/>
      <c r="G75" s="717"/>
      <c r="H75" s="717"/>
      <c r="I75" s="717"/>
      <c r="J75" s="87"/>
      <c r="K75" s="87"/>
      <c r="L75" s="87"/>
      <c r="M75" s="77"/>
    </row>
    <row r="76" spans="1:13" s="62" customFormat="1" ht="24.95" customHeight="1">
      <c r="A76" s="279"/>
      <c r="B76" s="76"/>
      <c r="C76" s="717"/>
      <c r="D76" s="717"/>
      <c r="E76" s="717"/>
      <c r="F76" s="717"/>
      <c r="G76" s="717"/>
      <c r="H76" s="717"/>
      <c r="I76" s="717"/>
      <c r="J76" s="87"/>
      <c r="K76" s="87"/>
      <c r="L76" s="87"/>
      <c r="M76" s="77"/>
    </row>
    <row r="77" spans="1:13" s="62" customFormat="1" ht="24.95" customHeight="1">
      <c r="A77" s="279"/>
      <c r="B77" s="76"/>
      <c r="C77" s="717"/>
      <c r="D77" s="717"/>
      <c r="E77" s="717"/>
      <c r="F77" s="717"/>
      <c r="G77" s="717"/>
      <c r="H77" s="717"/>
      <c r="I77" s="717"/>
      <c r="J77" s="87"/>
      <c r="K77" s="87"/>
      <c r="L77" s="87"/>
      <c r="M77" s="77"/>
    </row>
    <row r="78" spans="1:13" s="62" customFormat="1" ht="24.95" customHeight="1">
      <c r="A78" s="279"/>
      <c r="B78" s="76"/>
      <c r="C78" s="717"/>
      <c r="D78" s="717"/>
      <c r="E78" s="717"/>
      <c r="F78" s="717"/>
      <c r="G78" s="717"/>
      <c r="H78" s="717"/>
      <c r="I78" s="717"/>
      <c r="J78" s="87"/>
      <c r="K78" s="87"/>
      <c r="L78" s="87"/>
      <c r="M78" s="77"/>
    </row>
    <row r="79" spans="1:13" s="62" customFormat="1" ht="24.95" customHeight="1">
      <c r="A79" s="279"/>
      <c r="B79" s="76"/>
      <c r="C79" s="717"/>
      <c r="D79" s="717"/>
      <c r="E79" s="717"/>
      <c r="F79" s="717"/>
      <c r="G79" s="717"/>
      <c r="H79" s="717"/>
      <c r="I79" s="717"/>
      <c r="J79" s="87"/>
      <c r="K79" s="87"/>
      <c r="L79" s="87"/>
      <c r="M79" s="77"/>
    </row>
    <row r="80" spans="1:13" s="62" customFormat="1" ht="24.95" customHeight="1">
      <c r="A80" s="279"/>
      <c r="B80" s="76"/>
      <c r="C80" s="50"/>
      <c r="D80" s="50"/>
      <c r="E80" s="50"/>
      <c r="F80" s="50"/>
      <c r="G80" s="50"/>
      <c r="H80" s="50"/>
      <c r="I80" s="50"/>
      <c r="J80" s="87"/>
      <c r="K80" s="87"/>
      <c r="L80" s="87"/>
      <c r="M80" s="77"/>
    </row>
    <row r="81" spans="1:13" s="62" customFormat="1" ht="35.1" customHeight="1">
      <c r="A81" s="279"/>
      <c r="B81" s="76"/>
      <c r="C81" s="556" t="str">
        <f>Índice!D120</f>
        <v>GRI 11.7.6</v>
      </c>
      <c r="D81" s="737" t="str">
        <f>Índice!E120</f>
        <v>Report the total monetary value of financial provisions for closure and rehabilitation made by the organization, including post-closure monitoring and aftercare for operational sites</v>
      </c>
      <c r="E81" s="738"/>
      <c r="F81" s="738"/>
      <c r="G81" s="738"/>
      <c r="H81" s="738"/>
      <c r="I81" s="738"/>
      <c r="J81" s="92"/>
      <c r="K81" s="92"/>
      <c r="L81" s="92"/>
      <c r="M81" s="68"/>
    </row>
    <row r="82" spans="1:13" s="62" customFormat="1" ht="24.95" customHeight="1">
      <c r="A82" s="279"/>
      <c r="B82" s="76"/>
      <c r="C82" s="736" t="s">
        <v>806</v>
      </c>
      <c r="D82" s="736"/>
      <c r="E82" s="736"/>
      <c r="F82" s="736"/>
      <c r="G82" s="736"/>
      <c r="H82" s="736"/>
      <c r="I82" s="736"/>
      <c r="J82" s="85"/>
      <c r="K82" s="85"/>
      <c r="L82" s="85"/>
      <c r="M82" s="73"/>
    </row>
    <row r="83" spans="1:13" s="62" customFormat="1" ht="24.95" customHeight="1">
      <c r="A83" s="279"/>
      <c r="B83" s="76"/>
      <c r="C83" s="717"/>
      <c r="D83" s="717"/>
      <c r="E83" s="717"/>
      <c r="F83" s="717"/>
      <c r="G83" s="717"/>
      <c r="H83" s="717"/>
      <c r="I83" s="717"/>
      <c r="J83" s="87"/>
      <c r="K83" s="87"/>
      <c r="L83" s="87"/>
      <c r="M83" s="77"/>
    </row>
    <row r="84" spans="1:13" s="62" customFormat="1" ht="24.95" customHeight="1">
      <c r="A84" s="279"/>
      <c r="B84" s="76"/>
      <c r="C84" s="87"/>
      <c r="D84" s="87"/>
      <c r="E84" s="87"/>
      <c r="F84" s="87"/>
      <c r="G84" s="87"/>
      <c r="H84" s="87"/>
      <c r="I84" s="87"/>
      <c r="J84" s="87"/>
      <c r="K84" s="87"/>
      <c r="L84" s="87"/>
      <c r="M84" s="77"/>
    </row>
    <row r="85" spans="1:13" s="62" customFormat="1" ht="24.95" customHeight="1">
      <c r="A85" s="279"/>
      <c r="B85" s="76"/>
      <c r="C85" s="556" t="str">
        <f>Índice!D121</f>
        <v>GRI 11.15.4 - 12.9.4</v>
      </c>
      <c r="D85" s="737" t="str">
        <f>Índice!E121</f>
        <v>Report the number and type of complaints from local communities identified</v>
      </c>
      <c r="E85" s="738"/>
      <c r="F85" s="738"/>
      <c r="G85" s="738"/>
      <c r="H85" s="738"/>
      <c r="I85" s="738"/>
      <c r="J85" s="87"/>
      <c r="K85" s="87"/>
      <c r="L85" s="87"/>
      <c r="M85" s="68"/>
    </row>
    <row r="86" spans="1:13" s="62" customFormat="1" ht="35.1" customHeight="1">
      <c r="A86" s="279"/>
      <c r="B86" s="60"/>
      <c r="C86" s="735" t="s">
        <v>807</v>
      </c>
      <c r="D86" s="736"/>
      <c r="E86" s="736"/>
      <c r="F86" s="736"/>
      <c r="G86" s="736"/>
      <c r="H86" s="736"/>
      <c r="I86" s="736"/>
      <c r="J86" s="85"/>
      <c r="K86" s="85"/>
      <c r="L86" s="85"/>
      <c r="M86" s="73"/>
    </row>
    <row r="87" spans="1:13" s="62" customFormat="1" ht="24.95" customHeight="1">
      <c r="A87" s="279"/>
      <c r="B87" s="82"/>
      <c r="C87" s="907" t="s">
        <v>808</v>
      </c>
      <c r="D87" s="907"/>
      <c r="E87" s="753">
        <v>2022</v>
      </c>
      <c r="F87" s="753"/>
      <c r="G87" s="753">
        <v>2023</v>
      </c>
      <c r="H87" s="753"/>
      <c r="I87" s="755">
        <v>2024</v>
      </c>
      <c r="J87" s="755"/>
      <c r="K87" s="61"/>
    </row>
    <row r="88" spans="1:13" s="62" customFormat="1" ht="24.95" customHeight="1" thickBot="1">
      <c r="A88" s="279"/>
      <c r="B88" s="82"/>
      <c r="C88" s="908"/>
      <c r="D88" s="908"/>
      <c r="E88" s="161" t="s">
        <v>26</v>
      </c>
      <c r="F88" s="161" t="s">
        <v>27</v>
      </c>
      <c r="G88" s="161" t="s">
        <v>26</v>
      </c>
      <c r="H88" s="161" t="s">
        <v>27</v>
      </c>
      <c r="I88" s="163" t="s">
        <v>26</v>
      </c>
      <c r="J88" s="163" t="s">
        <v>27</v>
      </c>
      <c r="K88" s="61"/>
    </row>
    <row r="89" spans="1:13" s="62" customFormat="1" ht="24.95" customHeight="1">
      <c r="A89" s="279"/>
      <c r="B89" s="82"/>
      <c r="C89" s="906" t="s">
        <v>809</v>
      </c>
      <c r="D89" s="906"/>
      <c r="E89" s="530">
        <v>84</v>
      </c>
      <c r="F89" s="530">
        <v>100</v>
      </c>
      <c r="G89" s="530">
        <v>23</v>
      </c>
      <c r="H89" s="530">
        <v>100</v>
      </c>
      <c r="I89" s="558">
        <v>30</v>
      </c>
      <c r="J89" s="558">
        <v>100</v>
      </c>
      <c r="K89" s="61"/>
    </row>
    <row r="90" spans="1:13" s="62" customFormat="1" ht="24.95" customHeight="1">
      <c r="A90" s="279"/>
      <c r="B90" s="82"/>
      <c r="C90" s="764" t="s">
        <v>810</v>
      </c>
      <c r="D90" s="764"/>
      <c r="E90" s="476">
        <v>81</v>
      </c>
      <c r="F90" s="476">
        <v>96.42</v>
      </c>
      <c r="G90" s="476">
        <v>15</v>
      </c>
      <c r="H90" s="476">
        <v>65.22</v>
      </c>
      <c r="I90" s="557">
        <v>30</v>
      </c>
      <c r="J90" s="557">
        <v>100</v>
      </c>
      <c r="K90" s="61"/>
    </row>
    <row r="91" spans="1:13" s="62" customFormat="1" ht="35.1" customHeight="1">
      <c r="A91" s="279"/>
      <c r="B91" s="60"/>
      <c r="C91" s="905" t="s">
        <v>811</v>
      </c>
      <c r="D91" s="905"/>
      <c r="E91" s="476">
        <v>3</v>
      </c>
      <c r="F91" s="476">
        <v>3.58</v>
      </c>
      <c r="G91" s="476">
        <v>0</v>
      </c>
      <c r="H91" s="476">
        <v>0</v>
      </c>
      <c r="I91" s="557">
        <v>0</v>
      </c>
      <c r="J91" s="557">
        <v>0</v>
      </c>
      <c r="K91" s="61"/>
    </row>
    <row r="92" spans="1:13" s="62" customFormat="1" ht="24.95" customHeight="1">
      <c r="A92" s="279"/>
      <c r="B92" s="184"/>
      <c r="C92" s="89"/>
      <c r="D92" s="89"/>
      <c r="E92" s="89"/>
      <c r="F92" s="89"/>
      <c r="G92" s="89"/>
      <c r="H92" s="89"/>
      <c r="I92" s="89"/>
      <c r="J92" s="89"/>
      <c r="K92" s="89"/>
      <c r="L92" s="555"/>
      <c r="M92" s="68"/>
    </row>
    <row r="93" spans="1:13" s="62" customFormat="1" ht="24.95" customHeight="1">
      <c r="A93" s="279"/>
      <c r="B93" s="184"/>
      <c r="C93" s="556" t="str">
        <f>Índice!D122</f>
        <v>SASB EM-EP-210b.1</v>
      </c>
      <c r="D93" s="737" t="str">
        <f>Índice!E122</f>
        <v>Discussion of process to manage risks and opportunities associated with community rights and interests</v>
      </c>
      <c r="E93" s="738"/>
      <c r="F93" s="738"/>
      <c r="G93" s="738"/>
      <c r="H93" s="738"/>
      <c r="I93" s="738"/>
      <c r="J93" s="50"/>
      <c r="K93" s="50"/>
      <c r="L93" s="218"/>
      <c r="M93" s="68"/>
    </row>
    <row r="94" spans="1:13" s="62" customFormat="1" ht="24.95" customHeight="1">
      <c r="A94" s="279"/>
      <c r="B94" s="184"/>
      <c r="C94" s="757" t="s">
        <v>812</v>
      </c>
      <c r="D94" s="757"/>
      <c r="E94" s="757"/>
      <c r="F94" s="757"/>
      <c r="G94" s="757"/>
      <c r="H94" s="757"/>
      <c r="I94" s="757"/>
      <c r="J94" s="412"/>
      <c r="K94" s="50"/>
      <c r="L94" s="218"/>
      <c r="M94" s="68"/>
    </row>
    <row r="95" spans="1:13" s="62" customFormat="1" ht="24.95" customHeight="1">
      <c r="A95" s="279"/>
      <c r="B95" s="184"/>
      <c r="C95" s="725"/>
      <c r="D95" s="725"/>
      <c r="E95" s="725"/>
      <c r="F95" s="725"/>
      <c r="G95" s="725"/>
      <c r="H95" s="725"/>
      <c r="I95" s="725"/>
      <c r="J95" s="412"/>
      <c r="K95" s="50"/>
      <c r="L95" s="218"/>
      <c r="M95" s="68"/>
    </row>
    <row r="96" spans="1:13" s="62" customFormat="1" ht="24.95" customHeight="1">
      <c r="A96" s="279"/>
      <c r="B96" s="184"/>
      <c r="C96" s="725"/>
      <c r="D96" s="725"/>
      <c r="E96" s="725"/>
      <c r="F96" s="725"/>
      <c r="G96" s="725"/>
      <c r="H96" s="725"/>
      <c r="I96" s="725"/>
      <c r="J96" s="412"/>
      <c r="K96" s="50"/>
      <c r="L96" s="218"/>
      <c r="M96" s="68"/>
    </row>
    <row r="97" spans="1:13" s="62" customFormat="1" ht="24.95" customHeight="1">
      <c r="A97" s="279"/>
      <c r="B97" s="184"/>
      <c r="C97" s="725"/>
      <c r="D97" s="725"/>
      <c r="E97" s="725"/>
      <c r="F97" s="725"/>
      <c r="G97" s="725"/>
      <c r="H97" s="725"/>
      <c r="I97" s="725"/>
      <c r="J97" s="412"/>
      <c r="K97" s="50"/>
      <c r="L97" s="218"/>
      <c r="M97" s="68"/>
    </row>
    <row r="98" spans="1:13" s="62" customFormat="1" ht="24.95" customHeight="1">
      <c r="A98" s="279"/>
      <c r="B98" s="184"/>
      <c r="C98" s="725"/>
      <c r="D98" s="725"/>
      <c r="E98" s="725"/>
      <c r="F98" s="725"/>
      <c r="G98" s="725"/>
      <c r="H98" s="725"/>
      <c r="I98" s="725"/>
      <c r="J98" s="412"/>
      <c r="K98" s="50"/>
      <c r="L98" s="218"/>
      <c r="M98" s="68"/>
    </row>
    <row r="99" spans="1:13" s="62" customFormat="1" ht="24.95" customHeight="1">
      <c r="A99" s="279"/>
      <c r="B99" s="184"/>
      <c r="C99" s="725"/>
      <c r="D99" s="725"/>
      <c r="E99" s="725"/>
      <c r="F99" s="725"/>
      <c r="G99" s="725"/>
      <c r="H99" s="725"/>
      <c r="I99" s="725"/>
      <c r="J99" s="412"/>
      <c r="K99" s="50"/>
      <c r="L99" s="218"/>
      <c r="M99" s="68"/>
    </row>
    <row r="100" spans="1:13" s="62" customFormat="1" ht="24.95" customHeight="1">
      <c r="A100" s="279"/>
      <c r="B100" s="184"/>
      <c r="C100" s="725"/>
      <c r="D100" s="725"/>
      <c r="E100" s="725"/>
      <c r="F100" s="725"/>
      <c r="G100" s="725"/>
      <c r="H100" s="725"/>
      <c r="I100" s="725"/>
      <c r="J100" s="412"/>
      <c r="K100" s="50"/>
      <c r="L100" s="218"/>
      <c r="M100" s="68"/>
    </row>
    <row r="101" spans="1:13">
      <c r="C101" s="89"/>
      <c r="D101" s="89"/>
      <c r="E101" s="89"/>
      <c r="F101" s="89"/>
      <c r="G101" s="89"/>
      <c r="H101" s="89"/>
      <c r="I101" s="89"/>
    </row>
  </sheetData>
  <sheetProtection algorithmName="SHA-512" hashValue="X87UAWTCWKlv8WD506pPmfF4yekoserIXnOkYWMYYd/TfO39GkY3pX2F86f2xJmx8dyhQ91xlRWjBzSwLKi6Gw==" saltValue="f0V/KNC/6v564E21/SE3Jw==" spinCount="100000" sheet="1" objects="1" scenarios="1" formatColumns="0" formatRows="0" autoFilter="0"/>
  <mergeCells count="25">
    <mergeCell ref="C86:I86"/>
    <mergeCell ref="C56:I64"/>
    <mergeCell ref="D66:I66"/>
    <mergeCell ref="C50:I53"/>
    <mergeCell ref="D55:I55"/>
    <mergeCell ref="C67:I79"/>
    <mergeCell ref="D81:I81"/>
    <mergeCell ref="C82:I83"/>
    <mergeCell ref="D85:I85"/>
    <mergeCell ref="C94:I100"/>
    <mergeCell ref="C91:D91"/>
    <mergeCell ref="C90:D90"/>
    <mergeCell ref="C89:D89"/>
    <mergeCell ref="C87:D88"/>
    <mergeCell ref="E87:F87"/>
    <mergeCell ref="D93:I93"/>
    <mergeCell ref="G87:H87"/>
    <mergeCell ref="I87:J87"/>
    <mergeCell ref="C43:I47"/>
    <mergeCell ref="D49:I49"/>
    <mergeCell ref="D6:I6"/>
    <mergeCell ref="C7:I30"/>
    <mergeCell ref="D32:I32"/>
    <mergeCell ref="C33:I41"/>
    <mergeCell ref="D42:I42"/>
  </mergeCells>
  <hyperlinks>
    <hyperlink ref="F3" location="'Impacto socioeconômico e desenv'!C6" display="GRI 3-3" xr:uid="{67618406-13E1-4F25-BB6D-16F9EBACF637}"/>
    <hyperlink ref="G3" location="'Impacto socioeconômico e desenv'!C32" display="GRI 203-2" xr:uid="{59A01C2F-4DAE-40A6-8863-89CDA4582035}"/>
    <hyperlink ref="H3" location="'Impacto socioeconômico e desenv'!C42" display="GRI 411-1" xr:uid="{5CE9E4DC-6245-4C51-9C69-8D33C6D709D1}"/>
    <hyperlink ref="I3" location="'Impacto socioeconômico e desenv'!C49" display="GRI 413-1" xr:uid="{C0625383-4AD6-4F93-8204-1FA6FFEBE4FF}"/>
    <hyperlink ref="F4" location="'Impacto socioeconômico e desenv'!C55" display="GRI 413-2" xr:uid="{890A8B21-1F1D-4964-B84A-5D1ED99C6F02}"/>
    <hyperlink ref="G4" location="'Impacto socioeconômico e desenv'!C66" display="GRI EU20" xr:uid="{86A83225-72AD-4BAB-B3F2-C079B17153C5}"/>
    <hyperlink ref="H4" location="'Impacto socioeconômico e desenv'!C81" display="GRI 11.7.6" xr:uid="{1E520CA5-0C6E-4163-98D4-8E1319303CD3}"/>
    <hyperlink ref="I4" location="'Impacto socioeconômico e desenv'!C85" display="GRI 11.15.4 - 12.9.4" xr:uid="{C51C020D-8C72-4E4F-BF24-F473C928EC74}"/>
    <hyperlink ref="F5" location="'Impacto socioeconômico e desenv'!C93" display="SASB EM-EP-210b.1" xr:uid="{8EAEE1EC-27F2-4051-9691-CF7C182B7515}"/>
  </hyperlinks>
  <pageMargins left="0.511811024" right="0.511811024" top="0.78740157499999996" bottom="0.78740157499999996" header="0.31496062000000002" footer="0.3149606200000000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4628-C0C6-4138-84A4-FBB028D75E64}">
  <sheetPr>
    <tabColor rgb="FFE4562E"/>
  </sheetPr>
  <dimension ref="A1:AT138"/>
  <sheetViews>
    <sheetView showGridLines="0" workbookViewId="0">
      <pane xSplit="1" ySplit="2" topLeftCell="B3" activePane="bottomRight" state="frozen"/>
      <selection activeCell="B3" sqref="B3"/>
      <selection pane="topRight" activeCell="B3" sqref="B3"/>
      <selection pane="bottomLeft" activeCell="B3" sqref="B3"/>
      <selection pane="bottomRight"/>
    </sheetView>
  </sheetViews>
  <sheetFormatPr defaultColWidth="0" defaultRowHeight="15.75" customHeight="1"/>
  <cols>
    <col min="1" max="1" width="33.7109375" style="279" customWidth="1"/>
    <col min="2" max="2" width="3.7109375" style="254" customWidth="1"/>
    <col min="3" max="9" width="20.85546875" style="262" customWidth="1"/>
    <col min="10" max="12" width="14.140625" style="262" customWidth="1"/>
    <col min="13" max="13" width="6.85546875" style="262" customWidth="1"/>
    <col min="14" max="21" width="14.140625" style="262" hidden="1" customWidth="1"/>
    <col min="22" max="23" width="30" style="262" hidden="1" customWidth="1"/>
    <col min="24" max="31" width="18.140625" style="262" hidden="1" customWidth="1"/>
    <col min="32" max="33" width="18.140625" style="255" hidden="1" customWidth="1"/>
    <col min="34" max="16384" width="0" style="255"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60"/>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233" t="str">
        <f>Índice!B114</f>
        <v>SOCIAL AND RELATIONSHIP CAPITAL</v>
      </c>
      <c r="D3" s="60"/>
      <c r="E3" s="60"/>
      <c r="F3" s="561" t="s">
        <v>63</v>
      </c>
      <c r="G3" s="561" t="s">
        <v>162</v>
      </c>
      <c r="H3" s="561" t="s">
        <v>163</v>
      </c>
      <c r="I3" s="561" t="s">
        <v>164</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Índice!C123</f>
        <v>Supply chain management</v>
      </c>
      <c r="D4" s="60"/>
      <c r="E4" s="60"/>
      <c r="F4" s="561" t="s">
        <v>165</v>
      </c>
      <c r="G4" s="561" t="s">
        <v>166</v>
      </c>
      <c r="H4" s="501"/>
      <c r="I4" s="501"/>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97"/>
      <c r="D5" s="60"/>
      <c r="E5" s="60"/>
      <c r="F5" s="145"/>
      <c r="G5" s="145"/>
      <c r="H5" s="60"/>
      <c r="I5" s="60"/>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556" t="str">
        <f>Índice!D123</f>
        <v>GRI 3-3</v>
      </c>
      <c r="D6" s="737" t="str">
        <f>Índice!E123</f>
        <v>Supply Chain Management</v>
      </c>
      <c r="E6" s="738"/>
      <c r="F6" s="738"/>
      <c r="G6" s="738"/>
      <c r="H6" s="738"/>
      <c r="I6" s="738"/>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757" t="s">
        <v>813</v>
      </c>
      <c r="D7" s="757"/>
      <c r="E7" s="757"/>
      <c r="F7" s="757"/>
      <c r="G7" s="757"/>
      <c r="H7" s="757"/>
      <c r="I7" s="757"/>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25"/>
      <c r="D8" s="725"/>
      <c r="E8" s="725"/>
      <c r="F8" s="725"/>
      <c r="G8" s="725"/>
      <c r="H8" s="725"/>
      <c r="I8" s="725"/>
      <c r="J8" s="87"/>
      <c r="K8" s="87"/>
      <c r="L8" s="87"/>
      <c r="M8" s="77"/>
      <c r="N8" s="74"/>
      <c r="O8" s="75"/>
      <c r="P8" s="75"/>
      <c r="Q8" s="75"/>
      <c r="R8" s="75"/>
      <c r="S8" s="75"/>
      <c r="T8" s="75"/>
      <c r="U8" s="75"/>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25"/>
      <c r="D9" s="725"/>
      <c r="E9" s="725"/>
      <c r="F9" s="725"/>
      <c r="G9" s="725"/>
      <c r="H9" s="725"/>
      <c r="I9" s="725"/>
      <c r="J9" s="87"/>
      <c r="K9" s="87"/>
      <c r="L9" s="87"/>
      <c r="M9" s="77"/>
      <c r="N9" s="74"/>
      <c r="O9" s="75"/>
      <c r="P9" s="75"/>
      <c r="Q9" s="75"/>
      <c r="R9" s="75"/>
      <c r="S9" s="75"/>
      <c r="T9" s="75"/>
      <c r="U9" s="75"/>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725"/>
      <c r="D10" s="725"/>
      <c r="E10" s="725"/>
      <c r="F10" s="725"/>
      <c r="G10" s="725"/>
      <c r="H10" s="725"/>
      <c r="I10" s="725"/>
      <c r="J10" s="87"/>
      <c r="K10" s="87"/>
      <c r="L10" s="87"/>
      <c r="M10" s="77"/>
      <c r="N10" s="74"/>
      <c r="O10" s="75"/>
      <c r="P10" s="75"/>
      <c r="Q10" s="75"/>
      <c r="R10" s="75"/>
      <c r="S10" s="75"/>
      <c r="T10" s="75"/>
      <c r="U10" s="75"/>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725"/>
      <c r="D11" s="725"/>
      <c r="E11" s="725"/>
      <c r="F11" s="725"/>
      <c r="G11" s="725"/>
      <c r="H11" s="725"/>
      <c r="I11" s="725"/>
      <c r="J11" s="87"/>
      <c r="K11" s="87"/>
      <c r="L11" s="87"/>
      <c r="M11" s="77"/>
      <c r="N11" s="74"/>
      <c r="O11" s="75"/>
      <c r="P11" s="75"/>
      <c r="Q11" s="75"/>
      <c r="R11" s="75"/>
      <c r="S11" s="75"/>
      <c r="T11" s="75"/>
      <c r="U11" s="75"/>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725"/>
      <c r="D12" s="725"/>
      <c r="E12" s="725"/>
      <c r="F12" s="725"/>
      <c r="G12" s="725"/>
      <c r="H12" s="725"/>
      <c r="I12" s="725"/>
      <c r="J12" s="87"/>
      <c r="K12" s="87"/>
      <c r="L12" s="87"/>
      <c r="M12" s="77"/>
      <c r="N12" s="74"/>
      <c r="O12" s="75"/>
      <c r="P12" s="75"/>
      <c r="Q12" s="75"/>
      <c r="R12" s="75"/>
      <c r="S12" s="75"/>
      <c r="T12" s="75"/>
      <c r="U12" s="7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725"/>
      <c r="D13" s="725"/>
      <c r="E13" s="725"/>
      <c r="F13" s="725"/>
      <c r="G13" s="725"/>
      <c r="H13" s="725"/>
      <c r="I13" s="725"/>
      <c r="J13" s="87"/>
      <c r="K13" s="87"/>
      <c r="L13" s="87"/>
      <c r="M13" s="77"/>
      <c r="N13" s="74"/>
      <c r="O13" s="75"/>
      <c r="P13" s="75"/>
      <c r="Q13" s="75"/>
      <c r="R13" s="75"/>
      <c r="S13" s="75"/>
      <c r="T13" s="75"/>
      <c r="U13" s="7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93"/>
      <c r="D14" s="93"/>
      <c r="E14" s="93"/>
      <c r="F14" s="93"/>
      <c r="G14" s="93"/>
      <c r="H14" s="93"/>
      <c r="I14" s="93"/>
      <c r="J14" s="236"/>
      <c r="K14" s="236"/>
      <c r="L14" s="236"/>
      <c r="M14" s="87"/>
      <c r="N14" s="74"/>
      <c r="O14" s="564"/>
      <c r="P14" s="564"/>
      <c r="Q14" s="564"/>
      <c r="R14" s="564"/>
      <c r="S14" s="564"/>
      <c r="T14" s="564"/>
      <c r="U14" s="565"/>
      <c r="V14" s="71"/>
      <c r="W14" s="71"/>
      <c r="X14" s="71"/>
      <c r="Y14" s="71"/>
      <c r="Z14" s="72"/>
      <c r="AA14" s="71"/>
      <c r="AB14" s="71"/>
      <c r="AC14" s="71"/>
      <c r="AD14" s="71"/>
      <c r="AE14" s="71"/>
      <c r="AF14" s="71"/>
      <c r="AG14" s="71"/>
      <c r="AH14" s="71"/>
      <c r="AI14" s="71"/>
      <c r="AJ14" s="71"/>
      <c r="AK14" s="71"/>
      <c r="AL14" s="71"/>
      <c r="AM14" s="71"/>
      <c r="AN14" s="71"/>
      <c r="AO14" s="72"/>
      <c r="AP14" s="71"/>
      <c r="AQ14" s="71"/>
      <c r="AR14" s="71"/>
      <c r="AS14" s="71"/>
      <c r="AT14" s="61"/>
    </row>
    <row r="15" spans="1:46" s="62" customFormat="1" ht="24.95" customHeight="1">
      <c r="A15" s="96"/>
      <c r="B15" s="76"/>
      <c r="C15" s="556" t="str">
        <f>Índice!D124</f>
        <v>GRI 204-1</v>
      </c>
      <c r="D15" s="737" t="str">
        <f>Índice!E124</f>
        <v>Proportion of spending on locally-based suppliers</v>
      </c>
      <c r="E15" s="738"/>
      <c r="F15" s="738"/>
      <c r="G15" s="738"/>
      <c r="H15" s="738"/>
      <c r="I15" s="738"/>
      <c r="J15" s="236"/>
      <c r="K15" s="236"/>
      <c r="L15" s="236"/>
      <c r="M15" s="87"/>
      <c r="N15" s="74"/>
      <c r="O15" s="564"/>
      <c r="P15" s="564"/>
      <c r="Q15" s="564"/>
      <c r="R15" s="564"/>
      <c r="S15" s="564"/>
      <c r="T15" s="564"/>
      <c r="U15" s="565"/>
      <c r="V15" s="71"/>
      <c r="W15" s="71"/>
      <c r="X15" s="71"/>
      <c r="Y15" s="71"/>
      <c r="Z15" s="72"/>
      <c r="AA15" s="71"/>
      <c r="AB15" s="71"/>
      <c r="AC15" s="71"/>
      <c r="AD15" s="71"/>
      <c r="AE15" s="71"/>
      <c r="AF15" s="71"/>
      <c r="AG15" s="71"/>
      <c r="AH15" s="71"/>
      <c r="AI15" s="71"/>
      <c r="AJ15" s="71"/>
      <c r="AK15" s="71"/>
      <c r="AL15" s="71"/>
      <c r="AM15" s="71"/>
      <c r="AN15" s="71"/>
      <c r="AO15" s="72"/>
      <c r="AP15" s="71"/>
      <c r="AQ15" s="71"/>
      <c r="AR15" s="71"/>
      <c r="AS15" s="71"/>
      <c r="AT15" s="61"/>
    </row>
    <row r="16" spans="1:46" s="62" customFormat="1" ht="24.95" customHeight="1">
      <c r="A16" s="96"/>
      <c r="B16" s="76"/>
      <c r="C16" s="757" t="s">
        <v>814</v>
      </c>
      <c r="D16" s="757"/>
      <c r="E16" s="757"/>
      <c r="F16" s="757"/>
      <c r="G16" s="757"/>
      <c r="H16" s="757"/>
      <c r="I16" s="757"/>
      <c r="J16" s="85"/>
      <c r="K16" s="85"/>
      <c r="L16" s="85"/>
      <c r="M16" s="73"/>
    </row>
    <row r="17" spans="1:45" s="62" customFormat="1" ht="24.95" customHeight="1">
      <c r="A17" s="96"/>
      <c r="B17" s="76"/>
      <c r="C17" s="725"/>
      <c r="D17" s="725"/>
      <c r="E17" s="725"/>
      <c r="F17" s="725"/>
      <c r="G17" s="725"/>
      <c r="H17" s="725"/>
      <c r="I17" s="725"/>
      <c r="J17" s="87"/>
      <c r="K17" s="87"/>
      <c r="L17" s="87"/>
      <c r="M17" s="77"/>
    </row>
    <row r="18" spans="1:45" s="62" customFormat="1" ht="24.95" customHeight="1">
      <c r="A18" s="96"/>
      <c r="B18" s="76"/>
      <c r="C18" s="725"/>
      <c r="D18" s="725"/>
      <c r="E18" s="725"/>
      <c r="F18" s="725"/>
      <c r="G18" s="725"/>
      <c r="H18" s="725"/>
      <c r="I18" s="725"/>
      <c r="J18" s="87"/>
      <c r="K18" s="87"/>
      <c r="L18" s="87"/>
      <c r="M18" s="77"/>
    </row>
    <row r="19" spans="1:45" s="62" customFormat="1" ht="24.95" customHeight="1">
      <c r="A19" s="96"/>
      <c r="B19" s="76"/>
      <c r="C19" s="417" t="s">
        <v>815</v>
      </c>
      <c r="D19" s="173"/>
      <c r="E19" s="173"/>
      <c r="F19" s="173"/>
      <c r="G19" s="173"/>
      <c r="H19" s="173"/>
      <c r="I19" s="173"/>
      <c r="J19" s="87"/>
      <c r="K19" s="87"/>
      <c r="L19" s="87"/>
      <c r="M19" s="87"/>
      <c r="N19" s="63"/>
      <c r="O19" s="63"/>
      <c r="P19" s="63"/>
      <c r="Q19" s="63"/>
      <c r="R19" s="63"/>
      <c r="S19" s="63"/>
    </row>
    <row r="20" spans="1:45" s="62" customFormat="1" ht="24.95" customHeight="1">
      <c r="A20" s="96"/>
      <c r="B20" s="76"/>
      <c r="C20" s="910" t="s">
        <v>816</v>
      </c>
      <c r="D20" s="753">
        <v>2022</v>
      </c>
      <c r="E20" s="753"/>
      <c r="F20" s="753">
        <v>2023</v>
      </c>
      <c r="G20" s="753"/>
      <c r="H20" s="755">
        <v>2024</v>
      </c>
      <c r="I20" s="755"/>
      <c r="J20" s="63"/>
      <c r="K20" s="63"/>
      <c r="L20" s="63"/>
      <c r="M20" s="63"/>
      <c r="N20" s="63"/>
      <c r="O20" s="63"/>
      <c r="P20" s="63"/>
      <c r="Q20" s="63"/>
      <c r="R20" s="63"/>
      <c r="S20" s="63"/>
    </row>
    <row r="21" spans="1:45" s="62" customFormat="1" ht="24.95" customHeight="1" thickBot="1">
      <c r="A21" s="96"/>
      <c r="B21" s="76"/>
      <c r="C21" s="911"/>
      <c r="D21" s="161" t="s">
        <v>27</v>
      </c>
      <c r="E21" s="161" t="s">
        <v>817</v>
      </c>
      <c r="F21" s="161" t="s">
        <v>27</v>
      </c>
      <c r="G21" s="161" t="s">
        <v>817</v>
      </c>
      <c r="H21" s="163" t="s">
        <v>27</v>
      </c>
      <c r="I21" s="163" t="s">
        <v>817</v>
      </c>
      <c r="J21" s="63"/>
      <c r="K21" s="63"/>
      <c r="L21" s="63"/>
      <c r="M21" s="63"/>
      <c r="N21" s="63"/>
      <c r="O21" s="63"/>
      <c r="P21" s="63"/>
      <c r="Q21" s="63"/>
      <c r="R21" s="63"/>
      <c r="S21" s="63"/>
    </row>
    <row r="22" spans="1:45" s="62" customFormat="1" ht="24.95" customHeight="1">
      <c r="A22" s="96"/>
      <c r="B22" s="60"/>
      <c r="C22" s="193" t="s">
        <v>28</v>
      </c>
      <c r="D22" s="476" t="s">
        <v>187</v>
      </c>
      <c r="E22" s="476">
        <v>336</v>
      </c>
      <c r="F22" s="566">
        <v>0.61</v>
      </c>
      <c r="G22" s="476">
        <v>258</v>
      </c>
      <c r="H22" s="567">
        <v>0.12330000000000001</v>
      </c>
      <c r="I22" s="477">
        <v>50.030594999999998</v>
      </c>
      <c r="J22" s="63"/>
      <c r="K22" s="63"/>
      <c r="L22" s="63"/>
      <c r="M22" s="63"/>
      <c r="N22" s="63"/>
      <c r="O22" s="63"/>
      <c r="P22" s="63"/>
      <c r="Q22" s="63"/>
      <c r="R22" s="63"/>
      <c r="S22" s="63"/>
    </row>
    <row r="23" spans="1:45" s="62" customFormat="1" ht="24.95" customHeight="1">
      <c r="A23" s="96"/>
      <c r="B23" s="60"/>
      <c r="C23" s="193" t="s">
        <v>29</v>
      </c>
      <c r="D23" s="476" t="s">
        <v>1</v>
      </c>
      <c r="E23" s="476" t="s">
        <v>1</v>
      </c>
      <c r="F23" s="566" t="s">
        <v>1</v>
      </c>
      <c r="G23" s="476" t="s">
        <v>1</v>
      </c>
      <c r="H23" s="567">
        <v>0.61399999999999999</v>
      </c>
      <c r="I23" s="477">
        <v>13.375641</v>
      </c>
      <c r="J23" s="63"/>
      <c r="K23" s="63"/>
      <c r="L23" s="63"/>
      <c r="M23" s="63"/>
      <c r="N23" s="63"/>
      <c r="O23" s="63"/>
      <c r="P23" s="63"/>
      <c r="Q23" s="63"/>
      <c r="R23" s="63"/>
      <c r="S23" s="63"/>
    </row>
    <row r="24" spans="1:45" s="62" customFormat="1" ht="24.95" customHeight="1">
      <c r="A24" s="96"/>
      <c r="B24" s="60"/>
      <c r="C24" s="193" t="s">
        <v>30</v>
      </c>
      <c r="D24" s="476" t="s">
        <v>188</v>
      </c>
      <c r="E24" s="476">
        <v>41</v>
      </c>
      <c r="F24" s="566">
        <v>0.37</v>
      </c>
      <c r="G24" s="476">
        <v>16</v>
      </c>
      <c r="H24" s="567">
        <v>0.43130000000000002</v>
      </c>
      <c r="I24" s="477">
        <v>14.809806999999999</v>
      </c>
      <c r="J24" s="63"/>
      <c r="K24" s="63"/>
      <c r="L24" s="63"/>
      <c r="M24" s="63"/>
      <c r="N24" s="63"/>
      <c r="O24" s="63"/>
      <c r="P24" s="63"/>
      <c r="Q24" s="63"/>
      <c r="R24" s="63"/>
      <c r="S24" s="63"/>
    </row>
    <row r="25" spans="1:45" s="62" customFormat="1" ht="24.95" customHeight="1">
      <c r="A25" s="96"/>
      <c r="B25" s="60"/>
      <c r="C25" s="193" t="s">
        <v>31</v>
      </c>
      <c r="D25" s="566">
        <v>9.4299999999999995E-2</v>
      </c>
      <c r="E25" s="476">
        <v>299</v>
      </c>
      <c r="F25" s="566">
        <v>0.05</v>
      </c>
      <c r="G25" s="476">
        <v>31</v>
      </c>
      <c r="H25" s="567">
        <v>0.29330000000000001</v>
      </c>
      <c r="I25" s="477">
        <v>104.05160600000001</v>
      </c>
      <c r="J25" s="63"/>
      <c r="K25" s="63"/>
      <c r="L25" s="63"/>
      <c r="M25" s="63"/>
      <c r="N25" s="63"/>
      <c r="O25" s="63"/>
      <c r="P25" s="63"/>
      <c r="Q25" s="63"/>
      <c r="R25" s="63"/>
      <c r="S25" s="63"/>
    </row>
    <row r="26" spans="1:45" s="62" customFormat="1" ht="24.95" customHeight="1">
      <c r="A26" s="96"/>
      <c r="B26" s="60"/>
      <c r="C26" s="193" t="s">
        <v>32</v>
      </c>
      <c r="D26" s="566">
        <v>5.9999999999999995E-4</v>
      </c>
      <c r="E26" s="476" t="s">
        <v>33</v>
      </c>
      <c r="F26" s="566">
        <v>7.0000000000000007E-2</v>
      </c>
      <c r="G26" s="476">
        <v>2</v>
      </c>
      <c r="H26" s="567">
        <v>5.3600000000000002E-2</v>
      </c>
      <c r="I26" s="477">
        <v>1.003104</v>
      </c>
      <c r="J26" s="63"/>
      <c r="K26" s="63"/>
      <c r="L26" s="63"/>
      <c r="M26" s="63"/>
      <c r="N26" s="63"/>
      <c r="O26" s="63"/>
      <c r="P26" s="63"/>
      <c r="Q26" s="63"/>
      <c r="R26" s="63"/>
      <c r="S26" s="63"/>
    </row>
    <row r="27" spans="1:45" s="62" customFormat="1" ht="24.95" customHeight="1">
      <c r="A27" s="96"/>
      <c r="B27" s="60"/>
      <c r="C27" s="193" t="s">
        <v>34</v>
      </c>
      <c r="D27" s="566" t="s">
        <v>1</v>
      </c>
      <c r="E27" s="476" t="s">
        <v>1</v>
      </c>
      <c r="F27" s="566">
        <v>0.26</v>
      </c>
      <c r="G27" s="476">
        <v>2</v>
      </c>
      <c r="H27" s="567">
        <v>0.1613</v>
      </c>
      <c r="I27" s="477">
        <v>23.138020000000001</v>
      </c>
      <c r="J27" s="63"/>
      <c r="K27" s="63"/>
      <c r="L27" s="63"/>
      <c r="M27" s="63"/>
      <c r="N27" s="63"/>
      <c r="O27" s="63"/>
      <c r="P27" s="63"/>
      <c r="Q27" s="63"/>
      <c r="R27" s="63"/>
      <c r="S27" s="63"/>
    </row>
    <row r="28" spans="1:45" s="62" customFormat="1" ht="24.95" customHeight="1">
      <c r="A28" s="96"/>
      <c r="B28" s="60"/>
      <c r="C28" s="197" t="s">
        <v>3</v>
      </c>
      <c r="D28" s="568">
        <v>0.21</v>
      </c>
      <c r="E28" s="530">
        <v>678</v>
      </c>
      <c r="F28" s="568">
        <v>0.27</v>
      </c>
      <c r="G28" s="530">
        <v>309</v>
      </c>
      <c r="H28" s="569">
        <v>0.2109</v>
      </c>
      <c r="I28" s="558">
        <v>206.4</v>
      </c>
      <c r="J28" s="63"/>
      <c r="K28" s="63"/>
      <c r="L28" s="63"/>
      <c r="M28" s="63"/>
      <c r="N28" s="63"/>
      <c r="O28" s="63"/>
      <c r="P28" s="63"/>
      <c r="Q28" s="63"/>
      <c r="R28" s="63"/>
      <c r="S28" s="63"/>
    </row>
    <row r="29" spans="1:45" s="132" customFormat="1" ht="35.1" customHeight="1">
      <c r="A29" s="155"/>
      <c r="B29" s="82"/>
      <c r="C29" s="909" t="s">
        <v>818</v>
      </c>
      <c r="D29" s="867"/>
      <c r="E29" s="867"/>
      <c r="F29" s="867"/>
      <c r="G29" s="867"/>
      <c r="H29" s="867"/>
      <c r="I29" s="867"/>
      <c r="J29" s="442"/>
      <c r="K29" s="442"/>
      <c r="L29" s="442"/>
      <c r="M29" s="58"/>
      <c r="N29" s="58"/>
      <c r="O29" s="58"/>
      <c r="P29" s="58"/>
      <c r="Q29" s="58"/>
      <c r="R29" s="58"/>
      <c r="S29" s="58"/>
    </row>
    <row r="30" spans="1:45" s="62" customFormat="1" ht="24.95" customHeight="1">
      <c r="A30" s="96"/>
      <c r="B30" s="60"/>
      <c r="C30" s="63"/>
      <c r="D30" s="63"/>
      <c r="E30" s="63"/>
      <c r="F30" s="63"/>
      <c r="G30" s="63"/>
      <c r="H30" s="63"/>
      <c r="I30" s="63"/>
      <c r="J30" s="63"/>
      <c r="K30" s="63"/>
      <c r="L30" s="63"/>
      <c r="M30" s="63"/>
      <c r="N30" s="63"/>
      <c r="O30" s="63"/>
      <c r="P30" s="63"/>
      <c r="Q30" s="63"/>
      <c r="R30" s="63"/>
      <c r="S30" s="63"/>
    </row>
    <row r="31" spans="1:45" s="62" customFormat="1" ht="24.95" customHeight="1">
      <c r="A31" s="96"/>
      <c r="B31" s="60"/>
      <c r="C31" s="556" t="str">
        <f>Índice!D125</f>
        <v>GRI 308-2</v>
      </c>
      <c r="D31" s="737" t="str">
        <f>Índice!E125</f>
        <v>Negative environmental impacts in the supply chain and actions taken</v>
      </c>
      <c r="E31" s="738"/>
      <c r="F31" s="738"/>
      <c r="G31" s="738"/>
      <c r="H31" s="738"/>
      <c r="I31" s="738"/>
      <c r="J31" s="63"/>
      <c r="K31" s="63"/>
      <c r="L31" s="63"/>
      <c r="M31" s="63"/>
      <c r="N31" s="63"/>
      <c r="O31" s="63"/>
      <c r="P31" s="63"/>
      <c r="Q31" s="63"/>
      <c r="R31" s="63"/>
      <c r="S31" s="63"/>
      <c r="T31" s="63"/>
      <c r="U31" s="64"/>
      <c r="V31" s="65"/>
      <c r="W31" s="65"/>
      <c r="X31" s="65"/>
      <c r="Y31" s="65"/>
      <c r="Z31" s="66"/>
      <c r="AA31" s="65"/>
      <c r="AB31" s="65"/>
      <c r="AC31" s="65"/>
      <c r="AD31" s="65"/>
      <c r="AE31" s="65"/>
      <c r="AF31" s="65"/>
      <c r="AG31" s="65"/>
      <c r="AH31" s="65"/>
      <c r="AI31" s="65"/>
      <c r="AJ31" s="65"/>
      <c r="AK31" s="65"/>
      <c r="AL31" s="65"/>
      <c r="AM31" s="65"/>
      <c r="AN31" s="65"/>
      <c r="AO31" s="66"/>
      <c r="AP31" s="65"/>
      <c r="AQ31" s="65"/>
      <c r="AR31" s="65"/>
      <c r="AS31" s="65"/>
    </row>
    <row r="32" spans="1:45" s="62" customFormat="1" ht="35.1" customHeight="1">
      <c r="A32" s="96"/>
      <c r="B32" s="60"/>
      <c r="C32" s="757" t="s">
        <v>822</v>
      </c>
      <c r="D32" s="757"/>
      <c r="E32" s="757"/>
      <c r="F32" s="757"/>
      <c r="G32" s="757"/>
      <c r="H32" s="757"/>
      <c r="I32" s="757"/>
      <c r="J32" s="89"/>
      <c r="K32" s="87"/>
      <c r="L32" s="87"/>
      <c r="M32" s="77"/>
    </row>
    <row r="33" spans="1:45" s="62" customFormat="1" ht="24.95" customHeight="1">
      <c r="A33" s="96"/>
      <c r="B33" s="60"/>
      <c r="C33" s="89"/>
      <c r="D33" s="89"/>
      <c r="E33" s="89"/>
      <c r="F33" s="89"/>
      <c r="G33" s="89"/>
      <c r="H33" s="89"/>
      <c r="I33" s="89"/>
      <c r="J33" s="173"/>
      <c r="K33" s="87"/>
      <c r="L33" s="87"/>
      <c r="M33" s="87"/>
      <c r="O33" s="63"/>
      <c r="P33" s="63"/>
      <c r="Q33" s="63"/>
      <c r="R33" s="63"/>
      <c r="S33" s="63"/>
      <c r="T33" s="63"/>
      <c r="U33" s="64"/>
      <c r="V33" s="65"/>
      <c r="W33" s="65"/>
      <c r="X33" s="65"/>
      <c r="Y33" s="65"/>
      <c r="Z33" s="66"/>
      <c r="AA33" s="65"/>
      <c r="AB33" s="65"/>
      <c r="AC33" s="65"/>
      <c r="AD33" s="65"/>
      <c r="AE33" s="65"/>
      <c r="AF33" s="65"/>
      <c r="AG33" s="65"/>
      <c r="AH33" s="65"/>
      <c r="AI33" s="65"/>
      <c r="AJ33" s="65"/>
      <c r="AK33" s="65"/>
      <c r="AL33" s="65"/>
      <c r="AM33" s="65"/>
      <c r="AN33" s="65"/>
      <c r="AO33" s="66"/>
      <c r="AP33" s="65"/>
      <c r="AQ33" s="65"/>
      <c r="AR33" s="65"/>
      <c r="AS33" s="65"/>
    </row>
    <row r="34" spans="1:45" s="62" customFormat="1" ht="24.95" customHeight="1">
      <c r="A34" s="96"/>
      <c r="B34" s="60"/>
      <c r="C34" s="556" t="str">
        <f>Índice!D126</f>
        <v>GRI 408-1</v>
      </c>
      <c r="D34" s="737" t="str">
        <f>Índice!E126</f>
        <v>Operations and suppliers at significant risk for incidents of child labor</v>
      </c>
      <c r="E34" s="738"/>
      <c r="F34" s="738"/>
      <c r="G34" s="738"/>
      <c r="H34" s="738"/>
      <c r="I34" s="738"/>
      <c r="J34" s="173"/>
      <c r="K34" s="87"/>
      <c r="L34" s="87"/>
      <c r="M34" s="87"/>
      <c r="O34" s="63"/>
      <c r="P34" s="63"/>
      <c r="Q34" s="63"/>
      <c r="R34" s="63"/>
      <c r="S34" s="63"/>
      <c r="T34" s="63"/>
      <c r="U34" s="64"/>
      <c r="V34" s="65"/>
      <c r="W34" s="65"/>
      <c r="X34" s="65"/>
      <c r="Y34" s="65"/>
      <c r="Z34" s="66"/>
      <c r="AA34" s="65"/>
      <c r="AB34" s="65"/>
      <c r="AC34" s="65"/>
      <c r="AD34" s="65"/>
      <c r="AE34" s="65"/>
      <c r="AF34" s="65"/>
      <c r="AG34" s="65"/>
      <c r="AH34" s="65"/>
      <c r="AI34" s="65"/>
      <c r="AJ34" s="65"/>
      <c r="AK34" s="65"/>
      <c r="AL34" s="65"/>
      <c r="AM34" s="65"/>
      <c r="AN34" s="65"/>
      <c r="AO34" s="66"/>
      <c r="AP34" s="65"/>
      <c r="AQ34" s="65"/>
      <c r="AR34" s="65"/>
      <c r="AS34" s="65"/>
    </row>
    <row r="35" spans="1:45" s="62" customFormat="1" ht="24.95" customHeight="1">
      <c r="A35" s="96"/>
      <c r="B35" s="60"/>
      <c r="C35" s="757" t="s">
        <v>819</v>
      </c>
      <c r="D35" s="757"/>
      <c r="E35" s="757"/>
      <c r="F35" s="757"/>
      <c r="G35" s="757"/>
      <c r="H35" s="757"/>
      <c r="I35" s="757"/>
      <c r="J35" s="91"/>
      <c r="K35" s="91"/>
      <c r="L35" s="91"/>
      <c r="M35" s="73"/>
    </row>
    <row r="36" spans="1:45" s="62" customFormat="1" ht="24.95" customHeight="1">
      <c r="A36" s="96"/>
      <c r="B36" s="60"/>
      <c r="C36" s="725"/>
      <c r="D36" s="725"/>
      <c r="E36" s="725"/>
      <c r="F36" s="725"/>
      <c r="G36" s="725"/>
      <c r="H36" s="725"/>
      <c r="I36" s="725"/>
      <c r="J36" s="89"/>
      <c r="K36" s="89"/>
      <c r="L36" s="89"/>
      <c r="M36" s="77"/>
    </row>
    <row r="37" spans="1:45" s="62" customFormat="1" ht="24.95" customHeight="1">
      <c r="A37" s="96"/>
      <c r="B37" s="60"/>
      <c r="C37" s="725"/>
      <c r="D37" s="725"/>
      <c r="E37" s="725"/>
      <c r="F37" s="725"/>
      <c r="G37" s="725"/>
      <c r="H37" s="725"/>
      <c r="I37" s="725"/>
      <c r="J37" s="89"/>
      <c r="K37" s="89"/>
      <c r="L37" s="89"/>
      <c r="M37" s="77"/>
    </row>
    <row r="38" spans="1:45" s="62" customFormat="1" ht="24.95" customHeight="1">
      <c r="A38" s="96"/>
      <c r="B38" s="60"/>
      <c r="C38" s="725"/>
      <c r="D38" s="725"/>
      <c r="E38" s="725"/>
      <c r="F38" s="725"/>
      <c r="G38" s="725"/>
      <c r="H38" s="725"/>
      <c r="I38" s="725"/>
      <c r="J38" s="89"/>
      <c r="K38" s="89"/>
      <c r="L38" s="89"/>
      <c r="M38" s="77"/>
    </row>
    <row r="39" spans="1:45" s="62" customFormat="1" ht="24.95" customHeight="1">
      <c r="A39" s="96"/>
      <c r="B39" s="60"/>
      <c r="C39" s="725"/>
      <c r="D39" s="725"/>
      <c r="E39" s="725"/>
      <c r="F39" s="725"/>
      <c r="G39" s="725"/>
      <c r="H39" s="725"/>
      <c r="I39" s="725"/>
      <c r="J39" s="89"/>
      <c r="K39" s="89"/>
      <c r="L39" s="89"/>
      <c r="M39" s="77"/>
    </row>
    <row r="40" spans="1:45" s="62" customFormat="1" ht="24.95" customHeight="1">
      <c r="A40" s="96"/>
      <c r="B40" s="60"/>
      <c r="C40" s="725"/>
      <c r="D40" s="725"/>
      <c r="E40" s="725"/>
      <c r="F40" s="725"/>
      <c r="G40" s="725"/>
      <c r="H40" s="725"/>
      <c r="I40" s="725"/>
      <c r="J40" s="89"/>
      <c r="K40" s="89"/>
      <c r="L40" s="89"/>
      <c r="M40" s="77"/>
    </row>
    <row r="41" spans="1:45" s="62" customFormat="1" ht="24.95" customHeight="1">
      <c r="A41" s="96"/>
      <c r="B41" s="60"/>
      <c r="C41" s="89"/>
      <c r="D41" s="89"/>
      <c r="E41" s="89"/>
      <c r="F41" s="89"/>
      <c r="G41" s="89"/>
      <c r="H41" s="89"/>
      <c r="I41" s="89"/>
      <c r="J41" s="89"/>
      <c r="K41" s="89"/>
      <c r="L41" s="89"/>
      <c r="M41" s="77"/>
    </row>
    <row r="42" spans="1:45" s="62" customFormat="1" ht="24.95" customHeight="1">
      <c r="A42" s="96"/>
      <c r="B42" s="60"/>
      <c r="C42" s="556" t="str">
        <f>Índice!D127</f>
        <v>GRI 409-1</v>
      </c>
      <c r="D42" s="737" t="str">
        <f>Índice!E127</f>
        <v>Operations and suppliers at significant risk for incidents of forced or compulsory labor</v>
      </c>
      <c r="E42" s="738"/>
      <c r="F42" s="738"/>
      <c r="G42" s="738"/>
      <c r="H42" s="738"/>
      <c r="I42" s="738"/>
      <c r="J42" s="89"/>
      <c r="K42" s="89"/>
      <c r="L42" s="89"/>
      <c r="M42" s="77"/>
    </row>
    <row r="43" spans="1:45" s="62" customFormat="1" ht="24.95" customHeight="1">
      <c r="A43" s="96"/>
      <c r="B43" s="60"/>
      <c r="C43" s="757" t="s">
        <v>820</v>
      </c>
      <c r="D43" s="757"/>
      <c r="E43" s="757"/>
      <c r="F43" s="757"/>
      <c r="G43" s="757"/>
      <c r="H43" s="757"/>
      <c r="I43" s="757"/>
      <c r="J43" s="91"/>
      <c r="K43" s="91"/>
      <c r="L43" s="91"/>
      <c r="M43" s="73"/>
    </row>
    <row r="44" spans="1:45" s="62" customFormat="1" ht="24.95" customHeight="1">
      <c r="A44" s="96"/>
      <c r="B44" s="60"/>
      <c r="C44" s="725"/>
      <c r="D44" s="725"/>
      <c r="E44" s="725"/>
      <c r="F44" s="725"/>
      <c r="G44" s="725"/>
      <c r="H44" s="725"/>
      <c r="I44" s="725"/>
      <c r="J44" s="89"/>
      <c r="K44" s="89"/>
      <c r="L44" s="89"/>
      <c r="M44" s="77"/>
    </row>
    <row r="45" spans="1:45" s="62" customFormat="1" ht="24.95" customHeight="1">
      <c r="A45" s="96"/>
      <c r="B45" s="60"/>
      <c r="C45" s="725"/>
      <c r="D45" s="725"/>
      <c r="E45" s="725"/>
      <c r="F45" s="725"/>
      <c r="G45" s="725"/>
      <c r="H45" s="725"/>
      <c r="I45" s="725"/>
      <c r="J45" s="89"/>
      <c r="K45" s="89"/>
      <c r="L45" s="89"/>
      <c r="M45" s="77"/>
    </row>
    <row r="46" spans="1:45" s="62" customFormat="1" ht="24.95" customHeight="1">
      <c r="A46" s="96"/>
      <c r="B46" s="60"/>
      <c r="C46" s="725"/>
      <c r="D46" s="725"/>
      <c r="E46" s="725"/>
      <c r="F46" s="725"/>
      <c r="G46" s="725"/>
      <c r="H46" s="725"/>
      <c r="I46" s="725"/>
      <c r="J46" s="89"/>
      <c r="K46" s="89"/>
      <c r="L46" s="89"/>
      <c r="M46" s="77"/>
    </row>
    <row r="47" spans="1:45" s="62" customFormat="1" ht="24.95" customHeight="1">
      <c r="A47" s="96"/>
      <c r="B47" s="82"/>
      <c r="C47" s="725"/>
      <c r="D47" s="725"/>
      <c r="E47" s="725"/>
      <c r="F47" s="725"/>
      <c r="G47" s="725"/>
      <c r="H47" s="725"/>
      <c r="I47" s="725"/>
      <c r="J47" s="89"/>
      <c r="K47" s="89"/>
      <c r="L47" s="89"/>
      <c r="M47" s="77"/>
    </row>
    <row r="48" spans="1:45" s="62" customFormat="1" ht="24.95" customHeight="1">
      <c r="A48" s="96"/>
      <c r="B48" s="82"/>
      <c r="C48" s="725"/>
      <c r="D48" s="725"/>
      <c r="E48" s="725"/>
      <c r="F48" s="725"/>
      <c r="G48" s="725"/>
      <c r="H48" s="725"/>
      <c r="I48" s="725"/>
      <c r="J48" s="89"/>
      <c r="K48" s="89"/>
      <c r="L48" s="89"/>
      <c r="M48" s="77"/>
    </row>
    <row r="49" spans="1:13" s="62" customFormat="1" ht="24.95" customHeight="1">
      <c r="A49" s="96"/>
      <c r="B49" s="82"/>
      <c r="C49" s="725"/>
      <c r="D49" s="725"/>
      <c r="E49" s="725"/>
      <c r="F49" s="725"/>
      <c r="G49" s="725"/>
      <c r="H49" s="725"/>
      <c r="I49" s="725"/>
      <c r="J49" s="89"/>
      <c r="K49" s="89"/>
      <c r="L49" s="89"/>
      <c r="M49" s="77"/>
    </row>
    <row r="50" spans="1:13" s="62" customFormat="1" ht="24.95" customHeight="1">
      <c r="A50" s="96"/>
      <c r="B50" s="82"/>
      <c r="C50" s="725"/>
      <c r="D50" s="725"/>
      <c r="E50" s="725"/>
      <c r="F50" s="725"/>
      <c r="G50" s="725"/>
      <c r="H50" s="725"/>
      <c r="I50" s="725"/>
      <c r="J50" s="89"/>
      <c r="K50" s="89"/>
      <c r="L50" s="89"/>
      <c r="M50" s="77"/>
    </row>
    <row r="51" spans="1:13" s="62" customFormat="1" ht="24.95" customHeight="1">
      <c r="A51" s="96"/>
      <c r="B51" s="60"/>
      <c r="C51" s="556" t="str">
        <f>Índice!D128</f>
        <v>GRI 414-1</v>
      </c>
      <c r="D51" s="737" t="str">
        <f>Índice!E128</f>
        <v>New suppliers that were screened using social criteria</v>
      </c>
      <c r="E51" s="738"/>
      <c r="F51" s="738"/>
      <c r="G51" s="738"/>
      <c r="H51" s="738"/>
      <c r="I51" s="738"/>
    </row>
    <row r="52" spans="1:13" s="62" customFormat="1" ht="24.95" customHeight="1">
      <c r="A52" s="96"/>
      <c r="B52" s="60"/>
      <c r="C52" s="735" t="s">
        <v>821</v>
      </c>
      <c r="D52" s="736"/>
      <c r="E52" s="736"/>
      <c r="F52" s="736"/>
      <c r="G52" s="736"/>
      <c r="H52" s="736"/>
      <c r="I52" s="736"/>
      <c r="J52" s="85"/>
      <c r="K52" s="85"/>
      <c r="L52" s="85"/>
      <c r="M52" s="73"/>
    </row>
    <row r="53" spans="1:13" s="62" customFormat="1" ht="24.95" customHeight="1">
      <c r="A53" s="96"/>
      <c r="B53" s="60"/>
      <c r="C53" s="86"/>
      <c r="D53" s="87"/>
      <c r="E53" s="87"/>
      <c r="F53" s="87"/>
      <c r="G53" s="87"/>
      <c r="H53" s="87"/>
      <c r="I53" s="87"/>
      <c r="J53" s="87"/>
      <c r="K53" s="87"/>
      <c r="L53" s="87"/>
      <c r="M53" s="77"/>
    </row>
    <row r="54" spans="1:13" s="62" customFormat="1" ht="24.95" customHeight="1">
      <c r="A54" s="96"/>
      <c r="B54" s="60"/>
      <c r="C54" s="86"/>
      <c r="D54" s="87"/>
      <c r="E54" s="87"/>
      <c r="F54" s="87"/>
      <c r="G54" s="87"/>
      <c r="H54" s="87"/>
      <c r="I54" s="87"/>
      <c r="J54" s="87"/>
      <c r="K54" s="87"/>
      <c r="L54" s="87"/>
      <c r="M54" s="77"/>
    </row>
    <row r="55" spans="1:13" s="62" customFormat="1" ht="24.95" customHeight="1">
      <c r="A55" s="96"/>
      <c r="B55" s="60"/>
      <c r="C55" s="86"/>
      <c r="D55" s="87"/>
      <c r="E55" s="87"/>
      <c r="F55" s="87"/>
      <c r="G55" s="87"/>
      <c r="H55" s="87"/>
      <c r="I55" s="87"/>
      <c r="J55" s="87"/>
      <c r="K55" s="87"/>
      <c r="L55" s="87"/>
      <c r="M55" s="77"/>
    </row>
    <row r="56" spans="1:13" s="62" customFormat="1" ht="24.95" customHeight="1">
      <c r="A56" s="96"/>
      <c r="B56" s="60"/>
      <c r="C56" s="86"/>
      <c r="D56" s="87"/>
      <c r="E56" s="87"/>
      <c r="F56" s="87"/>
      <c r="G56" s="87"/>
      <c r="H56" s="87"/>
      <c r="I56" s="87"/>
      <c r="J56" s="87"/>
      <c r="K56" s="87"/>
      <c r="L56" s="87"/>
      <c r="M56" s="77"/>
    </row>
    <row r="57" spans="1:13" s="62" customFormat="1" ht="24.95" customHeight="1">
      <c r="A57" s="96"/>
      <c r="B57" s="60"/>
      <c r="C57" s="86"/>
      <c r="D57" s="87"/>
      <c r="E57" s="87"/>
      <c r="F57" s="87"/>
      <c r="G57" s="87"/>
      <c r="H57" s="87"/>
      <c r="I57" s="87"/>
      <c r="J57" s="87"/>
      <c r="K57" s="87"/>
      <c r="L57" s="87"/>
      <c r="M57" s="77"/>
    </row>
    <row r="58" spans="1:13" s="62" customFormat="1" ht="24.95" customHeight="1">
      <c r="A58" s="96"/>
      <c r="B58" s="60"/>
      <c r="C58" s="86"/>
      <c r="D58" s="87"/>
      <c r="E58" s="87"/>
      <c r="F58" s="87"/>
      <c r="G58" s="87"/>
      <c r="H58" s="87"/>
      <c r="I58" s="87"/>
      <c r="J58" s="87"/>
      <c r="K58" s="87"/>
      <c r="L58" s="87"/>
      <c r="M58" s="77"/>
    </row>
    <row r="59" spans="1:13" s="62" customFormat="1" ht="24.95" customHeight="1">
      <c r="A59" s="96"/>
      <c r="B59" s="60"/>
      <c r="C59" s="86"/>
      <c r="D59" s="87"/>
      <c r="E59" s="87"/>
      <c r="F59" s="87"/>
      <c r="G59" s="87"/>
      <c r="H59" s="87"/>
      <c r="I59" s="87"/>
      <c r="J59" s="87"/>
      <c r="K59" s="87"/>
      <c r="L59" s="87"/>
      <c r="M59" s="77"/>
    </row>
    <row r="60" spans="1:13" s="62" customFormat="1" ht="24.95" customHeight="1">
      <c r="A60" s="96"/>
      <c r="B60" s="60"/>
      <c r="C60" s="86"/>
      <c r="D60" s="87"/>
      <c r="E60" s="87"/>
      <c r="F60" s="87"/>
      <c r="G60" s="87"/>
      <c r="H60" s="87"/>
      <c r="I60" s="87"/>
      <c r="J60" s="87"/>
      <c r="K60" s="87"/>
      <c r="L60" s="87"/>
      <c r="M60" s="77"/>
    </row>
    <row r="61" spans="1:13" s="62" customFormat="1" ht="24.95" customHeight="1">
      <c r="A61" s="96"/>
      <c r="B61" s="60"/>
      <c r="C61" s="86"/>
      <c r="D61" s="87"/>
      <c r="E61" s="87"/>
      <c r="F61" s="87"/>
      <c r="G61" s="87"/>
      <c r="H61" s="87"/>
      <c r="I61" s="87"/>
      <c r="J61" s="87"/>
      <c r="K61" s="87"/>
      <c r="L61" s="87"/>
      <c r="M61" s="77"/>
    </row>
    <row r="62" spans="1:13" s="62" customFormat="1" ht="24.95" customHeight="1">
      <c r="A62" s="96"/>
      <c r="B62" s="61"/>
    </row>
    <row r="63" spans="1:13" s="62" customFormat="1" ht="24.95" customHeight="1">
      <c r="A63" s="96"/>
      <c r="B63" s="61"/>
    </row>
    <row r="64" spans="1:13" s="62" customFormat="1" ht="24.95" customHeight="1">
      <c r="A64" s="96"/>
      <c r="B64" s="61"/>
    </row>
    <row r="65" spans="1:2" s="62" customFormat="1" ht="24.95" customHeight="1">
      <c r="A65" s="96"/>
      <c r="B65" s="61"/>
    </row>
    <row r="66" spans="1:2" s="62" customFormat="1" ht="24.95" customHeight="1">
      <c r="A66" s="96"/>
      <c r="B66" s="61"/>
    </row>
    <row r="67" spans="1:2" s="62" customFormat="1" ht="24.95" customHeight="1">
      <c r="A67" s="96"/>
      <c r="B67" s="61"/>
    </row>
    <row r="68" spans="1:2" s="62" customFormat="1" ht="24.95" customHeight="1">
      <c r="A68" s="96"/>
      <c r="B68" s="61"/>
    </row>
    <row r="69" spans="1:2" s="62" customFormat="1" ht="24.95" customHeight="1">
      <c r="A69" s="96"/>
      <c r="B69" s="61"/>
    </row>
    <row r="70" spans="1:2" s="62" customFormat="1" ht="24.95" customHeight="1">
      <c r="A70" s="96"/>
      <c r="B70" s="61"/>
    </row>
    <row r="71" spans="1:2" s="62" customFormat="1" ht="24.95" customHeight="1">
      <c r="A71" s="96"/>
      <c r="B71" s="61"/>
    </row>
    <row r="72" spans="1:2" s="62" customFormat="1" ht="24.95" customHeight="1">
      <c r="A72" s="96"/>
      <c r="B72" s="61"/>
    </row>
    <row r="73" spans="1:2" s="62" customFormat="1" ht="24.95" customHeight="1">
      <c r="A73" s="96"/>
      <c r="B73" s="61"/>
    </row>
    <row r="74" spans="1:2" s="62" customFormat="1" ht="24.95" customHeight="1">
      <c r="A74" s="96"/>
      <c r="B74" s="61"/>
    </row>
    <row r="75" spans="1:2" s="62" customFormat="1" ht="24.95" customHeight="1">
      <c r="A75" s="96"/>
      <c r="B75" s="61"/>
    </row>
    <row r="76" spans="1:2" s="62" customFormat="1" ht="24.95" customHeight="1">
      <c r="A76" s="96"/>
      <c r="B76" s="61"/>
    </row>
    <row r="77" spans="1:2" s="62" customFormat="1" ht="24.95" customHeight="1">
      <c r="A77" s="96"/>
      <c r="B77" s="61"/>
    </row>
    <row r="78" spans="1:2" s="62" customFormat="1" ht="24.95" customHeight="1">
      <c r="A78" s="96"/>
      <c r="B78" s="61"/>
    </row>
    <row r="79" spans="1:2" s="62" customFormat="1" ht="24.95" customHeight="1">
      <c r="A79" s="96"/>
      <c r="B79" s="61"/>
    </row>
    <row r="80" spans="1:2"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sheetData>
  <sheetProtection algorithmName="SHA-512" hashValue="sNRKgaidQpvRzOJMIeosTxS4infvXRbdehiArfrhqpfI+A0XooR3C0zXDYnZfa+X6D2PoU7ozXHnpl46/fx7NA==" saltValue="ZVl7c5fViESOReT9Li3B7A==" spinCount="100000" sheet="1" objects="1" scenarios="1" formatColumns="0" formatRows="0" autoFilter="0"/>
  <mergeCells count="17">
    <mergeCell ref="D6:I6"/>
    <mergeCell ref="C7:I13"/>
    <mergeCell ref="D15:I15"/>
    <mergeCell ref="C16:I18"/>
    <mergeCell ref="C29:I29"/>
    <mergeCell ref="D20:E20"/>
    <mergeCell ref="F20:G20"/>
    <mergeCell ref="H20:I20"/>
    <mergeCell ref="C20:C21"/>
    <mergeCell ref="C43:I50"/>
    <mergeCell ref="D51:I51"/>
    <mergeCell ref="C52:I52"/>
    <mergeCell ref="D31:I31"/>
    <mergeCell ref="C32:I32"/>
    <mergeCell ref="D34:I34"/>
    <mergeCell ref="C35:I40"/>
    <mergeCell ref="D42:I42"/>
  </mergeCells>
  <hyperlinks>
    <hyperlink ref="F3" location="'Gestão da cadeia de suprimentos'!C6" display="GRI 3-3" xr:uid="{31A9071B-BF29-4B56-A881-09E2B43271F5}"/>
    <hyperlink ref="G3" location="'Gestão da cadeia de suprimentos'!C15" display="GRI 204-1" xr:uid="{AF140F5C-67FC-4F7D-96D9-3467B2159FCD}"/>
    <hyperlink ref="H3" location="'Gestão da cadeia de suprimentos'!C31" display="GRI 308-2" xr:uid="{B12B7C1A-77A2-44F4-B53F-989A361EE850}"/>
    <hyperlink ref="I3" location="'Gestão da cadeia de suprimentos'!C34" display="GRI 408-1" xr:uid="{0C0ED75A-B5EB-4164-930A-A60CA58E5FD1}"/>
    <hyperlink ref="F4" location="'Gestão da cadeia de suprimentos'!C42" display="GRI 409-1" xr:uid="{40B448FF-4481-49C8-BEAE-DBD023C9E566}"/>
    <hyperlink ref="G4" location="'Gestão da cadeia de suprimentos'!C51" display="GRI 414-1" xr:uid="{B49D7C60-27AF-4250-8778-7B1D8C5458D6}"/>
  </hyperlinks>
  <pageMargins left="0.511811024" right="0.511811024" top="0.78740157499999996" bottom="0.78740157499999996" header="0.31496062000000002" footer="0.31496062000000002"/>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0947-8836-4DDC-9D50-5B62EFFAB71C}">
  <sheetPr>
    <tabColor rgb="FFE4562E"/>
  </sheetPr>
  <dimension ref="A1:AT152"/>
  <sheetViews>
    <sheetView showGridLines="0" workbookViewId="0">
      <pane xSplit="1" ySplit="2" topLeftCell="B3" activePane="bottomRight" state="frozen"/>
      <selection activeCell="B3" sqref="B3"/>
      <selection pane="topRight" activeCell="B3" sqref="B3"/>
      <selection pane="bottomLeft" activeCell="B3" sqref="B3"/>
      <selection pane="bottomRight"/>
    </sheetView>
  </sheetViews>
  <sheetFormatPr defaultColWidth="0" defaultRowHeight="15.75" customHeight="1"/>
  <cols>
    <col min="1" max="1" width="33.7109375" style="4" customWidth="1"/>
    <col min="2" max="2" width="3.7109375" style="2" customWidth="1"/>
    <col min="3" max="9" width="20.85546875" style="3" customWidth="1"/>
    <col min="10" max="12" width="14.140625" style="3" customWidth="1"/>
    <col min="13" max="13" width="8.140625" style="3" customWidth="1"/>
    <col min="14" max="21" width="14.140625" style="3" hidden="1" customWidth="1"/>
    <col min="22" max="23" width="30" style="3" hidden="1" customWidth="1"/>
    <col min="24" max="31" width="18.140625" style="3" hidden="1" customWidth="1"/>
    <col min="32" max="33" width="18.140625" style="1" hidden="1" customWidth="1"/>
    <col min="34" max="16384" width="0" style="1" hidden="1"/>
  </cols>
  <sheetData>
    <row r="1" spans="1:46" s="105" customFormat="1" ht="24.95" customHeight="1">
      <c r="A1" s="140"/>
      <c r="B1" s="58"/>
      <c r="C1" s="58"/>
      <c r="D1" s="58"/>
      <c r="E1" s="59"/>
      <c r="F1" s="60"/>
      <c r="G1" s="60"/>
      <c r="H1" s="60"/>
      <c r="I1" s="60"/>
      <c r="J1" s="104"/>
      <c r="K1" s="104"/>
      <c r="L1" s="169"/>
      <c r="M1" s="106"/>
      <c r="O1" s="107"/>
      <c r="P1" s="107"/>
      <c r="Q1" s="107"/>
      <c r="R1" s="107"/>
      <c r="S1" s="107"/>
      <c r="T1" s="107"/>
      <c r="U1" s="108"/>
      <c r="V1" s="109"/>
      <c r="W1" s="109"/>
      <c r="X1" s="109"/>
      <c r="Y1" s="109"/>
      <c r="Z1" s="110"/>
      <c r="AA1" s="109"/>
      <c r="AB1" s="109"/>
      <c r="AC1" s="109"/>
      <c r="AD1" s="109"/>
      <c r="AE1" s="109"/>
      <c r="AF1" s="109"/>
      <c r="AG1" s="109"/>
      <c r="AH1" s="109"/>
      <c r="AI1" s="109"/>
      <c r="AJ1" s="109"/>
      <c r="AK1" s="109"/>
      <c r="AL1" s="109"/>
      <c r="AM1" s="109"/>
      <c r="AN1" s="109"/>
      <c r="AO1" s="110"/>
      <c r="AP1" s="109"/>
      <c r="AQ1" s="109"/>
      <c r="AR1" s="109"/>
      <c r="AS1" s="109"/>
    </row>
    <row r="2" spans="1:46" s="105" customFormat="1" ht="24.95" customHeight="1">
      <c r="A2" s="103"/>
      <c r="B2" s="104"/>
      <c r="C2" s="135"/>
      <c r="D2" s="104"/>
      <c r="E2" s="104"/>
      <c r="F2" s="106"/>
      <c r="G2" s="106"/>
      <c r="H2" s="106"/>
      <c r="I2" s="104"/>
      <c r="J2" s="104"/>
      <c r="K2" s="104"/>
      <c r="L2" s="169"/>
      <c r="M2" s="106"/>
      <c r="O2" s="107"/>
      <c r="P2" s="107"/>
      <c r="Q2" s="107"/>
      <c r="R2" s="107"/>
      <c r="S2" s="107"/>
      <c r="T2" s="107"/>
      <c r="U2" s="108"/>
      <c r="V2" s="109"/>
      <c r="W2" s="109"/>
      <c r="X2" s="109"/>
      <c r="Y2" s="109"/>
      <c r="Z2" s="110"/>
      <c r="AA2" s="109"/>
      <c r="AB2" s="109"/>
      <c r="AC2" s="109"/>
      <c r="AD2" s="109"/>
      <c r="AE2" s="109"/>
      <c r="AF2" s="109"/>
      <c r="AG2" s="109"/>
      <c r="AH2" s="109"/>
      <c r="AI2" s="109"/>
      <c r="AJ2" s="109"/>
      <c r="AK2" s="109"/>
      <c r="AL2" s="109"/>
      <c r="AM2" s="109"/>
      <c r="AN2" s="109"/>
      <c r="AO2" s="110"/>
      <c r="AP2" s="109"/>
      <c r="AQ2" s="109"/>
      <c r="AR2" s="109"/>
      <c r="AS2" s="109"/>
    </row>
    <row r="3" spans="1:46" s="105" customFormat="1" ht="24.95" customHeight="1">
      <c r="A3" s="103"/>
      <c r="B3" s="104"/>
      <c r="C3" s="233" t="str">
        <f>Índice!B114</f>
        <v>SOCIAL AND RELATIONSHIP CAPITAL</v>
      </c>
      <c r="D3" s="104"/>
      <c r="E3" s="104"/>
      <c r="F3" s="561" t="s">
        <v>63</v>
      </c>
      <c r="G3" s="561" t="s">
        <v>168</v>
      </c>
      <c r="H3" s="561" t="s">
        <v>167</v>
      </c>
      <c r="I3" s="104"/>
      <c r="J3" s="104"/>
      <c r="K3" s="104"/>
      <c r="L3" s="169"/>
      <c r="M3" s="106"/>
      <c r="O3" s="107"/>
      <c r="P3" s="107"/>
      <c r="Q3" s="107"/>
      <c r="R3" s="107"/>
      <c r="S3" s="107"/>
      <c r="T3" s="107"/>
      <c r="U3" s="108"/>
      <c r="V3" s="109"/>
      <c r="W3" s="109"/>
      <c r="X3" s="109"/>
      <c r="Y3" s="109"/>
      <c r="Z3" s="110"/>
      <c r="AA3" s="109"/>
      <c r="AB3" s="109"/>
      <c r="AC3" s="109"/>
      <c r="AD3" s="109"/>
      <c r="AE3" s="109"/>
      <c r="AF3" s="109"/>
      <c r="AG3" s="109"/>
      <c r="AH3" s="109"/>
      <c r="AI3" s="109"/>
      <c r="AJ3" s="109"/>
      <c r="AK3" s="109"/>
      <c r="AL3" s="109"/>
      <c r="AM3" s="109"/>
      <c r="AN3" s="109"/>
      <c r="AO3" s="110"/>
      <c r="AP3" s="109"/>
      <c r="AQ3" s="109"/>
      <c r="AR3" s="109"/>
      <c r="AS3" s="109"/>
    </row>
    <row r="4" spans="1:46" s="105" customFormat="1" ht="24.95" customHeight="1">
      <c r="A4" s="103"/>
      <c r="B4" s="104"/>
      <c r="C4" s="118" t="str">
        <f>Índice!C129</f>
        <v>Emergency response management</v>
      </c>
      <c r="D4" s="104"/>
      <c r="E4" s="104"/>
      <c r="F4" s="191"/>
      <c r="G4" s="191"/>
      <c r="H4" s="191"/>
      <c r="I4" s="104"/>
      <c r="J4" s="104"/>
      <c r="K4" s="104"/>
      <c r="L4" s="169"/>
      <c r="M4" s="106"/>
      <c r="O4" s="107"/>
      <c r="P4" s="107"/>
      <c r="Q4" s="107"/>
      <c r="R4" s="107"/>
      <c r="S4" s="107"/>
      <c r="T4" s="107"/>
      <c r="U4" s="108"/>
      <c r="V4" s="109"/>
      <c r="W4" s="109"/>
      <c r="X4" s="109"/>
      <c r="Y4" s="109"/>
      <c r="Z4" s="110"/>
      <c r="AA4" s="109"/>
      <c r="AB4" s="109"/>
      <c r="AC4" s="109"/>
      <c r="AD4" s="109"/>
      <c r="AE4" s="109"/>
      <c r="AF4" s="109"/>
      <c r="AG4" s="109"/>
      <c r="AH4" s="109"/>
      <c r="AI4" s="109"/>
      <c r="AJ4" s="109"/>
      <c r="AK4" s="109"/>
      <c r="AL4" s="109"/>
      <c r="AM4" s="109"/>
      <c r="AN4" s="109"/>
      <c r="AO4" s="110"/>
      <c r="AP4" s="109"/>
      <c r="AQ4" s="109"/>
      <c r="AR4" s="109"/>
      <c r="AS4" s="109"/>
    </row>
    <row r="5" spans="1:46" s="105" customFormat="1" ht="24.95" customHeight="1">
      <c r="A5" s="103"/>
      <c r="B5" s="104"/>
      <c r="C5" s="135"/>
      <c r="D5" s="104"/>
      <c r="E5" s="104"/>
      <c r="F5" s="104"/>
      <c r="G5" s="104"/>
      <c r="H5" s="104"/>
      <c r="I5" s="104"/>
      <c r="J5" s="104"/>
      <c r="K5" s="104"/>
      <c r="L5" s="169"/>
      <c r="M5" s="106"/>
      <c r="O5" s="107"/>
      <c r="P5" s="107"/>
      <c r="Q5" s="107"/>
      <c r="R5" s="107"/>
      <c r="S5" s="107"/>
      <c r="T5" s="107"/>
      <c r="U5" s="108"/>
      <c r="V5" s="109"/>
      <c r="W5" s="109"/>
      <c r="X5" s="109"/>
      <c r="Y5" s="109"/>
      <c r="Z5" s="110"/>
      <c r="AA5" s="109"/>
      <c r="AB5" s="109"/>
      <c r="AC5" s="109"/>
      <c r="AD5" s="109"/>
      <c r="AE5" s="109"/>
      <c r="AF5" s="109"/>
      <c r="AG5" s="109"/>
      <c r="AH5" s="109"/>
      <c r="AI5" s="109"/>
      <c r="AJ5" s="109"/>
      <c r="AK5" s="109"/>
      <c r="AL5" s="109"/>
      <c r="AM5" s="109"/>
      <c r="AN5" s="109"/>
      <c r="AO5" s="110"/>
      <c r="AP5" s="109"/>
      <c r="AQ5" s="109"/>
      <c r="AR5" s="109"/>
      <c r="AS5" s="109"/>
    </row>
    <row r="6" spans="1:46" s="105" customFormat="1" ht="24.95" customHeight="1">
      <c r="A6" s="103"/>
      <c r="B6" s="104"/>
      <c r="C6" s="556" t="str">
        <f>Índice!D129</f>
        <v>GRI 3-3</v>
      </c>
      <c r="D6" s="737" t="str">
        <f>Índice!E129</f>
        <v>Emergency Preparedness</v>
      </c>
      <c r="E6" s="738"/>
      <c r="F6" s="738"/>
      <c r="G6" s="738"/>
      <c r="H6" s="738"/>
      <c r="I6" s="738"/>
      <c r="J6" s="104"/>
      <c r="K6" s="104"/>
      <c r="L6" s="169"/>
      <c r="M6" s="106"/>
      <c r="O6" s="107"/>
      <c r="P6" s="107"/>
      <c r="Q6" s="107"/>
      <c r="R6" s="107"/>
      <c r="S6" s="107"/>
      <c r="T6" s="107"/>
      <c r="U6" s="108"/>
      <c r="V6" s="109"/>
      <c r="W6" s="109"/>
      <c r="X6" s="109"/>
      <c r="Y6" s="109"/>
      <c r="Z6" s="110"/>
      <c r="AA6" s="109"/>
      <c r="AB6" s="109"/>
      <c r="AC6" s="109"/>
      <c r="AD6" s="109"/>
      <c r="AE6" s="109"/>
      <c r="AF6" s="109"/>
      <c r="AG6" s="109"/>
      <c r="AH6" s="109"/>
      <c r="AI6" s="109"/>
      <c r="AJ6" s="109"/>
      <c r="AK6" s="109"/>
      <c r="AL6" s="109"/>
      <c r="AM6" s="109"/>
      <c r="AN6" s="109"/>
      <c r="AO6" s="110"/>
      <c r="AP6" s="109"/>
      <c r="AQ6" s="109"/>
      <c r="AR6" s="109"/>
      <c r="AS6" s="109"/>
    </row>
    <row r="7" spans="1:46" s="105" customFormat="1" ht="24.95" customHeight="1">
      <c r="A7" s="111"/>
      <c r="B7" s="104"/>
      <c r="C7" s="912" t="s">
        <v>823</v>
      </c>
      <c r="D7" s="912"/>
      <c r="E7" s="912"/>
      <c r="F7" s="912"/>
      <c r="G7" s="912"/>
      <c r="H7" s="912"/>
      <c r="I7" s="912"/>
      <c r="J7" s="166"/>
      <c r="K7" s="166"/>
      <c r="L7" s="166"/>
      <c r="M7" s="136"/>
      <c r="N7" s="167"/>
      <c r="O7" s="168"/>
      <c r="P7" s="168"/>
      <c r="Q7" s="168"/>
      <c r="R7" s="168"/>
      <c r="S7" s="168"/>
      <c r="T7" s="168"/>
      <c r="U7" s="168"/>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3"/>
    </row>
    <row r="8" spans="1:46" s="105" customFormat="1" ht="24.95" customHeight="1">
      <c r="A8" s="111"/>
      <c r="B8" s="104"/>
      <c r="C8" s="913"/>
      <c r="D8" s="913"/>
      <c r="E8" s="913"/>
      <c r="F8" s="913"/>
      <c r="G8" s="913"/>
      <c r="H8" s="913"/>
      <c r="I8" s="913"/>
      <c r="J8" s="117"/>
      <c r="K8" s="117"/>
      <c r="L8" s="117"/>
      <c r="M8" s="137"/>
      <c r="N8" s="167"/>
      <c r="O8" s="168"/>
      <c r="P8" s="168"/>
      <c r="Q8" s="168"/>
      <c r="R8" s="168"/>
      <c r="S8" s="168"/>
      <c r="T8" s="168"/>
      <c r="U8" s="168"/>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row>
    <row r="9" spans="1:46" s="105" customFormat="1" ht="24.95" customHeight="1">
      <c r="A9" s="111"/>
      <c r="B9" s="104"/>
      <c r="C9" s="913"/>
      <c r="D9" s="913"/>
      <c r="E9" s="913"/>
      <c r="F9" s="913"/>
      <c r="G9" s="913"/>
      <c r="H9" s="913"/>
      <c r="I9" s="913"/>
      <c r="J9" s="117"/>
      <c r="K9" s="117"/>
      <c r="L9" s="117"/>
      <c r="M9" s="137"/>
      <c r="N9" s="167"/>
      <c r="O9" s="168"/>
      <c r="P9" s="168"/>
      <c r="Q9" s="168"/>
      <c r="R9" s="168"/>
      <c r="S9" s="168"/>
      <c r="T9" s="168"/>
      <c r="U9" s="168"/>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3"/>
    </row>
    <row r="10" spans="1:46" s="105" customFormat="1" ht="24.95" customHeight="1">
      <c r="A10" s="114"/>
      <c r="B10" s="115"/>
      <c r="C10" s="913"/>
      <c r="D10" s="913"/>
      <c r="E10" s="913"/>
      <c r="F10" s="913"/>
      <c r="G10" s="913"/>
      <c r="H10" s="913"/>
      <c r="I10" s="913"/>
      <c r="J10" s="117"/>
      <c r="K10" s="117"/>
      <c r="L10" s="117"/>
      <c r="M10" s="137"/>
      <c r="N10" s="167"/>
      <c r="O10" s="168"/>
      <c r="P10" s="168"/>
      <c r="Q10" s="168"/>
      <c r="R10" s="168"/>
      <c r="S10" s="168"/>
      <c r="T10" s="168"/>
      <c r="U10" s="168"/>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row>
    <row r="11" spans="1:46" s="105" customFormat="1" ht="24.95" customHeight="1">
      <c r="A11" s="114"/>
      <c r="B11" s="115"/>
      <c r="C11" s="913"/>
      <c r="D11" s="913"/>
      <c r="E11" s="913"/>
      <c r="F11" s="913"/>
      <c r="G11" s="913"/>
      <c r="H11" s="913"/>
      <c r="I11" s="913"/>
      <c r="J11" s="117"/>
      <c r="K11" s="117"/>
      <c r="L11" s="117"/>
      <c r="M11" s="137"/>
      <c r="N11" s="167"/>
      <c r="O11" s="168"/>
      <c r="P11" s="168"/>
      <c r="Q11" s="168"/>
      <c r="R11" s="168"/>
      <c r="S11" s="168"/>
      <c r="T11" s="168"/>
      <c r="U11" s="168"/>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3"/>
    </row>
    <row r="12" spans="1:46" s="105" customFormat="1" ht="24.95" customHeight="1">
      <c r="A12" s="103"/>
      <c r="B12" s="115"/>
      <c r="C12" s="913"/>
      <c r="D12" s="913"/>
      <c r="E12" s="913"/>
      <c r="F12" s="913"/>
      <c r="G12" s="913"/>
      <c r="H12" s="913"/>
      <c r="I12" s="913"/>
      <c r="J12" s="117"/>
      <c r="K12" s="117"/>
      <c r="L12" s="117"/>
      <c r="M12" s="137"/>
      <c r="N12" s="167"/>
      <c r="O12" s="168"/>
      <c r="P12" s="168"/>
      <c r="Q12" s="168"/>
      <c r="R12" s="168"/>
      <c r="S12" s="168"/>
      <c r="T12" s="168"/>
      <c r="U12" s="168"/>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3"/>
    </row>
    <row r="13" spans="1:46" s="105" customFormat="1" ht="24.95" customHeight="1">
      <c r="A13" s="103"/>
      <c r="B13" s="115"/>
      <c r="C13" s="914"/>
      <c r="D13" s="914"/>
      <c r="E13" s="914"/>
      <c r="F13" s="914"/>
      <c r="G13" s="914"/>
      <c r="H13" s="914"/>
      <c r="I13" s="914"/>
      <c r="J13" s="117"/>
      <c r="K13" s="117"/>
      <c r="L13" s="117"/>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3"/>
    </row>
    <row r="14" spans="1:46" s="105" customFormat="1" ht="24.95" customHeight="1">
      <c r="A14" s="103"/>
      <c r="B14" s="115"/>
      <c r="C14" s="138"/>
      <c r="D14" s="138"/>
      <c r="E14" s="138"/>
      <c r="F14" s="138"/>
      <c r="G14" s="138"/>
      <c r="H14" s="138"/>
      <c r="I14" s="138"/>
      <c r="J14" s="117"/>
      <c r="K14" s="117"/>
      <c r="L14" s="117"/>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3"/>
    </row>
    <row r="15" spans="1:46" s="105" customFormat="1" ht="35.1" customHeight="1">
      <c r="A15" s="103"/>
      <c r="B15" s="115"/>
      <c r="C15" s="556" t="str">
        <f>Índice!D130</f>
        <v>GRI 11.8.3</v>
      </c>
      <c r="D15" s="737" t="str">
        <f>Índice!E130</f>
        <v>Report the total number of Tier 1 and Tier 2 process safety events, and a breakdown of this total by business activity (e.g., exploration, development, production, closure and rehabilitation, refining, processing, transportation, storage)</v>
      </c>
      <c r="E15" s="738"/>
      <c r="F15" s="738"/>
      <c r="G15" s="738"/>
      <c r="H15" s="738"/>
      <c r="I15" s="738"/>
      <c r="J15" s="112"/>
      <c r="K15" s="112"/>
      <c r="L15" s="112"/>
      <c r="M15" s="112"/>
    </row>
    <row r="16" spans="1:46" s="105" customFormat="1" ht="35.1" customHeight="1">
      <c r="A16" s="103"/>
      <c r="B16" s="115"/>
      <c r="C16" s="912" t="s">
        <v>824</v>
      </c>
      <c r="D16" s="912"/>
      <c r="E16" s="912"/>
      <c r="F16" s="912"/>
      <c r="G16" s="912"/>
      <c r="H16" s="912"/>
      <c r="I16" s="912"/>
      <c r="J16" s="166"/>
      <c r="K16" s="166"/>
      <c r="L16" s="166"/>
      <c r="M16" s="136"/>
    </row>
    <row r="17" spans="1:13" s="105" customFormat="1" ht="24.95" customHeight="1">
      <c r="A17" s="103"/>
      <c r="B17" s="115"/>
      <c r="C17" s="116"/>
      <c r="D17" s="117"/>
      <c r="E17" s="117"/>
      <c r="F17" s="117"/>
      <c r="G17" s="117"/>
      <c r="H17" s="117"/>
      <c r="I17" s="117"/>
      <c r="J17" s="117"/>
      <c r="K17" s="117"/>
      <c r="L17" s="117"/>
      <c r="M17" s="136"/>
    </row>
    <row r="18" spans="1:13" s="105" customFormat="1" ht="24.95" customHeight="1">
      <c r="A18" s="103"/>
      <c r="B18" s="115"/>
      <c r="C18" s="556" t="str">
        <f>Índice!D131</f>
        <v>GRI 12.13.3</v>
      </c>
      <c r="D18" s="737" t="str">
        <f>Índice!E131</f>
        <v>Report the number of process safety incidents during the reporting period and describe their impacts</v>
      </c>
      <c r="E18" s="738"/>
      <c r="F18" s="738"/>
      <c r="G18" s="738"/>
      <c r="H18" s="738"/>
      <c r="I18" s="738"/>
      <c r="J18" s="117"/>
      <c r="K18" s="117"/>
      <c r="L18" s="117"/>
      <c r="M18" s="112"/>
    </row>
    <row r="19" spans="1:13" s="105" customFormat="1" ht="24.95" customHeight="1">
      <c r="A19" s="103"/>
      <c r="B19" s="115"/>
      <c r="C19" s="912" t="s">
        <v>825</v>
      </c>
      <c r="D19" s="912"/>
      <c r="E19" s="912"/>
      <c r="F19" s="912"/>
      <c r="G19" s="912"/>
      <c r="H19" s="912"/>
      <c r="I19" s="912"/>
      <c r="J19" s="166"/>
      <c r="K19" s="166"/>
      <c r="L19" s="166"/>
      <c r="M19" s="136"/>
    </row>
    <row r="20" spans="1:13" s="105" customFormat="1" ht="24.95" customHeight="1">
      <c r="A20" s="103"/>
      <c r="B20" s="115"/>
      <c r="C20" s="116"/>
      <c r="D20" s="117"/>
      <c r="E20" s="117"/>
      <c r="F20" s="117"/>
      <c r="G20" s="117"/>
      <c r="H20" s="117"/>
      <c r="I20" s="117"/>
      <c r="J20" s="117"/>
      <c r="K20" s="117"/>
      <c r="L20" s="117"/>
      <c r="M20" s="112"/>
    </row>
    <row r="21" spans="1:13" s="105" customFormat="1" ht="24.95" customHeight="1">
      <c r="A21" s="103"/>
      <c r="B21" s="115"/>
      <c r="C21" s="170"/>
      <c r="D21" s="112"/>
      <c r="E21" s="112"/>
      <c r="F21" s="112"/>
      <c r="G21" s="112"/>
      <c r="H21" s="112"/>
      <c r="I21" s="112"/>
      <c r="J21" s="112"/>
      <c r="K21" s="112"/>
      <c r="L21" s="112"/>
      <c r="M21" s="112"/>
    </row>
    <row r="22" spans="1:13" s="105" customFormat="1" ht="24.95" customHeight="1">
      <c r="A22" s="103"/>
      <c r="B22" s="115"/>
    </row>
    <row r="23" spans="1:13" s="105" customFormat="1" ht="24.95" customHeight="1">
      <c r="A23" s="103"/>
      <c r="B23" s="115"/>
    </row>
    <row r="24" spans="1:13" s="105" customFormat="1" ht="24.95" customHeight="1">
      <c r="A24" s="103"/>
      <c r="B24" s="115"/>
    </row>
    <row r="25" spans="1:13" s="105" customFormat="1" ht="24.95" customHeight="1">
      <c r="A25" s="103"/>
      <c r="B25" s="115"/>
    </row>
    <row r="26" spans="1:13" s="105" customFormat="1" ht="24.95" customHeight="1">
      <c r="A26" s="103"/>
      <c r="B26" s="104"/>
    </row>
    <row r="27" spans="1:13" s="105" customFormat="1" ht="24.95" customHeight="1">
      <c r="A27" s="103"/>
      <c r="B27" s="104"/>
    </row>
    <row r="28" spans="1:13" s="105" customFormat="1" ht="24.95" customHeight="1">
      <c r="A28" s="103"/>
      <c r="B28" s="104"/>
    </row>
    <row r="29" spans="1:13" s="105" customFormat="1" ht="24.95" customHeight="1">
      <c r="A29" s="103"/>
      <c r="B29" s="104"/>
    </row>
    <row r="30" spans="1:13" s="105" customFormat="1" ht="24.95" customHeight="1">
      <c r="A30" s="103"/>
      <c r="B30" s="104"/>
    </row>
    <row r="31" spans="1:13" s="105" customFormat="1" ht="24.95" customHeight="1">
      <c r="A31" s="103"/>
      <c r="B31" s="104"/>
    </row>
    <row r="32" spans="1:13" s="105" customFormat="1" ht="24.95" customHeight="1">
      <c r="A32" s="103"/>
      <c r="B32" s="104"/>
    </row>
    <row r="33" spans="1:2" s="105" customFormat="1" ht="24.95" customHeight="1">
      <c r="A33" s="103"/>
      <c r="B33" s="139"/>
    </row>
    <row r="34" spans="1:2" s="105" customFormat="1" ht="24.95" customHeight="1">
      <c r="A34" s="103"/>
      <c r="B34" s="104"/>
    </row>
    <row r="35" spans="1:2" s="105" customFormat="1" ht="24.95" customHeight="1">
      <c r="A35" s="103"/>
      <c r="B35" s="113"/>
    </row>
    <row r="36" spans="1:2" s="105" customFormat="1" ht="24.95" customHeight="1">
      <c r="A36" s="103"/>
      <c r="B36" s="113"/>
    </row>
    <row r="37" spans="1:2" s="105" customFormat="1" ht="24.95" customHeight="1">
      <c r="A37" s="103"/>
      <c r="B37" s="113"/>
    </row>
    <row r="38" spans="1:2" s="105" customFormat="1" ht="24.95" customHeight="1">
      <c r="A38" s="103"/>
      <c r="B38" s="113"/>
    </row>
    <row r="39" spans="1:2" s="105" customFormat="1" ht="24.95" customHeight="1">
      <c r="A39" s="103"/>
      <c r="B39" s="113"/>
    </row>
    <row r="40" spans="1:2" s="105" customFormat="1" ht="24.95" customHeight="1">
      <c r="A40" s="103"/>
      <c r="B40" s="113"/>
    </row>
    <row r="41" spans="1:2" s="105" customFormat="1" ht="24.95" customHeight="1">
      <c r="A41" s="103"/>
      <c r="B41" s="113"/>
    </row>
    <row r="42" spans="1:2" s="105" customFormat="1" ht="24.95" customHeight="1">
      <c r="A42" s="103"/>
      <c r="B42" s="113"/>
    </row>
    <row r="43" spans="1:2" ht="24.95" customHeight="1"/>
    <row r="44" spans="1:2" ht="24.95" customHeight="1"/>
    <row r="45" spans="1:2" ht="24.95" customHeight="1"/>
    <row r="46" spans="1:2" ht="24.95" customHeight="1"/>
    <row r="47" spans="1:2" ht="24.95" customHeight="1"/>
    <row r="48" spans="1:2"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sheetData>
  <sheetProtection algorithmName="SHA-512" hashValue="duV9XFYx7vwTq1UCwjY2nQMfxbyFjDbT5l3xWFsLKwhMn0fSrIZZYJ/dnCIFmKoLQmxhZKtQZhPepPaDsXSpOQ==" saltValue="hFNx4P8MzB6UR2vTpgnSWQ==" spinCount="100000" sheet="1" objects="1" scenarios="1" formatColumns="0" formatRows="0" autoFilter="0"/>
  <mergeCells count="6">
    <mergeCell ref="C19:I19"/>
    <mergeCell ref="D6:I6"/>
    <mergeCell ref="C7:I13"/>
    <mergeCell ref="D15:I15"/>
    <mergeCell ref="C16:I16"/>
    <mergeCell ref="D18:I18"/>
  </mergeCells>
  <hyperlinks>
    <hyperlink ref="F3" location="'Gestão de emergência'!C6" display="GRI 3-3" xr:uid="{3BC3DA5D-6721-4E93-95E2-0D8BF735BE0F}"/>
    <hyperlink ref="G3" location="'Gestão de emergência'!C15" display="GRI 11.8.3" xr:uid="{E6B89B31-95C7-4BAF-B219-10EBC4AA6BDE}"/>
    <hyperlink ref="H3" location="'Gestão de emergência'!C18" display="GRI 12.13.3" xr:uid="{63597FA9-5ACC-4406-B0E2-380B329F93B2}"/>
  </hyperlinks>
  <pageMargins left="0.511811024" right="0.511811024" top="0.78740157499999996" bottom="0.78740157499999996" header="0.31496062000000002" footer="0.31496062000000002"/>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A12C-E89A-4DA1-B44C-E34E203C3F20}">
  <sheetPr>
    <tabColor rgb="FF722900"/>
  </sheetPr>
  <dimension ref="A1:AT135"/>
  <sheetViews>
    <sheetView showGridLines="0" workbookViewId="0">
      <pane xSplit="1" ySplit="2" topLeftCell="B3" activePane="bottomRight" state="frozen"/>
      <selection activeCell="C7" sqref="C7:L15"/>
      <selection pane="topRight" activeCell="C7" sqref="C7:L15"/>
      <selection pane="bottomLeft" activeCell="C7" sqref="C7:L15"/>
      <selection pane="bottomRight"/>
    </sheetView>
  </sheetViews>
  <sheetFormatPr defaultColWidth="0" defaultRowHeight="15.75" customHeight="1"/>
  <cols>
    <col min="1" max="1" width="33.7109375" style="279" customWidth="1"/>
    <col min="2" max="2" width="3.7109375" style="254" customWidth="1"/>
    <col min="3" max="9" width="20.85546875" style="262" customWidth="1"/>
    <col min="10" max="12" width="14.140625" style="262" customWidth="1"/>
    <col min="13" max="13" width="7.140625" style="262" customWidth="1"/>
    <col min="14" max="21" width="14.140625" style="262" hidden="1" customWidth="1"/>
    <col min="22" max="23" width="30" style="262" hidden="1" customWidth="1"/>
    <col min="24" max="31" width="18.140625" style="262" hidden="1" customWidth="1"/>
    <col min="32" max="33" width="18.140625" style="255" hidden="1" customWidth="1"/>
    <col min="34" max="16384" width="0" style="255"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60"/>
      <c r="F2" s="60"/>
      <c r="G2" s="60"/>
      <c r="H2" s="60"/>
      <c r="I2" s="60"/>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570" t="str">
        <f>Índice!B132</f>
        <v>INTELLECTUAL CAPITAL</v>
      </c>
      <c r="E3" s="574" t="s">
        <v>63</v>
      </c>
      <c r="F3" s="574" t="s">
        <v>169</v>
      </c>
      <c r="G3" s="60"/>
      <c r="H3" s="60"/>
      <c r="I3" s="60"/>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Índice!C132</f>
        <v>Innovations and new opportunities</v>
      </c>
      <c r="F4" s="60"/>
      <c r="G4" s="60"/>
      <c r="H4" s="60"/>
      <c r="I4" s="60"/>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02"/>
      <c r="D5" s="95"/>
      <c r="E5" s="95"/>
      <c r="F5" s="95"/>
      <c r="G5" s="95"/>
      <c r="H5" s="95"/>
      <c r="I5" s="95"/>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571" t="str">
        <f>Índice!D132</f>
        <v>GRI 3-3</v>
      </c>
      <c r="D6" s="922" t="str">
        <f>Índice!E132</f>
        <v>Innovation and Technology</v>
      </c>
      <c r="E6" s="923"/>
      <c r="F6" s="923"/>
      <c r="G6" s="923"/>
      <c r="H6" s="923"/>
      <c r="I6" s="923"/>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924" t="s">
        <v>826</v>
      </c>
      <c r="D7" s="924"/>
      <c r="E7" s="924"/>
      <c r="F7" s="924"/>
      <c r="G7" s="924"/>
      <c r="H7" s="924"/>
      <c r="I7" s="924"/>
      <c r="J7" s="85"/>
      <c r="K7" s="85"/>
      <c r="L7" s="85"/>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7"/>
      <c r="D8" s="717"/>
      <c r="E8" s="717"/>
      <c r="F8" s="717"/>
      <c r="G8" s="717"/>
      <c r="H8" s="717"/>
      <c r="I8" s="717"/>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7"/>
      <c r="D9" s="717"/>
      <c r="E9" s="717"/>
      <c r="F9" s="717"/>
      <c r="G9" s="717"/>
      <c r="H9" s="717"/>
      <c r="I9" s="717"/>
      <c r="J9" s="87"/>
      <c r="K9" s="87"/>
      <c r="L9" s="87"/>
      <c r="M9" s="92"/>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8"/>
      <c r="B10" s="76"/>
      <c r="C10" s="717"/>
      <c r="D10" s="717"/>
      <c r="E10" s="717"/>
      <c r="F10" s="717"/>
      <c r="G10" s="717"/>
      <c r="H10" s="717"/>
      <c r="I10" s="717"/>
      <c r="J10" s="87"/>
      <c r="K10" s="87"/>
      <c r="L10" s="87"/>
      <c r="M10" s="92"/>
      <c r="N10" s="79"/>
      <c r="O10" s="81"/>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s="62" customFormat="1" ht="24.95" customHeight="1">
      <c r="A11" s="96"/>
      <c r="B11" s="76"/>
      <c r="C11" s="717"/>
      <c r="D11" s="717"/>
      <c r="E11" s="717"/>
      <c r="F11" s="717"/>
      <c r="G11" s="717"/>
      <c r="H11" s="717"/>
      <c r="I11" s="717"/>
      <c r="J11" s="87"/>
      <c r="K11" s="87"/>
      <c r="L11" s="87"/>
      <c r="M11" s="92"/>
      <c r="N11" s="79"/>
      <c r="O11" s="81"/>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s="62" customFormat="1" ht="24.95" customHeight="1">
      <c r="A12" s="96"/>
      <c r="B12" s="76"/>
      <c r="C12" s="717"/>
      <c r="D12" s="717"/>
      <c r="E12" s="717"/>
      <c r="F12" s="717"/>
      <c r="G12" s="717"/>
      <c r="H12" s="717"/>
      <c r="I12" s="717"/>
      <c r="J12" s="87"/>
      <c r="K12" s="87"/>
      <c r="L12" s="87"/>
      <c r="M12" s="92"/>
      <c r="N12" s="79"/>
      <c r="O12" s="81"/>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s="62" customFormat="1" ht="24.95" customHeight="1">
      <c r="A13" s="96"/>
      <c r="B13" s="76"/>
      <c r="C13" s="717"/>
      <c r="D13" s="717"/>
      <c r="E13" s="717"/>
      <c r="F13" s="717"/>
      <c r="G13" s="717"/>
      <c r="H13" s="717"/>
      <c r="I13" s="717"/>
      <c r="J13" s="87"/>
      <c r="K13" s="87"/>
      <c r="L13" s="87"/>
      <c r="M13" s="92"/>
      <c r="N13" s="79"/>
      <c r="O13" s="81"/>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s="62" customFormat="1" ht="24.95" customHeight="1">
      <c r="A14" s="96"/>
      <c r="B14" s="76"/>
      <c r="C14" s="717"/>
      <c r="D14" s="717"/>
      <c r="E14" s="717"/>
      <c r="F14" s="717"/>
      <c r="G14" s="717"/>
      <c r="H14" s="717"/>
      <c r="I14" s="717"/>
      <c r="J14" s="87"/>
      <c r="K14" s="87"/>
      <c r="L14" s="87"/>
      <c r="M14" s="92"/>
      <c r="N14" s="79"/>
      <c r="O14" s="81"/>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s="62" customFormat="1" ht="24.95" customHeight="1">
      <c r="A15" s="96"/>
      <c r="B15" s="76"/>
      <c r="C15" s="717"/>
      <c r="D15" s="717"/>
      <c r="E15" s="717"/>
      <c r="F15" s="717"/>
      <c r="G15" s="717"/>
      <c r="H15" s="717"/>
      <c r="I15" s="717"/>
      <c r="J15" s="87"/>
      <c r="K15" s="87"/>
      <c r="L15" s="87"/>
      <c r="M15" s="92"/>
      <c r="N15" s="79"/>
      <c r="O15" s="81"/>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s="62" customFormat="1" ht="24.95" customHeight="1">
      <c r="A16" s="96"/>
      <c r="B16" s="76"/>
      <c r="C16" s="717"/>
      <c r="D16" s="717"/>
      <c r="E16" s="717"/>
      <c r="F16" s="717"/>
      <c r="G16" s="717"/>
      <c r="H16" s="717"/>
      <c r="I16" s="717"/>
      <c r="J16" s="87"/>
      <c r="K16" s="87"/>
      <c r="L16" s="87"/>
      <c r="M16" s="92"/>
      <c r="N16" s="79"/>
      <c r="O16" s="81"/>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s="62" customFormat="1" ht="24.95" customHeight="1">
      <c r="A17" s="96"/>
      <c r="B17" s="76"/>
      <c r="C17" s="717"/>
      <c r="D17" s="717"/>
      <c r="E17" s="717"/>
      <c r="F17" s="717"/>
      <c r="G17" s="717"/>
      <c r="H17" s="717"/>
      <c r="I17" s="717"/>
      <c r="J17" s="87"/>
      <c r="K17" s="87"/>
      <c r="L17" s="87"/>
      <c r="M17" s="92"/>
      <c r="N17" s="79"/>
      <c r="O17" s="81"/>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s="62" customFormat="1" ht="24.95" customHeight="1">
      <c r="A18" s="96"/>
      <c r="B18" s="76"/>
      <c r="C18" s="717"/>
      <c r="D18" s="717"/>
      <c r="E18" s="717"/>
      <c r="F18" s="717"/>
      <c r="G18" s="717"/>
      <c r="H18" s="717"/>
      <c r="I18" s="717"/>
      <c r="J18" s="87"/>
      <c r="K18" s="87"/>
      <c r="L18" s="87"/>
      <c r="M18" s="92"/>
      <c r="N18" s="79"/>
      <c r="O18" s="81"/>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1"/>
    </row>
    <row r="19" spans="1:46" s="62" customFormat="1" ht="24.95" customHeight="1">
      <c r="A19" s="96"/>
      <c r="B19" s="76"/>
      <c r="C19" s="717"/>
      <c r="D19" s="717"/>
      <c r="E19" s="717"/>
      <c r="F19" s="717"/>
      <c r="G19" s="717"/>
      <c r="H19" s="717"/>
      <c r="I19" s="717"/>
      <c r="J19" s="87"/>
      <c r="K19" s="87"/>
      <c r="L19" s="87"/>
      <c r="M19" s="92"/>
      <c r="N19" s="79"/>
      <c r="O19" s="81"/>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s="62" customFormat="1" ht="24.95" customHeight="1">
      <c r="A20" s="96"/>
      <c r="B20" s="76"/>
      <c r="C20" s="717"/>
      <c r="D20" s="717"/>
      <c r="E20" s="717"/>
      <c r="F20" s="717"/>
      <c r="G20" s="717"/>
      <c r="H20" s="717"/>
      <c r="I20" s="717"/>
      <c r="J20" s="87"/>
      <c r="K20" s="87"/>
      <c r="L20" s="87"/>
      <c r="M20" s="92"/>
      <c r="N20" s="79"/>
      <c r="O20" s="81"/>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s="62" customFormat="1" ht="24.95" customHeight="1">
      <c r="A21" s="96"/>
      <c r="B21" s="76"/>
      <c r="C21" s="717"/>
      <c r="D21" s="717"/>
      <c r="E21" s="717"/>
      <c r="F21" s="717"/>
      <c r="G21" s="717"/>
      <c r="H21" s="717"/>
      <c r="I21" s="717"/>
      <c r="J21" s="87"/>
      <c r="K21" s="87"/>
      <c r="L21" s="87"/>
      <c r="M21" s="92"/>
      <c r="N21" s="79"/>
      <c r="O21" s="81"/>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s="62" customFormat="1" ht="24.95" customHeight="1">
      <c r="A22" s="96"/>
      <c r="B22" s="76"/>
      <c r="C22" s="50"/>
      <c r="D22" s="50"/>
      <c r="E22" s="50"/>
      <c r="F22" s="50"/>
      <c r="G22" s="50"/>
      <c r="H22" s="50"/>
      <c r="I22" s="50"/>
      <c r="J22" s="87"/>
      <c r="K22" s="87"/>
      <c r="L22" s="87"/>
      <c r="M22" s="92"/>
      <c r="N22" s="79"/>
      <c r="O22" s="81"/>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s="62" customFormat="1" ht="35.1" customHeight="1">
      <c r="A23" s="96"/>
      <c r="B23" s="60"/>
      <c r="C23" s="571" t="str">
        <f>Índice!D133</f>
        <v>GRI EU8</v>
      </c>
      <c r="D23" s="922" t="str">
        <f>Índice!E133</f>
        <v>Research and development activity and expenditure aimed at providing reliable electricity and promoting sustainable development</v>
      </c>
      <c r="E23" s="923"/>
      <c r="F23" s="923"/>
      <c r="G23" s="923"/>
      <c r="H23" s="923"/>
      <c r="I23" s="923"/>
      <c r="J23" s="368"/>
      <c r="K23" s="368"/>
      <c r="L23" s="3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s="62" customFormat="1" ht="24.95" customHeight="1">
      <c r="A24" s="96"/>
      <c r="B24" s="60"/>
      <c r="C24" s="917" t="s">
        <v>827</v>
      </c>
      <c r="D24" s="917"/>
      <c r="E24" s="917"/>
      <c r="F24" s="917"/>
      <c r="G24" s="917"/>
      <c r="H24" s="917"/>
      <c r="I24" s="917"/>
      <c r="J24" s="85"/>
      <c r="K24" s="85"/>
      <c r="L24" s="85"/>
    </row>
    <row r="25" spans="1:46" s="62" customFormat="1" ht="24.95" customHeight="1">
      <c r="A25" s="96"/>
      <c r="B25" s="60"/>
      <c r="C25" s="725"/>
      <c r="D25" s="725"/>
      <c r="E25" s="725"/>
      <c r="F25" s="725"/>
      <c r="G25" s="725"/>
      <c r="H25" s="725"/>
      <c r="I25" s="725"/>
      <c r="J25" s="87"/>
      <c r="K25" s="87"/>
      <c r="L25" s="87"/>
    </row>
    <row r="26" spans="1:46" s="62" customFormat="1" ht="24.95" customHeight="1">
      <c r="A26" s="96"/>
      <c r="B26" s="60"/>
      <c r="C26" s="725"/>
      <c r="D26" s="725"/>
      <c r="E26" s="725"/>
      <c r="F26" s="725"/>
      <c r="G26" s="725"/>
      <c r="H26" s="725"/>
      <c r="I26" s="725"/>
      <c r="J26" s="87"/>
      <c r="K26" s="87"/>
      <c r="L26" s="87"/>
    </row>
    <row r="27" spans="1:46" s="62" customFormat="1" ht="24.95" customHeight="1">
      <c r="A27" s="96"/>
      <c r="B27" s="60"/>
      <c r="C27" s="725"/>
      <c r="D27" s="725"/>
      <c r="E27" s="725"/>
      <c r="F27" s="725"/>
      <c r="G27" s="725"/>
      <c r="H27" s="725"/>
      <c r="I27" s="725"/>
      <c r="J27" s="87"/>
      <c r="K27" s="87"/>
      <c r="L27" s="87"/>
    </row>
    <row r="28" spans="1:46" s="62" customFormat="1" ht="49.5" customHeight="1" thickBot="1">
      <c r="A28" s="96"/>
      <c r="B28" s="60"/>
      <c r="C28" s="925" t="s">
        <v>837</v>
      </c>
      <c r="D28" s="925"/>
      <c r="E28" s="926"/>
    </row>
    <row r="29" spans="1:46" s="62" customFormat="1" ht="24.95" customHeight="1">
      <c r="A29" s="96"/>
      <c r="B29" s="60"/>
      <c r="C29" s="920" t="s">
        <v>828</v>
      </c>
      <c r="D29" s="921"/>
      <c r="E29" s="239" t="s">
        <v>834</v>
      </c>
    </row>
    <row r="30" spans="1:46" s="62" customFormat="1" ht="24.95" customHeight="1">
      <c r="A30" s="96"/>
      <c r="B30" s="60"/>
      <c r="C30" s="918" t="s">
        <v>829</v>
      </c>
      <c r="D30" s="919"/>
      <c r="E30" s="239" t="s">
        <v>835</v>
      </c>
    </row>
    <row r="31" spans="1:46" s="62" customFormat="1" ht="24.95" customHeight="1">
      <c r="A31" s="96"/>
      <c r="B31" s="60"/>
      <c r="C31" s="918" t="s">
        <v>830</v>
      </c>
      <c r="D31" s="919"/>
      <c r="E31" s="239" t="s">
        <v>836</v>
      </c>
    </row>
    <row r="32" spans="1:46" s="62" customFormat="1" ht="24.95" customHeight="1">
      <c r="A32" s="96"/>
      <c r="B32" s="60"/>
      <c r="C32" s="918" t="s">
        <v>831</v>
      </c>
      <c r="D32" s="919"/>
      <c r="E32" s="572">
        <v>8724342.6199999992</v>
      </c>
    </row>
    <row r="33" spans="1:5" s="62" customFormat="1" ht="24.95" customHeight="1">
      <c r="A33" s="96"/>
      <c r="B33" s="60"/>
      <c r="C33" s="918" t="s">
        <v>832</v>
      </c>
      <c r="D33" s="919"/>
      <c r="E33" s="572">
        <v>7131746.3499999996</v>
      </c>
    </row>
    <row r="34" spans="1:5" s="62" customFormat="1" ht="24.95" customHeight="1">
      <c r="A34" s="96"/>
      <c r="B34" s="60"/>
      <c r="C34" s="915" t="s">
        <v>833</v>
      </c>
      <c r="D34" s="916"/>
      <c r="E34" s="573">
        <v>1746765.66</v>
      </c>
    </row>
    <row r="35" spans="1:5" s="62" customFormat="1" ht="24.95" customHeight="1">
      <c r="A35" s="96"/>
      <c r="B35" s="60"/>
      <c r="C35" s="502"/>
      <c r="D35" s="131"/>
      <c r="E35" s="63"/>
    </row>
    <row r="36" spans="1:5" s="62" customFormat="1" ht="35.1" customHeight="1" thickBot="1">
      <c r="A36" s="96"/>
      <c r="B36" s="60"/>
      <c r="C36" s="925" t="s">
        <v>839</v>
      </c>
      <c r="D36" s="925"/>
      <c r="E36" s="926"/>
    </row>
    <row r="37" spans="1:5" s="62" customFormat="1" ht="24.95" customHeight="1">
      <c r="A37" s="96"/>
      <c r="B37" s="60"/>
      <c r="C37" s="920" t="s">
        <v>828</v>
      </c>
      <c r="D37" s="921"/>
      <c r="E37" s="239" t="s">
        <v>840</v>
      </c>
    </row>
    <row r="38" spans="1:5" s="62" customFormat="1" ht="24.95" customHeight="1">
      <c r="A38" s="96"/>
      <c r="B38" s="60"/>
      <c r="C38" s="918" t="s">
        <v>829</v>
      </c>
      <c r="D38" s="919"/>
      <c r="E38" s="239" t="s">
        <v>841</v>
      </c>
    </row>
    <row r="39" spans="1:5" s="62" customFormat="1" ht="24.95" customHeight="1">
      <c r="A39" s="96"/>
      <c r="B39" s="60"/>
      <c r="C39" s="918" t="s">
        <v>830</v>
      </c>
      <c r="D39" s="919"/>
      <c r="E39" s="239" t="s">
        <v>836</v>
      </c>
    </row>
    <row r="40" spans="1:5" s="62" customFormat="1" ht="24.95" customHeight="1">
      <c r="A40" s="96"/>
      <c r="B40" s="82"/>
      <c r="C40" s="918" t="s">
        <v>831</v>
      </c>
      <c r="D40" s="919"/>
      <c r="E40" s="572">
        <v>17397073.75</v>
      </c>
    </row>
    <row r="41" spans="1:5" s="62" customFormat="1" ht="24.95" customHeight="1">
      <c r="A41" s="96"/>
      <c r="B41" s="82"/>
      <c r="C41" s="918" t="s">
        <v>832</v>
      </c>
      <c r="D41" s="919"/>
      <c r="E41" s="572">
        <v>7639174.4500000002</v>
      </c>
    </row>
    <row r="42" spans="1:5" s="62" customFormat="1" ht="24.95" customHeight="1">
      <c r="A42" s="96"/>
      <c r="B42" s="82"/>
      <c r="C42" s="915" t="s">
        <v>833</v>
      </c>
      <c r="D42" s="916"/>
      <c r="E42" s="573">
        <v>3756278.78</v>
      </c>
    </row>
    <row r="43" spans="1:5" s="62" customFormat="1" ht="24.95" customHeight="1">
      <c r="A43" s="96"/>
      <c r="B43" s="82"/>
    </row>
    <row r="44" spans="1:5" s="62" customFormat="1" ht="35.1" customHeight="1" thickBot="1">
      <c r="A44" s="96"/>
      <c r="B44" s="82"/>
      <c r="C44" s="925" t="s">
        <v>842</v>
      </c>
      <c r="D44" s="925"/>
      <c r="E44" s="926"/>
    </row>
    <row r="45" spans="1:5" s="62" customFormat="1" ht="24.95" customHeight="1">
      <c r="A45" s="96"/>
      <c r="B45" s="60"/>
      <c r="C45" s="920" t="s">
        <v>828</v>
      </c>
      <c r="D45" s="921"/>
      <c r="E45" s="239" t="s">
        <v>843</v>
      </c>
    </row>
    <row r="46" spans="1:5" s="62" customFormat="1" ht="24.95" customHeight="1">
      <c r="A46" s="96"/>
      <c r="B46" s="60"/>
      <c r="C46" s="918" t="s">
        <v>829</v>
      </c>
      <c r="D46" s="919"/>
      <c r="E46" s="239" t="s">
        <v>844</v>
      </c>
    </row>
    <row r="47" spans="1:5" s="62" customFormat="1" ht="24.95" customHeight="1">
      <c r="A47" s="96"/>
      <c r="B47" s="60"/>
      <c r="C47" s="918" t="s">
        <v>830</v>
      </c>
      <c r="D47" s="919"/>
      <c r="E47" s="239" t="s">
        <v>836</v>
      </c>
    </row>
    <row r="48" spans="1:5" s="62" customFormat="1" ht="24.95" customHeight="1">
      <c r="A48" s="96"/>
      <c r="B48" s="60"/>
      <c r="C48" s="918" t="s">
        <v>831</v>
      </c>
      <c r="D48" s="919"/>
      <c r="E48" s="572">
        <v>3349330.57</v>
      </c>
    </row>
    <row r="49" spans="1:5" s="62" customFormat="1" ht="24.95" customHeight="1">
      <c r="A49" s="96"/>
      <c r="B49" s="82"/>
      <c r="C49" s="918" t="s">
        <v>832</v>
      </c>
      <c r="D49" s="919"/>
      <c r="E49" s="572">
        <v>3349330.57</v>
      </c>
    </row>
    <row r="50" spans="1:5" s="62" customFormat="1" ht="24.95" customHeight="1">
      <c r="A50" s="96"/>
      <c r="B50" s="60"/>
      <c r="C50" s="915" t="s">
        <v>833</v>
      </c>
      <c r="D50" s="916"/>
      <c r="E50" s="573">
        <v>1100154.81</v>
      </c>
    </row>
    <row r="51" spans="1:5" s="62" customFormat="1" ht="24.95" customHeight="1">
      <c r="A51" s="96"/>
      <c r="B51" s="60"/>
    </row>
    <row r="52" spans="1:5" s="62" customFormat="1" ht="35.1" customHeight="1" thickBot="1">
      <c r="A52" s="96"/>
      <c r="B52" s="60"/>
      <c r="C52" s="925" t="s">
        <v>845</v>
      </c>
      <c r="D52" s="925"/>
      <c r="E52" s="926"/>
    </row>
    <row r="53" spans="1:5" s="62" customFormat="1" ht="24.95" customHeight="1">
      <c r="A53" s="96"/>
      <c r="B53" s="60"/>
      <c r="C53" s="920" t="s">
        <v>828</v>
      </c>
      <c r="D53" s="921"/>
      <c r="E53" s="239" t="s">
        <v>846</v>
      </c>
    </row>
    <row r="54" spans="1:5" s="62" customFormat="1" ht="24.95" customHeight="1">
      <c r="A54" s="96"/>
      <c r="B54" s="60"/>
      <c r="C54" s="918" t="s">
        <v>829</v>
      </c>
      <c r="D54" s="919"/>
      <c r="E54" s="239" t="s">
        <v>844</v>
      </c>
    </row>
    <row r="55" spans="1:5" s="62" customFormat="1" ht="24.95" customHeight="1">
      <c r="A55" s="96"/>
      <c r="B55" s="60"/>
      <c r="C55" s="918" t="s">
        <v>830</v>
      </c>
      <c r="D55" s="919"/>
      <c r="E55" s="239" t="s">
        <v>836</v>
      </c>
    </row>
    <row r="56" spans="1:5" s="62" customFormat="1" ht="24.95" customHeight="1">
      <c r="A56" s="96"/>
      <c r="B56" s="60"/>
      <c r="C56" s="918" t="s">
        <v>831</v>
      </c>
      <c r="D56" s="919"/>
      <c r="E56" s="572">
        <v>5541960.5999999996</v>
      </c>
    </row>
    <row r="57" spans="1:5" s="62" customFormat="1" ht="24.95" customHeight="1">
      <c r="A57" s="96"/>
      <c r="B57" s="60"/>
      <c r="C57" s="918" t="s">
        <v>832</v>
      </c>
      <c r="D57" s="919"/>
      <c r="E57" s="572">
        <v>5169564.6399999997</v>
      </c>
    </row>
    <row r="58" spans="1:5" s="62" customFormat="1" ht="24.95" customHeight="1">
      <c r="A58" s="96"/>
      <c r="B58" s="60"/>
      <c r="C58" s="915" t="s">
        <v>833</v>
      </c>
      <c r="D58" s="916"/>
      <c r="E58" s="573">
        <v>1739421.16</v>
      </c>
    </row>
    <row r="59" spans="1:5" s="62" customFormat="1" ht="24.95" customHeight="1">
      <c r="A59" s="96"/>
      <c r="B59" s="60"/>
    </row>
    <row r="60" spans="1:5" s="62" customFormat="1" ht="35.1" customHeight="1" thickBot="1">
      <c r="A60" s="96"/>
      <c r="B60" s="60"/>
      <c r="C60" s="925" t="s">
        <v>847</v>
      </c>
      <c r="D60" s="925"/>
      <c r="E60" s="926"/>
    </row>
    <row r="61" spans="1:5" s="62" customFormat="1" ht="24.95" customHeight="1">
      <c r="A61" s="96"/>
      <c r="B61" s="60"/>
      <c r="C61" s="920" t="s">
        <v>828</v>
      </c>
      <c r="D61" s="921"/>
      <c r="E61" s="239" t="s">
        <v>848</v>
      </c>
    </row>
    <row r="62" spans="1:5" s="62" customFormat="1" ht="24.95" customHeight="1">
      <c r="A62" s="96"/>
      <c r="B62" s="60"/>
      <c r="C62" s="918" t="s">
        <v>829</v>
      </c>
      <c r="D62" s="919"/>
      <c r="E62" s="239" t="s">
        <v>844</v>
      </c>
    </row>
    <row r="63" spans="1:5" s="62" customFormat="1" ht="24.95" customHeight="1">
      <c r="A63" s="96"/>
      <c r="B63" s="60"/>
      <c r="C63" s="918" t="s">
        <v>830</v>
      </c>
      <c r="D63" s="919"/>
      <c r="E63" s="239" t="s">
        <v>836</v>
      </c>
    </row>
    <row r="64" spans="1:5" s="62" customFormat="1" ht="24.95" customHeight="1">
      <c r="A64" s="96"/>
      <c r="B64" s="60"/>
      <c r="C64" s="918" t="s">
        <v>831</v>
      </c>
      <c r="D64" s="919"/>
      <c r="E64" s="572">
        <v>8427494.2799999993</v>
      </c>
    </row>
    <row r="65" spans="1:5" s="62" customFormat="1" ht="24.95" customHeight="1">
      <c r="A65" s="96"/>
      <c r="B65" s="60"/>
      <c r="C65" s="918" t="s">
        <v>832</v>
      </c>
      <c r="D65" s="919"/>
      <c r="E65" s="572">
        <v>4328316.92</v>
      </c>
    </row>
    <row r="66" spans="1:5" s="62" customFormat="1" ht="24.95" customHeight="1">
      <c r="A66" s="96"/>
      <c r="B66" s="60"/>
      <c r="C66" s="915" t="s">
        <v>833</v>
      </c>
      <c r="D66" s="916"/>
      <c r="E66" s="573">
        <v>1566519.29</v>
      </c>
    </row>
    <row r="67" spans="1:5" s="62" customFormat="1" ht="24.95" customHeight="1">
      <c r="A67" s="96"/>
      <c r="B67" s="60"/>
    </row>
    <row r="68" spans="1:5" s="62" customFormat="1" ht="50.1" customHeight="1" thickBot="1">
      <c r="A68" s="96"/>
      <c r="B68" s="60"/>
      <c r="C68" s="925" t="s">
        <v>849</v>
      </c>
      <c r="D68" s="925"/>
      <c r="E68" s="926"/>
    </row>
    <row r="69" spans="1:5" s="62" customFormat="1" ht="24.95" customHeight="1">
      <c r="A69" s="96"/>
      <c r="B69" s="82"/>
      <c r="C69" s="920" t="s">
        <v>828</v>
      </c>
      <c r="D69" s="921"/>
      <c r="E69" s="239" t="s">
        <v>850</v>
      </c>
    </row>
    <row r="70" spans="1:5" s="62" customFormat="1" ht="24.95" customHeight="1">
      <c r="A70" s="96"/>
      <c r="B70" s="82"/>
      <c r="C70" s="918" t="s">
        <v>829</v>
      </c>
      <c r="D70" s="919"/>
      <c r="E70" s="239" t="s">
        <v>851</v>
      </c>
    </row>
    <row r="71" spans="1:5" s="62" customFormat="1" ht="24.95" customHeight="1">
      <c r="A71" s="96"/>
      <c r="B71" s="82"/>
      <c r="C71" s="918" t="s">
        <v>830</v>
      </c>
      <c r="D71" s="919"/>
      <c r="E71" s="239" t="s">
        <v>836</v>
      </c>
    </row>
    <row r="72" spans="1:5" s="62" customFormat="1" ht="24.95" customHeight="1">
      <c r="A72" s="96"/>
      <c r="B72" s="82"/>
      <c r="C72" s="918" t="s">
        <v>831</v>
      </c>
      <c r="D72" s="919"/>
      <c r="E72" s="572">
        <v>6031062.2800000003</v>
      </c>
    </row>
    <row r="73" spans="1:5" s="62" customFormat="1" ht="24.95" customHeight="1">
      <c r="A73" s="96"/>
      <c r="B73" s="60"/>
      <c r="C73" s="918" t="s">
        <v>832</v>
      </c>
      <c r="D73" s="919"/>
      <c r="E73" s="572">
        <v>3663268.44</v>
      </c>
    </row>
    <row r="74" spans="1:5" s="62" customFormat="1" ht="24.95" customHeight="1">
      <c r="A74" s="96"/>
      <c r="B74" s="60"/>
      <c r="C74" s="915" t="s">
        <v>833</v>
      </c>
      <c r="D74" s="916"/>
      <c r="E74" s="573">
        <v>3663268.44</v>
      </c>
    </row>
    <row r="75" spans="1:5" s="62" customFormat="1" ht="24.95" customHeight="1">
      <c r="A75" s="96"/>
      <c r="B75" s="60"/>
    </row>
    <row r="76" spans="1:5" s="62" customFormat="1" ht="50.1" customHeight="1" thickBot="1">
      <c r="A76" s="96"/>
      <c r="B76" s="60"/>
      <c r="C76" s="925" t="s">
        <v>852</v>
      </c>
      <c r="D76" s="925"/>
      <c r="E76" s="926"/>
    </row>
    <row r="77" spans="1:5" s="62" customFormat="1" ht="24.95" customHeight="1">
      <c r="A77" s="96"/>
      <c r="B77" s="82"/>
      <c r="C77" s="920" t="s">
        <v>828</v>
      </c>
      <c r="D77" s="921"/>
      <c r="E77" s="239" t="s">
        <v>853</v>
      </c>
    </row>
    <row r="78" spans="1:5" s="62" customFormat="1" ht="24.95" customHeight="1">
      <c r="A78" s="96"/>
      <c r="B78" s="82"/>
      <c r="C78" s="918" t="s">
        <v>829</v>
      </c>
      <c r="D78" s="919"/>
      <c r="E78" s="239" t="s">
        <v>854</v>
      </c>
    </row>
    <row r="79" spans="1:5" s="62" customFormat="1" ht="24.95" customHeight="1">
      <c r="A79" s="96"/>
      <c r="B79" s="82"/>
      <c r="C79" s="918" t="s">
        <v>830</v>
      </c>
      <c r="D79" s="919"/>
      <c r="E79" s="239" t="s">
        <v>836</v>
      </c>
    </row>
    <row r="80" spans="1:5" s="62" customFormat="1" ht="24.95" customHeight="1">
      <c r="A80" s="96"/>
      <c r="B80" s="82"/>
      <c r="C80" s="918" t="s">
        <v>831</v>
      </c>
      <c r="D80" s="919"/>
      <c r="E80" s="572">
        <v>3824452.6</v>
      </c>
    </row>
    <row r="81" spans="1:5" s="62" customFormat="1" ht="24.95" customHeight="1">
      <c r="A81" s="96"/>
      <c r="B81" s="82"/>
      <c r="C81" s="918" t="s">
        <v>832</v>
      </c>
      <c r="D81" s="919"/>
      <c r="E81" s="572">
        <v>1816262.04</v>
      </c>
    </row>
    <row r="82" spans="1:5" s="62" customFormat="1" ht="24.95" customHeight="1">
      <c r="A82" s="96"/>
      <c r="B82" s="60"/>
      <c r="C82" s="915" t="s">
        <v>833</v>
      </c>
      <c r="D82" s="916"/>
      <c r="E82" s="573">
        <v>1816262.04</v>
      </c>
    </row>
    <row r="83" spans="1:5" s="62" customFormat="1" ht="24.95" customHeight="1">
      <c r="A83" s="96"/>
      <c r="B83" s="60"/>
    </row>
    <row r="84" spans="1:5" s="62" customFormat="1" ht="50.1" customHeight="1" thickBot="1">
      <c r="A84" s="96"/>
      <c r="B84" s="83"/>
      <c r="C84" s="925" t="s">
        <v>855</v>
      </c>
      <c r="D84" s="925"/>
      <c r="E84" s="926"/>
    </row>
    <row r="85" spans="1:5" s="62" customFormat="1" ht="24.95" customHeight="1">
      <c r="A85" s="96"/>
      <c r="B85" s="60"/>
      <c r="C85" s="920" t="s">
        <v>828</v>
      </c>
      <c r="D85" s="921"/>
      <c r="E85" s="239" t="s">
        <v>856</v>
      </c>
    </row>
    <row r="86" spans="1:5" s="62" customFormat="1" ht="24.95" customHeight="1">
      <c r="A86" s="96"/>
      <c r="B86" s="60"/>
      <c r="C86" s="918" t="s">
        <v>829</v>
      </c>
      <c r="D86" s="919"/>
      <c r="E86" s="239" t="s">
        <v>851</v>
      </c>
    </row>
    <row r="87" spans="1:5" s="62" customFormat="1" ht="24.95" customHeight="1">
      <c r="A87" s="96"/>
      <c r="B87" s="82"/>
      <c r="C87" s="918" t="s">
        <v>830</v>
      </c>
      <c r="D87" s="919"/>
      <c r="E87" s="239" t="s">
        <v>836</v>
      </c>
    </row>
    <row r="88" spans="1:5" s="62" customFormat="1" ht="24.95" customHeight="1">
      <c r="A88" s="96"/>
      <c r="B88" s="60"/>
      <c r="C88" s="918" t="s">
        <v>831</v>
      </c>
      <c r="D88" s="919"/>
      <c r="E88" s="572">
        <v>2914277</v>
      </c>
    </row>
    <row r="89" spans="1:5" s="62" customFormat="1" ht="24.95" customHeight="1">
      <c r="A89" s="96"/>
      <c r="B89" s="60"/>
      <c r="C89" s="918" t="s">
        <v>832</v>
      </c>
      <c r="D89" s="919"/>
      <c r="E89" s="572">
        <v>1208635.8</v>
      </c>
    </row>
    <row r="90" spans="1:5" s="62" customFormat="1" ht="24.95" customHeight="1">
      <c r="A90" s="96"/>
      <c r="B90" s="60"/>
      <c r="C90" s="915" t="s">
        <v>833</v>
      </c>
      <c r="D90" s="916"/>
      <c r="E90" s="573">
        <v>1208635.8</v>
      </c>
    </row>
    <row r="91" spans="1:5" s="62" customFormat="1" ht="24.95" customHeight="1">
      <c r="A91" s="96"/>
      <c r="B91" s="82"/>
    </row>
    <row r="92" spans="1:5" s="62" customFormat="1" ht="35.1" customHeight="1" thickBot="1">
      <c r="A92" s="96"/>
      <c r="B92" s="82"/>
      <c r="C92" s="925" t="s">
        <v>857</v>
      </c>
      <c r="D92" s="925"/>
      <c r="E92" s="926"/>
    </row>
    <row r="93" spans="1:5" s="62" customFormat="1" ht="24.95" customHeight="1">
      <c r="A93" s="96"/>
      <c r="B93" s="83"/>
      <c r="C93" s="920" t="s">
        <v>828</v>
      </c>
      <c r="D93" s="921"/>
      <c r="E93" s="239" t="s">
        <v>858</v>
      </c>
    </row>
    <row r="94" spans="1:5" s="62" customFormat="1" ht="24.95" customHeight="1">
      <c r="A94" s="96"/>
      <c r="B94" s="82"/>
      <c r="C94" s="918" t="s">
        <v>829</v>
      </c>
      <c r="D94" s="919"/>
      <c r="E94" s="239" t="s">
        <v>841</v>
      </c>
    </row>
    <row r="95" spans="1:5" s="62" customFormat="1" ht="24.95" customHeight="1">
      <c r="A95" s="96"/>
      <c r="B95" s="82"/>
      <c r="C95" s="918" t="s">
        <v>830</v>
      </c>
      <c r="D95" s="919"/>
      <c r="E95" s="239" t="s">
        <v>836</v>
      </c>
    </row>
    <row r="96" spans="1:5" s="62" customFormat="1" ht="24.95" customHeight="1">
      <c r="A96" s="96"/>
      <c r="B96" s="82"/>
      <c r="C96" s="918" t="s">
        <v>831</v>
      </c>
      <c r="D96" s="919"/>
      <c r="E96" s="572">
        <v>3709207.75</v>
      </c>
    </row>
    <row r="97" spans="1:5" s="62" customFormat="1" ht="24.95" customHeight="1">
      <c r="A97" s="96"/>
      <c r="B97" s="82"/>
      <c r="C97" s="918" t="s">
        <v>832</v>
      </c>
      <c r="D97" s="919"/>
      <c r="E97" s="572">
        <v>1185321.8</v>
      </c>
    </row>
    <row r="98" spans="1:5" s="62" customFormat="1" ht="24.95" customHeight="1">
      <c r="A98" s="96"/>
      <c r="B98" s="82"/>
      <c r="C98" s="915" t="s">
        <v>833</v>
      </c>
      <c r="D98" s="916"/>
      <c r="E98" s="573">
        <v>1185321.8</v>
      </c>
    </row>
    <row r="99" spans="1:5" s="62" customFormat="1" ht="24.95" customHeight="1">
      <c r="A99" s="96"/>
      <c r="B99" s="82"/>
    </row>
    <row r="100" spans="1:5" s="62" customFormat="1" ht="50.1" customHeight="1" thickBot="1">
      <c r="A100" s="96"/>
      <c r="B100" s="82"/>
      <c r="C100" s="925" t="s">
        <v>859</v>
      </c>
      <c r="D100" s="925"/>
      <c r="E100" s="926"/>
    </row>
    <row r="101" spans="1:5" s="62" customFormat="1" ht="24.95" customHeight="1">
      <c r="A101" s="96"/>
      <c r="B101" s="82"/>
      <c r="C101" s="920" t="s">
        <v>828</v>
      </c>
      <c r="D101" s="921"/>
      <c r="E101" s="239" t="s">
        <v>860</v>
      </c>
    </row>
    <row r="102" spans="1:5" s="62" customFormat="1" ht="24.95" customHeight="1">
      <c r="A102" s="96"/>
      <c r="B102" s="60"/>
      <c r="C102" s="918" t="s">
        <v>829</v>
      </c>
      <c r="D102" s="919"/>
      <c r="E102" s="239" t="s">
        <v>844</v>
      </c>
    </row>
    <row r="103" spans="1:5" s="62" customFormat="1" ht="24.95" customHeight="1">
      <c r="A103" s="96"/>
      <c r="B103" s="60"/>
      <c r="C103" s="918" t="s">
        <v>830</v>
      </c>
      <c r="D103" s="919"/>
      <c r="E103" s="239" t="s">
        <v>836</v>
      </c>
    </row>
    <row r="104" spans="1:5" s="62" customFormat="1" ht="24.95" customHeight="1">
      <c r="A104" s="96"/>
      <c r="B104" s="60"/>
      <c r="C104" s="918" t="s">
        <v>831</v>
      </c>
      <c r="D104" s="919"/>
      <c r="E104" s="572">
        <v>5671415.7999999998</v>
      </c>
    </row>
    <row r="105" spans="1:5" s="62" customFormat="1" ht="24.95" customHeight="1">
      <c r="A105" s="96"/>
      <c r="B105" s="60"/>
      <c r="C105" s="918" t="s">
        <v>832</v>
      </c>
      <c r="D105" s="919"/>
      <c r="E105" s="572">
        <v>1078782.54</v>
      </c>
    </row>
    <row r="106" spans="1:5" s="62" customFormat="1" ht="24.95" customHeight="1">
      <c r="A106" s="96"/>
      <c r="B106" s="60"/>
      <c r="C106" s="915" t="s">
        <v>833</v>
      </c>
      <c r="D106" s="916"/>
      <c r="E106" s="573">
        <v>1078782.54</v>
      </c>
    </row>
    <row r="107" spans="1:5" s="62" customFormat="1" ht="24.95" customHeight="1">
      <c r="A107" s="96"/>
      <c r="B107" s="60"/>
    </row>
    <row r="108" spans="1:5" s="62" customFormat="1" ht="35.1" customHeight="1" thickBot="1">
      <c r="A108" s="96"/>
      <c r="B108" s="60"/>
      <c r="C108" s="925" t="s">
        <v>861</v>
      </c>
      <c r="D108" s="925"/>
      <c r="E108" s="926"/>
    </row>
    <row r="109" spans="1:5" s="62" customFormat="1" ht="24.95" customHeight="1">
      <c r="A109" s="96"/>
      <c r="B109" s="60"/>
      <c r="C109" s="920" t="s">
        <v>828</v>
      </c>
      <c r="D109" s="921"/>
      <c r="E109" s="239" t="s">
        <v>862</v>
      </c>
    </row>
    <row r="110" spans="1:5" s="62" customFormat="1" ht="24.95" customHeight="1">
      <c r="A110" s="96"/>
      <c r="B110" s="60"/>
      <c r="C110" s="918" t="s">
        <v>829</v>
      </c>
      <c r="D110" s="919"/>
      <c r="E110" s="239" t="s">
        <v>863</v>
      </c>
    </row>
    <row r="111" spans="1:5" s="62" customFormat="1" ht="24.95" customHeight="1">
      <c r="A111" s="96"/>
      <c r="B111" s="60"/>
      <c r="C111" s="918" t="s">
        <v>830</v>
      </c>
      <c r="D111" s="919"/>
      <c r="E111" s="239" t="s">
        <v>836</v>
      </c>
    </row>
    <row r="112" spans="1:5" s="62" customFormat="1" ht="24.95" customHeight="1">
      <c r="A112" s="96"/>
      <c r="B112" s="60"/>
      <c r="C112" s="918" t="s">
        <v>831</v>
      </c>
      <c r="D112" s="919"/>
      <c r="E112" s="572">
        <v>1689530.82</v>
      </c>
    </row>
    <row r="113" spans="1:12" s="62" customFormat="1" ht="24.95" customHeight="1">
      <c r="A113" s="96"/>
      <c r="B113" s="60"/>
      <c r="C113" s="918" t="s">
        <v>832</v>
      </c>
      <c r="D113" s="919"/>
      <c r="E113" s="572">
        <v>1479530.82</v>
      </c>
    </row>
    <row r="114" spans="1:12" s="62" customFormat="1" ht="24.95" customHeight="1">
      <c r="A114" s="96"/>
      <c r="B114" s="82"/>
      <c r="C114" s="915" t="s">
        <v>833</v>
      </c>
      <c r="D114" s="916"/>
      <c r="E114" s="573">
        <v>554824.06000000006</v>
      </c>
    </row>
    <row r="115" spans="1:12" s="62" customFormat="1" ht="24.95" customHeight="1">
      <c r="A115" s="96"/>
      <c r="B115" s="82"/>
    </row>
    <row r="116" spans="1:12" s="62" customFormat="1" ht="35.1" customHeight="1" thickBot="1">
      <c r="A116" s="96"/>
      <c r="B116" s="82"/>
      <c r="C116" s="925" t="s">
        <v>864</v>
      </c>
      <c r="D116" s="925"/>
      <c r="E116" s="926"/>
    </row>
    <row r="117" spans="1:12" s="62" customFormat="1" ht="24.95" customHeight="1">
      <c r="A117" s="96"/>
      <c r="B117" s="60"/>
      <c r="C117" s="920" t="s">
        <v>828</v>
      </c>
      <c r="D117" s="921"/>
      <c r="E117" s="239" t="s">
        <v>865</v>
      </c>
    </row>
    <row r="118" spans="1:12" s="62" customFormat="1" ht="24.95" customHeight="1">
      <c r="A118" s="96"/>
      <c r="B118" s="82"/>
      <c r="C118" s="918" t="s">
        <v>829</v>
      </c>
      <c r="D118" s="919"/>
      <c r="E118" s="239" t="s">
        <v>844</v>
      </c>
    </row>
    <row r="119" spans="1:12" s="62" customFormat="1" ht="24.95" customHeight="1">
      <c r="A119" s="96"/>
      <c r="B119" s="82"/>
      <c r="C119" s="918" t="s">
        <v>830</v>
      </c>
      <c r="D119" s="919"/>
      <c r="E119" s="239" t="s">
        <v>836</v>
      </c>
    </row>
    <row r="120" spans="1:12" s="62" customFormat="1" ht="24.95" customHeight="1">
      <c r="A120" s="96"/>
      <c r="B120" s="82"/>
      <c r="C120" s="918" t="s">
        <v>831</v>
      </c>
      <c r="D120" s="919"/>
      <c r="E120" s="572">
        <v>2611310.8199999998</v>
      </c>
    </row>
    <row r="121" spans="1:12" s="62" customFormat="1" ht="24.95" customHeight="1">
      <c r="A121" s="96"/>
      <c r="B121" s="82"/>
      <c r="C121" s="918" t="s">
        <v>832</v>
      </c>
      <c r="D121" s="919"/>
      <c r="E121" s="572">
        <v>1958483.13</v>
      </c>
    </row>
    <row r="122" spans="1:12" s="62" customFormat="1" ht="24.95" customHeight="1">
      <c r="A122" s="96"/>
      <c r="B122" s="82"/>
      <c r="C122" s="915" t="s">
        <v>833</v>
      </c>
      <c r="D122" s="916"/>
      <c r="E122" s="573">
        <v>1305655.42</v>
      </c>
    </row>
    <row r="123" spans="1:12" s="62" customFormat="1" ht="24.95" customHeight="1">
      <c r="A123" s="96"/>
      <c r="B123" s="60"/>
    </row>
    <row r="124" spans="1:12" s="62" customFormat="1" ht="24.95" customHeight="1">
      <c r="A124" s="96"/>
      <c r="B124" s="60"/>
      <c r="C124" s="927" t="s">
        <v>838</v>
      </c>
      <c r="D124" s="927"/>
      <c r="E124" s="927"/>
      <c r="F124" s="927"/>
      <c r="G124" s="927"/>
      <c r="H124" s="927"/>
      <c r="I124" s="927"/>
      <c r="J124" s="124"/>
      <c r="K124" s="124"/>
      <c r="L124" s="124"/>
    </row>
    <row r="125" spans="1:12" s="62" customFormat="1" ht="24.95" customHeight="1">
      <c r="A125" s="96"/>
      <c r="B125" s="82"/>
      <c r="C125" s="725"/>
      <c r="D125" s="725"/>
      <c r="E125" s="725"/>
      <c r="F125" s="725"/>
      <c r="G125" s="725"/>
      <c r="H125" s="725"/>
      <c r="I125" s="725"/>
      <c r="J125" s="126"/>
      <c r="K125" s="126"/>
      <c r="L125" s="126"/>
    </row>
    <row r="126" spans="1:12" s="62" customFormat="1" ht="24.95" customHeight="1">
      <c r="A126" s="96"/>
      <c r="B126" s="82"/>
      <c r="C126" s="725"/>
      <c r="D126" s="725"/>
      <c r="E126" s="725"/>
      <c r="F126" s="725"/>
      <c r="G126" s="725"/>
      <c r="H126" s="725"/>
      <c r="I126" s="725"/>
      <c r="J126" s="126"/>
      <c r="K126" s="126"/>
      <c r="L126" s="126"/>
    </row>
    <row r="127" spans="1:12" s="62" customFormat="1" ht="24.95" customHeight="1">
      <c r="A127" s="96"/>
      <c r="B127" s="82"/>
      <c r="C127" s="125"/>
      <c r="D127" s="126"/>
      <c r="E127" s="126"/>
      <c r="F127" s="126"/>
      <c r="G127" s="126"/>
      <c r="H127" s="126"/>
      <c r="I127" s="126"/>
      <c r="J127" s="126"/>
      <c r="K127" s="126"/>
      <c r="L127" s="126"/>
    </row>
    <row r="128" spans="1:12" s="62" customFormat="1" ht="24.95" customHeight="1">
      <c r="A128" s="96"/>
      <c r="B128" s="61"/>
    </row>
    <row r="129" spans="1:2" s="62" customFormat="1" ht="24.95" customHeight="1">
      <c r="A129" s="96"/>
      <c r="B129" s="61"/>
    </row>
    <row r="130" spans="1:2" s="62" customFormat="1" ht="24.95" customHeight="1">
      <c r="A130" s="96"/>
      <c r="B130" s="61"/>
    </row>
    <row r="131" spans="1:2" s="62" customFormat="1" ht="24.95" customHeight="1">
      <c r="A131" s="96"/>
      <c r="B131" s="61"/>
    </row>
    <row r="132" spans="1:2" s="62" customFormat="1" ht="24.95" customHeight="1">
      <c r="A132" s="96"/>
      <c r="B132" s="61"/>
    </row>
    <row r="133" spans="1:2" s="62" customFormat="1" ht="24.95" customHeight="1">
      <c r="A133" s="96"/>
      <c r="B133" s="61"/>
    </row>
    <row r="134" spans="1:2" s="62" customFormat="1" ht="24.95" customHeight="1">
      <c r="A134" s="96"/>
      <c r="B134" s="61"/>
    </row>
    <row r="135" spans="1:2" s="62" customFormat="1" ht="24.95" customHeight="1">
      <c r="A135" s="96"/>
      <c r="B135" s="61"/>
    </row>
  </sheetData>
  <sheetProtection algorithmName="SHA-512" hashValue="cTEj4v57Gt9LyZAecfMW5CEnqxIikm1DTyRiWq3YQiJ1qkRliGj4BSM9oEOl+1QitX63a3BSIOk9SGBBV92g1g==" saltValue="Hqgj/f3mdWp4DgJs9TjbXA==" spinCount="100000" sheet="1" objects="1" scenarios="1" formatColumns="0" formatRows="0" autoFilter="0"/>
  <mergeCells count="89">
    <mergeCell ref="C92:E92"/>
    <mergeCell ref="C100:E100"/>
    <mergeCell ref="C108:E108"/>
    <mergeCell ref="C116:E116"/>
    <mergeCell ref="C124:I126"/>
    <mergeCell ref="C97:D97"/>
    <mergeCell ref="C96:D96"/>
    <mergeCell ref="C95:D95"/>
    <mergeCell ref="C94:D94"/>
    <mergeCell ref="C93:D93"/>
    <mergeCell ref="C104:D104"/>
    <mergeCell ref="C103:D103"/>
    <mergeCell ref="C102:D102"/>
    <mergeCell ref="C101:D101"/>
    <mergeCell ref="C98:D98"/>
    <mergeCell ref="C111:D111"/>
    <mergeCell ref="C52:E52"/>
    <mergeCell ref="C60:E60"/>
    <mergeCell ref="C68:E68"/>
    <mergeCell ref="C76:E76"/>
    <mergeCell ref="C84:E84"/>
    <mergeCell ref="C71:D71"/>
    <mergeCell ref="C70:D70"/>
    <mergeCell ref="C69:D69"/>
    <mergeCell ref="C66:D66"/>
    <mergeCell ref="C65:D65"/>
    <mergeCell ref="C78:D78"/>
    <mergeCell ref="C77:D77"/>
    <mergeCell ref="C74:D74"/>
    <mergeCell ref="C73:D73"/>
    <mergeCell ref="C72:D72"/>
    <mergeCell ref="C46:D46"/>
    <mergeCell ref="C30:D30"/>
    <mergeCell ref="C29:D29"/>
    <mergeCell ref="C28:E28"/>
    <mergeCell ref="C36:E36"/>
    <mergeCell ref="C44:E44"/>
    <mergeCell ref="C37:D37"/>
    <mergeCell ref="C34:D34"/>
    <mergeCell ref="C33:D33"/>
    <mergeCell ref="C32:D32"/>
    <mergeCell ref="C31:D31"/>
    <mergeCell ref="C42:D42"/>
    <mergeCell ref="C41:D41"/>
    <mergeCell ref="C40:D40"/>
    <mergeCell ref="C39:D39"/>
    <mergeCell ref="C38:D38"/>
    <mergeCell ref="C85:D85"/>
    <mergeCell ref="C82:D82"/>
    <mergeCell ref="C81:D81"/>
    <mergeCell ref="C80:D80"/>
    <mergeCell ref="C79:D79"/>
    <mergeCell ref="C90:D90"/>
    <mergeCell ref="C89:D89"/>
    <mergeCell ref="C88:D88"/>
    <mergeCell ref="C87:D87"/>
    <mergeCell ref="C86:D86"/>
    <mergeCell ref="D6:I6"/>
    <mergeCell ref="C7:I21"/>
    <mergeCell ref="D23:I23"/>
    <mergeCell ref="C63:D63"/>
    <mergeCell ref="C62:D62"/>
    <mergeCell ref="C61:D61"/>
    <mergeCell ref="C58:D58"/>
    <mergeCell ref="C57:D57"/>
    <mergeCell ref="C56:D56"/>
    <mergeCell ref="C55:D55"/>
    <mergeCell ref="C54:D54"/>
    <mergeCell ref="C53:D53"/>
    <mergeCell ref="C49:D49"/>
    <mergeCell ref="C48:D48"/>
    <mergeCell ref="C47:D47"/>
    <mergeCell ref="C45:D45"/>
    <mergeCell ref="C50:D50"/>
    <mergeCell ref="C24:I27"/>
    <mergeCell ref="C122:D122"/>
    <mergeCell ref="C114:D114"/>
    <mergeCell ref="C113:D113"/>
    <mergeCell ref="C112:D112"/>
    <mergeCell ref="C64:D64"/>
    <mergeCell ref="C117:D117"/>
    <mergeCell ref="C118:D118"/>
    <mergeCell ref="C119:D119"/>
    <mergeCell ref="C120:D120"/>
    <mergeCell ref="C121:D121"/>
    <mergeCell ref="C110:D110"/>
    <mergeCell ref="C109:D109"/>
    <mergeCell ref="C106:D106"/>
    <mergeCell ref="C105:D105"/>
  </mergeCells>
  <hyperlinks>
    <hyperlink ref="E3" location="'Inovações e novas oportunidades'!C6" display="GRI 3-3" xr:uid="{99B326A3-399C-4C8D-A6E7-6B0470DB7A30}"/>
    <hyperlink ref="F3" location="'Inovações e novas oportunidades'!C23" display="GRI EU8" xr:uid="{47D7D152-0843-4796-9F80-037F2C662254}"/>
  </hyperlinks>
  <pageMargins left="0.511811024" right="0.511811024" top="0.78740157499999996" bottom="0.78740157499999996" header="0.31496062000000002" footer="0.31496062000000002"/>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5D02-CEE5-45C2-8030-40B927717E05}">
  <sheetPr>
    <tabColor rgb="FF695E4A"/>
  </sheetPr>
  <dimension ref="A1:AT263"/>
  <sheetViews>
    <sheetView showGridLines="0" workbookViewId="0">
      <pane xSplit="1" ySplit="2" topLeftCell="B3" activePane="bottomRight" state="frozen"/>
      <selection pane="topRight" activeCell="B1" sqref="B1"/>
      <selection pane="bottomLeft" activeCell="A3" sqref="A3"/>
      <selection pane="bottomRight"/>
    </sheetView>
  </sheetViews>
  <sheetFormatPr defaultColWidth="0" defaultRowHeight="15"/>
  <cols>
    <col min="1" max="1" width="33.7109375" style="279" customWidth="1"/>
    <col min="2" max="2" width="3.7109375" style="254" customWidth="1"/>
    <col min="3" max="9" width="20.85546875" style="262" customWidth="1"/>
    <col min="10" max="12" width="14.140625" style="262" customWidth="1"/>
    <col min="13" max="13" width="9.140625" style="262" customWidth="1"/>
    <col min="14" max="21" width="14.140625" style="262" hidden="1" customWidth="1"/>
    <col min="22" max="23" width="30" style="262" hidden="1" customWidth="1"/>
    <col min="24" max="31" width="18.140625" style="262" hidden="1" customWidth="1"/>
    <col min="32" max="33" width="18.140625" style="255" hidden="1" customWidth="1"/>
    <col min="34" max="16384" width="0" style="255" hidden="1"/>
  </cols>
  <sheetData>
    <row r="1" spans="1:46" s="62" customFormat="1" ht="24.95" customHeight="1">
      <c r="A1" s="140"/>
      <c r="B1" s="58"/>
      <c r="C1" s="58"/>
      <c r="D1" s="58"/>
      <c r="E1" s="59"/>
      <c r="F1" s="60"/>
      <c r="G1" s="60"/>
      <c r="H1" s="60"/>
      <c r="I1" s="60"/>
      <c r="J1" s="60"/>
      <c r="K1" s="60"/>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s="62" customFormat="1" ht="24.95" customHeight="1">
      <c r="A2" s="96"/>
      <c r="B2" s="60"/>
      <c r="C2" s="97"/>
      <c r="D2" s="60"/>
      <c r="E2" s="95"/>
      <c r="F2" s="95"/>
      <c r="G2" s="95"/>
      <c r="H2" s="95"/>
      <c r="I2" s="95"/>
      <c r="J2" s="60"/>
      <c r="K2" s="60"/>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s="62" customFormat="1" ht="24.95" customHeight="1">
      <c r="A3" s="96"/>
      <c r="B3" s="60"/>
      <c r="C3" s="576" t="str">
        <f>Índice!B139</f>
        <v xml:space="preserve">MANUFATURED CAPITAL </v>
      </c>
      <c r="D3" s="60"/>
      <c r="E3" s="593" t="s">
        <v>172</v>
      </c>
      <c r="F3" s="593" t="s">
        <v>173</v>
      </c>
      <c r="G3" s="593" t="s">
        <v>174</v>
      </c>
      <c r="H3" s="593" t="s">
        <v>175</v>
      </c>
      <c r="I3" s="593" t="s">
        <v>176</v>
      </c>
      <c r="J3" s="60"/>
      <c r="K3" s="60"/>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s="62" customFormat="1" ht="24.95" customHeight="1">
      <c r="A4" s="96"/>
      <c r="B4" s="60"/>
      <c r="C4" s="118" t="str">
        <f>Índice!C139</f>
        <v>Assets and performance</v>
      </c>
      <c r="D4" s="60"/>
      <c r="E4" s="593" t="s">
        <v>170</v>
      </c>
      <c r="F4" s="593" t="s">
        <v>171</v>
      </c>
      <c r="G4" s="501"/>
      <c r="H4" s="501"/>
      <c r="I4" s="501"/>
      <c r="J4" s="60"/>
      <c r="K4" s="60"/>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s="62" customFormat="1" ht="24.95" customHeight="1">
      <c r="A5" s="96"/>
      <c r="B5" s="60"/>
      <c r="C5" s="102"/>
      <c r="D5" s="95"/>
      <c r="E5" s="63"/>
      <c r="F5" s="63"/>
      <c r="G5" s="95"/>
      <c r="H5" s="95"/>
      <c r="I5" s="95"/>
      <c r="J5" s="60"/>
      <c r="K5" s="60"/>
      <c r="L5" s="102"/>
      <c r="M5" s="95"/>
      <c r="O5" s="63"/>
      <c r="P5" s="63"/>
      <c r="Q5" s="63"/>
      <c r="R5" s="63"/>
      <c r="S5" s="63"/>
      <c r="T5" s="63"/>
      <c r="U5" s="64"/>
      <c r="V5" s="65"/>
      <c r="W5" s="65"/>
      <c r="X5" s="65"/>
      <c r="Y5" s="65"/>
      <c r="Z5" s="66"/>
      <c r="AA5" s="65"/>
      <c r="AB5" s="65"/>
      <c r="AC5" s="65"/>
      <c r="AD5" s="65"/>
      <c r="AE5" s="65"/>
      <c r="AF5" s="65"/>
      <c r="AG5" s="65"/>
      <c r="AH5" s="65"/>
      <c r="AI5" s="65"/>
      <c r="AJ5" s="65"/>
      <c r="AK5" s="65"/>
      <c r="AL5" s="65"/>
      <c r="AM5" s="65"/>
      <c r="AN5" s="65"/>
      <c r="AO5" s="66"/>
      <c r="AP5" s="65"/>
      <c r="AQ5" s="65"/>
      <c r="AR5" s="65"/>
      <c r="AS5" s="65"/>
    </row>
    <row r="6" spans="1:46" s="62" customFormat="1" ht="24.95" customHeight="1">
      <c r="A6" s="96"/>
      <c r="B6" s="60"/>
      <c r="C6" s="577" t="str">
        <f>Índice!D134</f>
        <v>GRI EU6</v>
      </c>
      <c r="D6" s="928" t="str">
        <f>Índice!E134</f>
        <v>Management approach to ensure short and long-term electricity availability and reliability</v>
      </c>
      <c r="E6" s="929"/>
      <c r="F6" s="929"/>
      <c r="G6" s="929"/>
      <c r="H6" s="929"/>
      <c r="I6" s="929"/>
      <c r="J6" s="60"/>
      <c r="K6" s="60"/>
      <c r="L6" s="102"/>
      <c r="M6" s="95"/>
      <c r="O6" s="63"/>
      <c r="P6" s="63"/>
      <c r="Q6" s="63"/>
      <c r="R6" s="63"/>
      <c r="S6" s="63"/>
      <c r="T6" s="63"/>
      <c r="U6" s="64"/>
      <c r="V6" s="65"/>
      <c r="W6" s="65"/>
      <c r="X6" s="65"/>
      <c r="Y6" s="65"/>
      <c r="Z6" s="66"/>
      <c r="AA6" s="65"/>
      <c r="AB6" s="65"/>
      <c r="AC6" s="65"/>
      <c r="AD6" s="65"/>
      <c r="AE6" s="65"/>
      <c r="AF6" s="65"/>
      <c r="AG6" s="65"/>
      <c r="AH6" s="65"/>
      <c r="AI6" s="65"/>
      <c r="AJ6" s="65"/>
      <c r="AK6" s="65"/>
      <c r="AL6" s="65"/>
      <c r="AM6" s="65"/>
      <c r="AN6" s="65"/>
      <c r="AO6" s="66"/>
      <c r="AP6" s="65"/>
      <c r="AQ6" s="65"/>
      <c r="AR6" s="65"/>
      <c r="AS6" s="65"/>
    </row>
    <row r="7" spans="1:46" s="62" customFormat="1" ht="24.95" customHeight="1">
      <c r="A7" s="94"/>
      <c r="B7" s="60"/>
      <c r="C7" s="940" t="s">
        <v>866</v>
      </c>
      <c r="D7" s="940"/>
      <c r="E7" s="940"/>
      <c r="F7" s="940"/>
      <c r="G7" s="940"/>
      <c r="H7" s="940"/>
      <c r="I7" s="940"/>
      <c r="J7" s="87"/>
      <c r="K7" s="87"/>
      <c r="L7" s="87"/>
      <c r="M7" s="73"/>
      <c r="N7" s="74"/>
      <c r="O7" s="75"/>
      <c r="P7" s="75"/>
      <c r="Q7" s="75"/>
      <c r="R7" s="75"/>
      <c r="S7" s="75"/>
      <c r="T7" s="75"/>
      <c r="U7" s="75"/>
      <c r="V7" s="68"/>
      <c r="W7" s="68"/>
      <c r="X7" s="68"/>
      <c r="Y7" s="68"/>
      <c r="Z7" s="68"/>
      <c r="AA7" s="68"/>
      <c r="AB7" s="68"/>
      <c r="AC7" s="68"/>
      <c r="AD7" s="68"/>
      <c r="AE7" s="68"/>
      <c r="AF7" s="68"/>
      <c r="AG7" s="68"/>
      <c r="AH7" s="68"/>
      <c r="AI7" s="68"/>
      <c r="AJ7" s="68"/>
      <c r="AK7" s="68"/>
      <c r="AL7" s="68"/>
      <c r="AM7" s="68"/>
      <c r="AN7" s="68"/>
      <c r="AO7" s="68"/>
      <c r="AP7" s="68"/>
      <c r="AQ7" s="68"/>
      <c r="AR7" s="68"/>
      <c r="AS7" s="68"/>
      <c r="AT7" s="61"/>
    </row>
    <row r="8" spans="1:46" s="62" customFormat="1" ht="24.95" customHeight="1">
      <c r="A8" s="98"/>
      <c r="B8" s="76"/>
      <c r="C8" s="717"/>
      <c r="D8" s="717"/>
      <c r="E8" s="717"/>
      <c r="F8" s="717"/>
      <c r="G8" s="717"/>
      <c r="H8" s="717"/>
      <c r="I8" s="717"/>
      <c r="J8" s="87"/>
      <c r="K8" s="87"/>
      <c r="L8" s="87"/>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s="62" customFormat="1" ht="24.95" customHeight="1">
      <c r="A9" s="98"/>
      <c r="B9" s="76"/>
      <c r="C9" s="717"/>
      <c r="D9" s="717"/>
      <c r="E9" s="717"/>
      <c r="F9" s="717"/>
      <c r="G9" s="717"/>
      <c r="H9" s="717"/>
      <c r="I9" s="717"/>
      <c r="J9" s="92"/>
      <c r="K9" s="92"/>
      <c r="L9" s="92"/>
      <c r="M9" s="80"/>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s="62" customFormat="1" ht="24.95" customHeight="1">
      <c r="A10" s="96"/>
      <c r="B10" s="76"/>
      <c r="C10" s="719"/>
      <c r="D10" s="719"/>
      <c r="E10" s="719"/>
      <c r="F10" s="719"/>
      <c r="G10" s="719"/>
      <c r="H10" s="719"/>
      <c r="I10" s="719"/>
      <c r="J10" s="68"/>
      <c r="K10" s="68"/>
      <c r="L10" s="68"/>
      <c r="M10" s="68"/>
    </row>
    <row r="11" spans="1:46" s="62" customFormat="1" ht="24.95" customHeight="1">
      <c r="A11" s="96"/>
      <c r="B11" s="76"/>
      <c r="C11" s="577" t="str">
        <f>Índice!D135</f>
        <v>GRI EU11</v>
      </c>
      <c r="D11" s="928" t="str">
        <f>Índice!E135</f>
        <v>Average generation efficiency of thermal plants by energy source and by regulatory regime</v>
      </c>
      <c r="E11" s="929"/>
      <c r="F11" s="929"/>
      <c r="G11" s="929"/>
      <c r="H11" s="929"/>
      <c r="I11" s="929"/>
      <c r="L11" s="771"/>
      <c r="M11" s="772"/>
      <c r="N11" s="68"/>
      <c r="O11" s="69"/>
      <c r="P11" s="69"/>
      <c r="Q11" s="69"/>
      <c r="R11" s="69"/>
      <c r="S11" s="69"/>
      <c r="T11" s="69"/>
      <c r="U11" s="70"/>
      <c r="V11" s="71"/>
      <c r="W11" s="71"/>
      <c r="X11" s="71"/>
      <c r="Y11" s="71"/>
      <c r="Z11" s="72"/>
      <c r="AA11" s="71"/>
      <c r="AB11" s="71"/>
      <c r="AC11" s="71"/>
      <c r="AD11" s="71"/>
      <c r="AE11" s="71"/>
      <c r="AF11" s="71"/>
      <c r="AG11" s="71"/>
      <c r="AH11" s="71"/>
      <c r="AI11" s="71"/>
      <c r="AJ11" s="71"/>
      <c r="AK11" s="71"/>
      <c r="AL11" s="71"/>
      <c r="AM11" s="71"/>
      <c r="AN11" s="71"/>
      <c r="AO11" s="66"/>
      <c r="AP11" s="65"/>
      <c r="AQ11" s="65"/>
      <c r="AR11" s="65"/>
      <c r="AS11" s="65"/>
    </row>
    <row r="12" spans="1:46" s="62" customFormat="1" ht="24.95" customHeight="1">
      <c r="A12" s="96"/>
      <c r="B12" s="76"/>
      <c r="C12" s="930" t="s">
        <v>867</v>
      </c>
      <c r="D12" s="930"/>
      <c r="E12" s="930"/>
      <c r="F12" s="930"/>
      <c r="G12" s="930"/>
      <c r="H12" s="930"/>
      <c r="I12" s="931"/>
    </row>
    <row r="13" spans="1:46" s="62" customFormat="1" ht="24.95" customHeight="1" thickBot="1">
      <c r="A13" s="96"/>
      <c r="B13" s="76"/>
      <c r="C13" s="933" t="s">
        <v>868</v>
      </c>
      <c r="D13" s="933"/>
      <c r="E13" s="580">
        <v>2022</v>
      </c>
      <c r="F13" s="580">
        <v>2023</v>
      </c>
      <c r="G13" s="581">
        <v>2024</v>
      </c>
      <c r="H13" s="61"/>
    </row>
    <row r="14" spans="1:46" s="62" customFormat="1" ht="24.95" customHeight="1">
      <c r="A14" s="96"/>
      <c r="B14" s="76"/>
      <c r="C14" s="947" t="s">
        <v>869</v>
      </c>
      <c r="D14" s="947"/>
      <c r="E14" s="238" t="s">
        <v>35</v>
      </c>
      <c r="F14" s="238">
        <v>32.11</v>
      </c>
      <c r="G14" s="239">
        <v>35.51</v>
      </c>
      <c r="H14" s="61"/>
    </row>
    <row r="15" spans="1:46" s="62" customFormat="1" ht="24.95" customHeight="1">
      <c r="A15" s="96"/>
      <c r="B15" s="76"/>
      <c r="C15" s="764" t="s">
        <v>870</v>
      </c>
      <c r="D15" s="764"/>
      <c r="E15" s="238" t="s">
        <v>35</v>
      </c>
      <c r="F15" s="238">
        <v>36.630000000000003</v>
      </c>
      <c r="G15" s="239">
        <v>36.979999999999997</v>
      </c>
      <c r="H15" s="61"/>
    </row>
    <row r="16" spans="1:46" s="62" customFormat="1" ht="24.95" customHeight="1">
      <c r="A16" s="96"/>
      <c r="B16" s="76"/>
      <c r="C16" s="764" t="s">
        <v>871</v>
      </c>
      <c r="D16" s="764"/>
      <c r="E16" s="238">
        <v>35.11</v>
      </c>
      <c r="F16" s="238">
        <v>52.83</v>
      </c>
      <c r="G16" s="239">
        <v>52.95</v>
      </c>
      <c r="H16" s="61"/>
    </row>
    <row r="17" spans="1:45" s="62" customFormat="1" ht="24.95" customHeight="1">
      <c r="A17" s="96"/>
      <c r="B17" s="76"/>
      <c r="C17" s="764" t="s">
        <v>872</v>
      </c>
      <c r="D17" s="764"/>
      <c r="E17" s="238">
        <v>53.14</v>
      </c>
      <c r="F17" s="238">
        <v>52.57</v>
      </c>
      <c r="G17" s="239">
        <v>53.7</v>
      </c>
      <c r="H17" s="61"/>
    </row>
    <row r="18" spans="1:45" s="62" customFormat="1" ht="24.95" customHeight="1">
      <c r="A18" s="96"/>
      <c r="B18" s="60"/>
      <c r="C18" s="764" t="s">
        <v>873</v>
      </c>
      <c r="D18" s="764"/>
      <c r="E18" s="238">
        <v>35.94</v>
      </c>
      <c r="F18" s="238">
        <v>33.799999999999997</v>
      </c>
      <c r="G18" s="239">
        <v>34.44</v>
      </c>
      <c r="H18" s="61"/>
    </row>
    <row r="19" spans="1:45" s="62" customFormat="1" ht="24.95" customHeight="1">
      <c r="A19" s="96"/>
      <c r="B19" s="60"/>
      <c r="C19" s="764" t="s">
        <v>874</v>
      </c>
      <c r="D19" s="764"/>
      <c r="E19" s="238">
        <v>49.91</v>
      </c>
      <c r="F19" s="238">
        <v>53.79</v>
      </c>
      <c r="G19" s="239">
        <v>55.57</v>
      </c>
      <c r="H19" s="61"/>
    </row>
    <row r="20" spans="1:45" s="62" customFormat="1" ht="24.95" customHeight="1">
      <c r="A20" s="96"/>
      <c r="B20" s="60"/>
      <c r="C20" s="764" t="s">
        <v>875</v>
      </c>
      <c r="D20" s="764"/>
      <c r="E20" s="238">
        <v>59.41</v>
      </c>
      <c r="F20" s="238" t="s">
        <v>35</v>
      </c>
      <c r="G20" s="239">
        <v>54.74</v>
      </c>
      <c r="H20" s="61"/>
    </row>
    <row r="21" spans="1:45" s="62" customFormat="1" ht="24.95" customHeight="1" thickBot="1">
      <c r="A21" s="96"/>
      <c r="B21" s="60"/>
      <c r="C21" s="933" t="s">
        <v>876</v>
      </c>
      <c r="D21" s="933"/>
      <c r="E21" s="580">
        <v>2022</v>
      </c>
      <c r="F21" s="580">
        <v>2023</v>
      </c>
      <c r="G21" s="581">
        <v>2024</v>
      </c>
      <c r="H21" s="61"/>
    </row>
    <row r="22" spans="1:45" s="62" customFormat="1" ht="24.95" customHeight="1">
      <c r="A22" s="96"/>
      <c r="B22" s="60"/>
      <c r="C22" s="764" t="s">
        <v>877</v>
      </c>
      <c r="D22" s="764"/>
      <c r="E22" s="238">
        <v>42.32</v>
      </c>
      <c r="F22" s="238">
        <v>49.08</v>
      </c>
      <c r="G22" s="239">
        <v>41.01</v>
      </c>
      <c r="H22" s="61"/>
    </row>
    <row r="23" spans="1:45" s="62" customFormat="1" ht="24.95" customHeight="1">
      <c r="A23" s="96"/>
      <c r="B23" s="60"/>
      <c r="C23" s="909" t="s">
        <v>878</v>
      </c>
      <c r="D23" s="867"/>
      <c r="E23" s="867"/>
      <c r="F23" s="867"/>
      <c r="G23" s="867"/>
      <c r="H23" s="582"/>
      <c r="I23" s="582"/>
      <c r="J23" s="582"/>
      <c r="K23" s="582"/>
      <c r="L23" s="583"/>
    </row>
    <row r="24" spans="1:45" s="62" customFormat="1" ht="24.95" customHeight="1">
      <c r="A24" s="96"/>
      <c r="B24" s="60"/>
      <c r="C24" s="909"/>
      <c r="D24" s="867"/>
      <c r="E24" s="867"/>
      <c r="F24" s="867"/>
      <c r="G24" s="867"/>
      <c r="H24" s="582"/>
      <c r="I24" s="582"/>
      <c r="J24" s="582"/>
      <c r="K24" s="582"/>
      <c r="L24" s="583"/>
    </row>
    <row r="25" spans="1:45" s="62" customFormat="1" ht="24.95" customHeight="1">
      <c r="A25" s="96"/>
      <c r="B25" s="60"/>
      <c r="C25" s="944"/>
      <c r="D25" s="896"/>
      <c r="E25" s="896"/>
      <c r="F25" s="896"/>
      <c r="G25" s="896"/>
      <c r="H25" s="582"/>
      <c r="I25" s="582"/>
      <c r="J25" s="582"/>
      <c r="K25" s="582"/>
      <c r="L25" s="583"/>
    </row>
    <row r="26" spans="1:45" s="132" customFormat="1" ht="35.1" customHeight="1">
      <c r="A26" s="155"/>
      <c r="B26" s="82"/>
      <c r="C26" s="945" t="s">
        <v>879</v>
      </c>
      <c r="D26" s="901"/>
      <c r="E26" s="901"/>
      <c r="F26" s="901"/>
      <c r="G26" s="946"/>
    </row>
    <row r="27" spans="1:45" s="62" customFormat="1" ht="24.95" customHeight="1">
      <c r="A27" s="96"/>
      <c r="B27" s="82"/>
      <c r="C27" s="944" t="s">
        <v>880</v>
      </c>
      <c r="D27" s="896"/>
      <c r="E27" s="896"/>
      <c r="F27" s="896"/>
      <c r="G27" s="948"/>
    </row>
    <row r="28" spans="1:45" s="62" customFormat="1" ht="24.95" customHeight="1">
      <c r="A28" s="96"/>
      <c r="B28" s="60"/>
      <c r="C28" s="949" t="s">
        <v>881</v>
      </c>
      <c r="D28" s="950"/>
      <c r="E28" s="950"/>
      <c r="F28" s="950"/>
      <c r="G28" s="951"/>
    </row>
    <row r="29" spans="1:45" s="62" customFormat="1" ht="24.95" customHeight="1">
      <c r="A29" s="96"/>
      <c r="B29" s="60"/>
      <c r="C29" s="952" t="s">
        <v>882</v>
      </c>
      <c r="D29" s="953"/>
      <c r="E29" s="953"/>
      <c r="F29" s="953"/>
      <c r="G29" s="954"/>
    </row>
    <row r="30" spans="1:45" s="62" customFormat="1" ht="24.95" customHeight="1">
      <c r="A30" s="96"/>
      <c r="B30" s="60"/>
    </row>
    <row r="31" spans="1:45" s="62" customFormat="1" ht="24.95" customHeight="1">
      <c r="A31" s="96"/>
      <c r="B31" s="60"/>
      <c r="C31" s="577" t="str">
        <f>Índice!D136</f>
        <v>GRI 11.7.4</v>
      </c>
      <c r="D31" s="928" t="str">
        <f>Índice!E136</f>
        <v>Closure and rehabilitation</v>
      </c>
      <c r="E31" s="929"/>
      <c r="F31" s="929"/>
      <c r="G31" s="929"/>
      <c r="H31" s="929"/>
      <c r="I31" s="929"/>
      <c r="J31" s="60"/>
      <c r="K31" s="60"/>
      <c r="L31" s="102"/>
      <c r="M31" s="95"/>
      <c r="O31" s="63"/>
      <c r="P31" s="63"/>
      <c r="Q31" s="63"/>
      <c r="R31" s="63"/>
      <c r="S31" s="63"/>
      <c r="T31" s="63"/>
      <c r="U31" s="64"/>
      <c r="V31" s="65"/>
      <c r="W31" s="65"/>
      <c r="X31" s="65"/>
      <c r="Y31" s="65"/>
      <c r="Z31" s="66"/>
      <c r="AA31" s="65"/>
      <c r="AB31" s="65"/>
      <c r="AC31" s="65"/>
      <c r="AD31" s="65"/>
      <c r="AE31" s="65"/>
      <c r="AF31" s="65"/>
      <c r="AG31" s="65"/>
      <c r="AH31" s="65"/>
      <c r="AI31" s="65"/>
      <c r="AJ31" s="65"/>
      <c r="AK31" s="65"/>
      <c r="AL31" s="65"/>
      <c r="AM31" s="65"/>
      <c r="AN31" s="65"/>
      <c r="AO31" s="66"/>
      <c r="AP31" s="65"/>
      <c r="AQ31" s="65"/>
      <c r="AR31" s="65"/>
      <c r="AS31" s="65"/>
    </row>
    <row r="32" spans="1:45" s="62" customFormat="1" ht="24.95" customHeight="1">
      <c r="A32" s="96"/>
      <c r="B32" s="60"/>
      <c r="C32" s="939" t="s">
        <v>883</v>
      </c>
      <c r="D32" s="940"/>
      <c r="E32" s="940"/>
      <c r="F32" s="940"/>
      <c r="G32" s="940"/>
      <c r="H32" s="940"/>
      <c r="I32" s="940"/>
      <c r="J32" s="85"/>
      <c r="K32" s="85"/>
      <c r="L32" s="85"/>
      <c r="M32" s="73"/>
    </row>
    <row r="33" spans="1:45" s="62" customFormat="1" ht="24.95" customHeight="1">
      <c r="A33" s="96"/>
      <c r="B33" s="60"/>
      <c r="C33" s="718"/>
      <c r="D33" s="719"/>
      <c r="E33" s="719"/>
      <c r="F33" s="719"/>
      <c r="G33" s="719"/>
      <c r="H33" s="719"/>
      <c r="I33" s="719"/>
      <c r="J33" s="87"/>
      <c r="K33" s="87"/>
      <c r="L33" s="87"/>
      <c r="M33" s="68"/>
    </row>
    <row r="34" spans="1:45" s="62" customFormat="1" ht="24.95" customHeight="1">
      <c r="A34" s="96"/>
      <c r="B34" s="60"/>
    </row>
    <row r="35" spans="1:45" s="62" customFormat="1" ht="24.95" customHeight="1">
      <c r="A35" s="96"/>
      <c r="B35" s="60"/>
      <c r="C35" s="577" t="str">
        <f>Índice!D137</f>
        <v>GRI 11.7.5</v>
      </c>
      <c r="D35" s="928" t="str">
        <f>Índice!E137</f>
        <v>Decommissioned structures left on site</v>
      </c>
      <c r="E35" s="929"/>
      <c r="F35" s="929"/>
      <c r="G35" s="929"/>
      <c r="H35" s="929"/>
      <c r="I35" s="929"/>
      <c r="J35" s="60"/>
      <c r="K35" s="60"/>
      <c r="L35" s="102"/>
      <c r="M35" s="95"/>
      <c r="O35" s="63"/>
      <c r="P35" s="63"/>
      <c r="Q35" s="63"/>
      <c r="R35" s="63"/>
      <c r="S35" s="63"/>
      <c r="T35" s="63"/>
      <c r="U35" s="64"/>
      <c r="V35" s="65"/>
      <c r="W35" s="65"/>
      <c r="X35" s="65"/>
      <c r="Y35" s="65"/>
      <c r="Z35" s="66"/>
      <c r="AA35" s="65"/>
      <c r="AB35" s="65"/>
      <c r="AC35" s="65"/>
      <c r="AD35" s="65"/>
      <c r="AE35" s="65"/>
      <c r="AF35" s="65"/>
      <c r="AG35" s="65"/>
      <c r="AH35" s="65"/>
      <c r="AI35" s="65"/>
      <c r="AJ35" s="65"/>
      <c r="AK35" s="65"/>
      <c r="AL35" s="65"/>
      <c r="AM35" s="65"/>
      <c r="AN35" s="65"/>
      <c r="AO35" s="66"/>
      <c r="AP35" s="65"/>
      <c r="AQ35" s="65"/>
      <c r="AR35" s="65"/>
      <c r="AS35" s="65"/>
    </row>
    <row r="36" spans="1:45" s="62" customFormat="1" ht="24.95" customHeight="1">
      <c r="A36" s="96"/>
      <c r="B36" s="60"/>
      <c r="C36" s="939" t="s">
        <v>884</v>
      </c>
      <c r="D36" s="940"/>
      <c r="E36" s="940"/>
      <c r="F36" s="940"/>
      <c r="G36" s="940"/>
      <c r="H36" s="940"/>
      <c r="I36" s="940"/>
      <c r="J36" s="85"/>
      <c r="K36" s="85"/>
      <c r="L36" s="85"/>
      <c r="M36" s="73"/>
    </row>
    <row r="37" spans="1:45" s="62" customFormat="1" ht="24.95" customHeight="1">
      <c r="A37" s="96"/>
      <c r="B37" s="60"/>
      <c r="C37" s="716"/>
      <c r="D37" s="717"/>
      <c r="E37" s="717"/>
      <c r="F37" s="717"/>
      <c r="G37" s="717"/>
      <c r="H37" s="717"/>
      <c r="I37" s="717"/>
      <c r="J37" s="87"/>
      <c r="K37" s="87"/>
      <c r="L37" s="87"/>
      <c r="M37" s="73"/>
    </row>
    <row r="38" spans="1:45" s="62" customFormat="1" ht="24.95" customHeight="1">
      <c r="A38" s="96"/>
      <c r="B38" s="60"/>
      <c r="C38" s="86"/>
      <c r="D38" s="87"/>
      <c r="E38" s="87"/>
      <c r="F38" s="87"/>
      <c r="G38" s="87"/>
      <c r="H38" s="87"/>
      <c r="I38" s="87"/>
      <c r="J38" s="87"/>
      <c r="K38" s="87"/>
      <c r="L38" s="87"/>
      <c r="M38" s="68"/>
    </row>
    <row r="39" spans="1:45" s="62" customFormat="1" ht="24.95" customHeight="1">
      <c r="A39" s="96"/>
      <c r="B39" s="60"/>
      <c r="C39" s="577" t="str">
        <f>Índice!D138</f>
        <v>SASB EM-EP-420a.1</v>
      </c>
      <c r="D39" s="928" t="str">
        <f>Índice!E138</f>
        <v>Sensitivity of hydrocarbon reserve levels to future price projections in scenarios that consider a price on carbon emissions</v>
      </c>
      <c r="E39" s="929"/>
      <c r="F39" s="929"/>
      <c r="G39" s="929"/>
      <c r="H39" s="929"/>
      <c r="I39" s="929"/>
    </row>
    <row r="40" spans="1:45" s="62" customFormat="1" ht="24.95" customHeight="1">
      <c r="A40" s="96"/>
      <c r="B40" s="60"/>
      <c r="C40" s="940" t="s">
        <v>885</v>
      </c>
      <c r="D40" s="940"/>
      <c r="E40" s="940"/>
      <c r="F40" s="940"/>
      <c r="G40" s="940"/>
      <c r="H40" s="940"/>
      <c r="I40" s="940"/>
      <c r="J40" s="87"/>
      <c r="K40" s="87"/>
      <c r="L40" s="87"/>
      <c r="M40" s="73"/>
    </row>
    <row r="41" spans="1:45" s="62" customFormat="1" ht="24.95" customHeight="1">
      <c r="A41" s="96"/>
      <c r="B41" s="60"/>
      <c r="C41" s="717"/>
      <c r="D41" s="717"/>
      <c r="E41" s="717"/>
      <c r="F41" s="717"/>
      <c r="G41" s="717"/>
      <c r="H41" s="717"/>
      <c r="I41" s="717"/>
      <c r="J41" s="87"/>
      <c r="K41" s="87"/>
      <c r="L41" s="87"/>
      <c r="M41" s="73"/>
    </row>
    <row r="42" spans="1:45" s="62" customFormat="1" ht="24.95" customHeight="1">
      <c r="A42" s="96"/>
      <c r="B42" s="60"/>
      <c r="C42" s="717"/>
      <c r="D42" s="717"/>
      <c r="E42" s="717"/>
      <c r="F42" s="717"/>
      <c r="G42" s="717"/>
      <c r="H42" s="717"/>
      <c r="I42" s="717"/>
      <c r="J42" s="87"/>
      <c r="K42" s="87"/>
      <c r="L42" s="87"/>
      <c r="M42" s="73"/>
    </row>
    <row r="43" spans="1:45" s="62" customFormat="1" ht="24.95" customHeight="1">
      <c r="A43" s="96"/>
      <c r="B43" s="60"/>
      <c r="C43" s="717"/>
      <c r="D43" s="717"/>
      <c r="E43" s="717"/>
      <c r="F43" s="717"/>
      <c r="G43" s="717"/>
      <c r="H43" s="717"/>
      <c r="I43" s="717"/>
      <c r="J43" s="87"/>
      <c r="K43" s="87"/>
      <c r="L43" s="87"/>
      <c r="M43" s="73"/>
    </row>
    <row r="44" spans="1:45" s="62" customFormat="1" ht="24.95" customHeight="1">
      <c r="A44" s="96"/>
      <c r="B44" s="60"/>
      <c r="C44" s="717"/>
      <c r="D44" s="717"/>
      <c r="E44" s="717"/>
      <c r="F44" s="717"/>
      <c r="G44" s="717"/>
      <c r="H44" s="717"/>
      <c r="I44" s="717"/>
      <c r="J44" s="87"/>
      <c r="K44" s="87"/>
      <c r="L44" s="87"/>
      <c r="M44" s="73"/>
    </row>
    <row r="45" spans="1:45" s="62" customFormat="1" ht="24.95" customHeight="1">
      <c r="A45" s="96"/>
      <c r="B45" s="60"/>
      <c r="C45" s="717"/>
      <c r="D45" s="717"/>
      <c r="E45" s="717"/>
      <c r="F45" s="717"/>
      <c r="G45" s="717"/>
      <c r="H45" s="717"/>
      <c r="I45" s="717"/>
      <c r="J45" s="87"/>
      <c r="K45" s="87"/>
      <c r="L45" s="87"/>
      <c r="M45" s="73"/>
    </row>
    <row r="46" spans="1:45" s="62" customFormat="1" ht="24.95" customHeight="1">
      <c r="A46" s="96"/>
      <c r="B46" s="60"/>
      <c r="C46" s="717"/>
      <c r="D46" s="717"/>
      <c r="E46" s="717"/>
      <c r="F46" s="717"/>
      <c r="G46" s="717"/>
      <c r="H46" s="717"/>
      <c r="I46" s="717"/>
      <c r="J46" s="87"/>
      <c r="K46" s="87"/>
      <c r="L46" s="87"/>
      <c r="M46" s="73"/>
    </row>
    <row r="47" spans="1:45" s="62" customFormat="1" ht="24.95" customHeight="1">
      <c r="A47" s="96"/>
      <c r="B47" s="82"/>
      <c r="C47" s="717"/>
      <c r="D47" s="717"/>
      <c r="E47" s="717"/>
      <c r="F47" s="717"/>
      <c r="G47" s="717"/>
      <c r="H47" s="717"/>
      <c r="I47" s="717"/>
      <c r="J47" s="87"/>
      <c r="K47" s="87"/>
      <c r="L47" s="87"/>
      <c r="M47" s="73"/>
    </row>
    <row r="48" spans="1:45" s="62" customFormat="1" ht="24.95" customHeight="1">
      <c r="A48" s="96"/>
      <c r="B48" s="82"/>
      <c r="C48" s="717"/>
      <c r="D48" s="717"/>
      <c r="E48" s="717"/>
      <c r="F48" s="717"/>
      <c r="G48" s="717"/>
      <c r="H48" s="717"/>
      <c r="I48" s="717"/>
      <c r="J48" s="87"/>
      <c r="K48" s="87"/>
      <c r="L48" s="87"/>
      <c r="M48" s="73"/>
    </row>
    <row r="49" spans="1:13" s="62" customFormat="1" ht="24.95" customHeight="1">
      <c r="A49" s="96"/>
      <c r="B49" s="82"/>
      <c r="C49" s="577" t="str">
        <f>Índice!D139</f>
        <v>GRI EU1</v>
      </c>
      <c r="D49" s="941" t="str">
        <f>Índice!E139</f>
        <v>Installed capacity, broken down by primary energy source and by regulatory regime</v>
      </c>
      <c r="E49" s="942"/>
      <c r="F49" s="942"/>
      <c r="G49" s="942"/>
      <c r="H49" s="942"/>
      <c r="I49" s="943"/>
      <c r="J49" s="87"/>
      <c r="K49" s="87"/>
      <c r="L49" s="87"/>
      <c r="M49" s="73"/>
    </row>
    <row r="50" spans="1:13" s="62" customFormat="1" ht="24.95" customHeight="1">
      <c r="A50" s="96"/>
      <c r="B50" s="82"/>
      <c r="C50" s="955" t="s">
        <v>913</v>
      </c>
      <c r="D50" s="955"/>
      <c r="E50" s="955"/>
      <c r="F50" s="955"/>
      <c r="G50" s="955"/>
      <c r="H50" s="955"/>
      <c r="I50" s="955"/>
      <c r="J50" s="91"/>
    </row>
    <row r="51" spans="1:13" s="62" customFormat="1" ht="24.95" customHeight="1">
      <c r="A51" s="96"/>
      <c r="B51" s="82"/>
      <c r="C51" s="725"/>
      <c r="D51" s="725"/>
      <c r="E51" s="725"/>
      <c r="F51" s="725"/>
      <c r="G51" s="725"/>
      <c r="H51" s="725"/>
      <c r="I51" s="725"/>
      <c r="J51" s="91"/>
    </row>
    <row r="52" spans="1:13" s="62" customFormat="1" ht="24.95" customHeight="1">
      <c r="A52" s="96"/>
      <c r="B52" s="82"/>
      <c r="C52" s="725"/>
      <c r="D52" s="725"/>
      <c r="E52" s="725"/>
      <c r="F52" s="725"/>
      <c r="G52" s="725"/>
      <c r="H52" s="725"/>
      <c r="I52" s="725"/>
      <c r="J52" s="91"/>
    </row>
    <row r="53" spans="1:13" s="62" customFormat="1" ht="24.95" customHeight="1">
      <c r="A53" s="96"/>
      <c r="B53" s="82"/>
      <c r="C53" s="725"/>
      <c r="D53" s="725"/>
      <c r="E53" s="725"/>
      <c r="F53" s="725"/>
      <c r="G53" s="725"/>
      <c r="H53" s="725"/>
      <c r="I53" s="725"/>
      <c r="J53" s="91"/>
    </row>
    <row r="54" spans="1:13" s="62" customFormat="1" ht="24.95" customHeight="1">
      <c r="A54" s="96"/>
      <c r="B54" s="82"/>
      <c r="C54" s="725"/>
      <c r="D54" s="725"/>
      <c r="E54" s="725"/>
      <c r="F54" s="725"/>
      <c r="G54" s="725"/>
      <c r="H54" s="725"/>
      <c r="I54" s="725"/>
      <c r="J54" s="91"/>
    </row>
    <row r="55" spans="1:13" s="62" customFormat="1" ht="24.95" customHeight="1">
      <c r="A55" s="96"/>
      <c r="B55" s="82"/>
      <c r="C55" s="725"/>
      <c r="D55" s="725"/>
      <c r="E55" s="725"/>
      <c r="F55" s="725"/>
      <c r="G55" s="725"/>
      <c r="H55" s="725"/>
      <c r="I55" s="725"/>
      <c r="J55" s="584"/>
    </row>
    <row r="56" spans="1:13" s="62" customFormat="1" ht="24.95" customHeight="1">
      <c r="A56" s="96"/>
      <c r="B56" s="60"/>
      <c r="C56" s="932" t="s">
        <v>886</v>
      </c>
      <c r="D56" s="932"/>
      <c r="E56" s="932"/>
      <c r="F56" s="932"/>
      <c r="G56" s="61"/>
    </row>
    <row r="57" spans="1:13" s="62" customFormat="1" ht="24.95" customHeight="1">
      <c r="A57" s="96"/>
      <c r="B57" s="60"/>
      <c r="C57" s="936" t="s">
        <v>900</v>
      </c>
      <c r="D57" s="825" t="s">
        <v>901</v>
      </c>
      <c r="E57" s="825"/>
      <c r="F57" s="318" t="s">
        <v>902</v>
      </c>
      <c r="G57" s="587" t="s">
        <v>902</v>
      </c>
    </row>
    <row r="58" spans="1:13" s="62" customFormat="1" ht="24.95" customHeight="1" thickBot="1">
      <c r="A58" s="96"/>
      <c r="B58" s="60"/>
      <c r="C58" s="937"/>
      <c r="D58" s="933"/>
      <c r="E58" s="933"/>
      <c r="F58" s="580">
        <v>2023</v>
      </c>
      <c r="G58" s="589">
        <v>2024</v>
      </c>
      <c r="I58" s="578"/>
    </row>
    <row r="59" spans="1:13" s="62" customFormat="1" ht="24.95" customHeight="1">
      <c r="A59" s="96"/>
      <c r="B59" s="60"/>
      <c r="C59" s="193" t="s">
        <v>528</v>
      </c>
      <c r="D59" s="764" t="s">
        <v>579</v>
      </c>
      <c r="E59" s="764"/>
      <c r="F59" s="238">
        <v>360</v>
      </c>
      <c r="G59" s="239">
        <v>360</v>
      </c>
      <c r="I59" s="578"/>
    </row>
    <row r="60" spans="1:13" s="62" customFormat="1" ht="24.95" customHeight="1">
      <c r="A60" s="96"/>
      <c r="B60" s="60"/>
      <c r="C60" s="193" t="s">
        <v>528</v>
      </c>
      <c r="D60" s="764" t="s">
        <v>580</v>
      </c>
      <c r="E60" s="877"/>
      <c r="F60" s="238">
        <v>365</v>
      </c>
      <c r="G60" s="239">
        <v>365</v>
      </c>
      <c r="I60" s="578"/>
    </row>
    <row r="61" spans="1:13" s="62" customFormat="1" ht="24.95" customHeight="1">
      <c r="A61" s="96"/>
      <c r="B61" s="60"/>
      <c r="C61" s="193" t="s">
        <v>908</v>
      </c>
      <c r="D61" s="764" t="s">
        <v>887</v>
      </c>
      <c r="E61" s="877"/>
      <c r="F61" s="238">
        <v>676</v>
      </c>
      <c r="G61" s="239">
        <v>676</v>
      </c>
      <c r="I61" s="578"/>
    </row>
    <row r="62" spans="1:13" s="62" customFormat="1" ht="24.95" customHeight="1">
      <c r="A62" s="96"/>
      <c r="B62" s="60"/>
      <c r="C62" s="193" t="s">
        <v>908</v>
      </c>
      <c r="D62" s="764" t="s">
        <v>888</v>
      </c>
      <c r="E62" s="877"/>
      <c r="F62" s="238">
        <v>519</v>
      </c>
      <c r="G62" s="239">
        <v>519</v>
      </c>
    </row>
    <row r="63" spans="1:13" s="62" customFormat="1" ht="24.95" customHeight="1">
      <c r="A63" s="96"/>
      <c r="B63" s="60"/>
      <c r="C63" s="193" t="s">
        <v>908</v>
      </c>
      <c r="D63" s="764" t="s">
        <v>889</v>
      </c>
      <c r="E63" s="877"/>
      <c r="F63" s="238">
        <v>178</v>
      </c>
      <c r="G63" s="239">
        <v>178</v>
      </c>
    </row>
    <row r="64" spans="1:13" s="62" customFormat="1" ht="24.95" customHeight="1">
      <c r="A64" s="96"/>
      <c r="B64" s="60"/>
      <c r="C64" s="193" t="s">
        <v>908</v>
      </c>
      <c r="D64" s="764" t="s">
        <v>896</v>
      </c>
      <c r="E64" s="877"/>
      <c r="F64" s="238">
        <v>92</v>
      </c>
      <c r="G64" s="239">
        <v>92</v>
      </c>
    </row>
    <row r="65" spans="1:7" s="62" customFormat="1" ht="24.95" customHeight="1">
      <c r="A65" s="96"/>
      <c r="B65" s="60"/>
      <c r="C65" s="193" t="s">
        <v>908</v>
      </c>
      <c r="D65" s="764" t="s">
        <v>897</v>
      </c>
      <c r="E65" s="877"/>
      <c r="F65" s="238">
        <v>360</v>
      </c>
      <c r="G65" s="239">
        <v>360</v>
      </c>
    </row>
    <row r="66" spans="1:7" s="62" customFormat="1" ht="24.95" customHeight="1">
      <c r="A66" s="96"/>
      <c r="B66" s="60"/>
      <c r="C66" s="193" t="s">
        <v>908</v>
      </c>
      <c r="D66" s="764" t="s">
        <v>898</v>
      </c>
      <c r="E66" s="877"/>
      <c r="F66" s="238">
        <v>590</v>
      </c>
      <c r="G66" s="239">
        <v>590</v>
      </c>
    </row>
    <row r="67" spans="1:7" s="62" customFormat="1" ht="24.95" customHeight="1">
      <c r="A67" s="96"/>
      <c r="B67" s="60"/>
      <c r="C67" s="193" t="s">
        <v>908</v>
      </c>
      <c r="D67" s="764" t="s">
        <v>582</v>
      </c>
      <c r="E67" s="877"/>
      <c r="F67" s="238">
        <v>141</v>
      </c>
      <c r="G67" s="239">
        <v>141</v>
      </c>
    </row>
    <row r="68" spans="1:7" s="62" customFormat="1" ht="24.95" customHeight="1">
      <c r="A68" s="96"/>
      <c r="B68" s="60"/>
      <c r="C68" s="193" t="s">
        <v>908</v>
      </c>
      <c r="D68" s="764" t="s">
        <v>899</v>
      </c>
      <c r="E68" s="877"/>
      <c r="F68" s="238">
        <v>327</v>
      </c>
      <c r="G68" s="239">
        <v>327</v>
      </c>
    </row>
    <row r="69" spans="1:7" s="62" customFormat="1" ht="24.95" customHeight="1">
      <c r="A69" s="96"/>
      <c r="B69" s="60"/>
      <c r="C69" s="193" t="s">
        <v>908</v>
      </c>
      <c r="D69" s="764" t="s">
        <v>890</v>
      </c>
      <c r="E69" s="877"/>
      <c r="F69" s="194">
        <v>1593</v>
      </c>
      <c r="G69" s="241">
        <v>1593</v>
      </c>
    </row>
    <row r="70" spans="1:7" s="62" customFormat="1" ht="24.95" customHeight="1">
      <c r="A70" s="96"/>
      <c r="B70" s="60"/>
      <c r="C70" s="193" t="s">
        <v>908</v>
      </c>
      <c r="D70" s="764" t="s">
        <v>891</v>
      </c>
      <c r="E70" s="877"/>
      <c r="F70" s="238" t="s">
        <v>1</v>
      </c>
      <c r="G70" s="239">
        <v>240</v>
      </c>
    </row>
    <row r="71" spans="1:7" s="62" customFormat="1" ht="24.95" customHeight="1">
      <c r="A71" s="96"/>
      <c r="B71" s="60"/>
      <c r="C71" s="193" t="s">
        <v>908</v>
      </c>
      <c r="D71" s="764" t="s">
        <v>892</v>
      </c>
      <c r="E71" s="877"/>
      <c r="F71" s="238" t="s">
        <v>1</v>
      </c>
      <c r="G71" s="579">
        <v>37</v>
      </c>
    </row>
    <row r="72" spans="1:7" s="62" customFormat="1" ht="24.95" customHeight="1">
      <c r="A72" s="96"/>
      <c r="B72" s="60"/>
      <c r="C72" s="193" t="s">
        <v>908</v>
      </c>
      <c r="D72" s="764" t="s">
        <v>893</v>
      </c>
      <c r="E72" s="877"/>
      <c r="F72" s="238" t="s">
        <v>1</v>
      </c>
      <c r="G72" s="239">
        <v>75</v>
      </c>
    </row>
    <row r="73" spans="1:7" s="62" customFormat="1" ht="24.95" customHeight="1">
      <c r="A73" s="96"/>
      <c r="B73" s="60"/>
      <c r="C73" s="193" t="s">
        <v>534</v>
      </c>
      <c r="D73" s="764" t="s">
        <v>894</v>
      </c>
      <c r="E73" s="877"/>
      <c r="F73" s="238" t="s">
        <v>1</v>
      </c>
      <c r="G73" s="239">
        <v>175</v>
      </c>
    </row>
    <row r="74" spans="1:7" s="62" customFormat="1" ht="24.95" customHeight="1">
      <c r="A74" s="96"/>
      <c r="B74" s="60"/>
      <c r="C74" s="193" t="s">
        <v>534</v>
      </c>
      <c r="D74" s="764" t="s">
        <v>895</v>
      </c>
      <c r="E74" s="877"/>
      <c r="F74" s="238" t="s">
        <v>1</v>
      </c>
      <c r="G74" s="239">
        <v>332</v>
      </c>
    </row>
    <row r="75" spans="1:7" s="62" customFormat="1" ht="24.95" customHeight="1">
      <c r="A75" s="96"/>
      <c r="B75" s="60"/>
      <c r="C75" s="934" t="s">
        <v>2</v>
      </c>
      <c r="D75" s="934"/>
      <c r="E75" s="935"/>
      <c r="F75" s="585">
        <v>5201</v>
      </c>
      <c r="G75" s="586">
        <v>6060</v>
      </c>
    </row>
    <row r="76" spans="1:7" s="62" customFormat="1" ht="24.95" customHeight="1">
      <c r="A76" s="96"/>
      <c r="B76" s="60"/>
      <c r="C76" s="348"/>
      <c r="D76" s="348"/>
      <c r="E76" s="348"/>
      <c r="F76" s="348"/>
      <c r="G76" s="131"/>
    </row>
    <row r="77" spans="1:7" s="62" customFormat="1" ht="24.95" customHeight="1">
      <c r="A77" s="96"/>
      <c r="B77" s="60"/>
      <c r="C77" s="932" t="s">
        <v>907</v>
      </c>
      <c r="D77" s="932"/>
      <c r="E77" s="932"/>
      <c r="F77" s="932"/>
      <c r="G77" s="61"/>
    </row>
    <row r="78" spans="1:7" s="62" customFormat="1" ht="24.95" customHeight="1">
      <c r="A78" s="96"/>
      <c r="B78" s="82"/>
      <c r="C78" s="936" t="s">
        <v>900</v>
      </c>
      <c r="D78" s="825" t="s">
        <v>901</v>
      </c>
      <c r="E78" s="825"/>
      <c r="F78" s="318" t="s">
        <v>902</v>
      </c>
      <c r="G78" s="587" t="s">
        <v>902</v>
      </c>
    </row>
    <row r="79" spans="1:7" s="62" customFormat="1" ht="24.95" customHeight="1" thickBot="1">
      <c r="A79" s="96"/>
      <c r="B79" s="82"/>
      <c r="C79" s="937"/>
      <c r="D79" s="933"/>
      <c r="E79" s="933"/>
      <c r="F79" s="580">
        <v>2023</v>
      </c>
      <c r="G79" s="589">
        <v>2024</v>
      </c>
    </row>
    <row r="80" spans="1:7" s="62" customFormat="1" ht="24.95" customHeight="1">
      <c r="A80" s="96"/>
      <c r="B80" s="82"/>
      <c r="C80" s="193" t="s">
        <v>908</v>
      </c>
      <c r="D80" s="764" t="s">
        <v>903</v>
      </c>
      <c r="E80" s="877"/>
      <c r="F80" s="238">
        <v>56</v>
      </c>
      <c r="G80" s="579">
        <v>56</v>
      </c>
    </row>
    <row r="81" spans="1:10" s="62" customFormat="1" ht="24.95" customHeight="1">
      <c r="A81" s="96"/>
      <c r="B81" s="82"/>
      <c r="C81" s="193" t="s">
        <v>908</v>
      </c>
      <c r="D81" s="764" t="s">
        <v>904</v>
      </c>
      <c r="E81" s="877"/>
      <c r="F81" s="238">
        <v>365</v>
      </c>
      <c r="G81" s="239">
        <v>365</v>
      </c>
    </row>
    <row r="82" spans="1:10" s="62" customFormat="1" ht="24.95" customHeight="1">
      <c r="A82" s="96"/>
      <c r="B82" s="60"/>
      <c r="C82" s="193" t="s">
        <v>909</v>
      </c>
      <c r="D82" s="764" t="s">
        <v>905</v>
      </c>
      <c r="E82" s="877"/>
      <c r="F82" s="238">
        <v>1</v>
      </c>
      <c r="G82" s="239">
        <v>1</v>
      </c>
    </row>
    <row r="83" spans="1:10" s="62" customFormat="1" ht="24.95" customHeight="1">
      <c r="A83" s="96"/>
      <c r="B83" s="60"/>
      <c r="C83" s="193" t="s">
        <v>909</v>
      </c>
      <c r="D83" s="764" t="s">
        <v>906</v>
      </c>
      <c r="E83" s="877"/>
      <c r="F83" s="238">
        <v>692</v>
      </c>
      <c r="G83" s="239">
        <v>692</v>
      </c>
    </row>
    <row r="84" spans="1:10" s="62" customFormat="1" ht="24.95" customHeight="1">
      <c r="A84" s="96"/>
      <c r="B84" s="60"/>
      <c r="C84" s="934" t="s">
        <v>2</v>
      </c>
      <c r="D84" s="934"/>
      <c r="E84" s="935"/>
      <c r="F84" s="585">
        <v>1114</v>
      </c>
      <c r="G84" s="586">
        <v>1114</v>
      </c>
    </row>
    <row r="85" spans="1:10" s="62" customFormat="1" ht="24.95" customHeight="1">
      <c r="A85" s="96"/>
      <c r="B85" s="60"/>
      <c r="C85" s="131"/>
      <c r="D85" s="131"/>
      <c r="E85" s="131"/>
      <c r="F85" s="131"/>
    </row>
    <row r="86" spans="1:10" s="62" customFormat="1" ht="24.95" customHeight="1">
      <c r="A86" s="96"/>
      <c r="B86" s="60"/>
      <c r="C86" s="577" t="str">
        <f>Índice!D140</f>
        <v>GRI EU2</v>
      </c>
      <c r="D86" s="941" t="str">
        <f>Índice!E140</f>
        <v>Net energy output broken down by primary energy source and by regulatory regime</v>
      </c>
      <c r="E86" s="942"/>
      <c r="F86" s="942"/>
      <c r="G86" s="942"/>
      <c r="H86" s="942"/>
      <c r="I86" s="943"/>
    </row>
    <row r="87" spans="1:10" s="62" customFormat="1" ht="24.95" customHeight="1">
      <c r="A87" s="96"/>
      <c r="B87" s="82"/>
      <c r="C87" s="939" t="s">
        <v>914</v>
      </c>
      <c r="D87" s="940"/>
      <c r="E87" s="940"/>
      <c r="F87" s="940"/>
      <c r="G87" s="940"/>
      <c r="H87" s="940"/>
      <c r="I87" s="940"/>
      <c r="J87" s="85"/>
    </row>
    <row r="88" spans="1:10" s="62" customFormat="1" ht="24.95" customHeight="1">
      <c r="A88" s="96"/>
      <c r="B88" s="82"/>
      <c r="C88" s="716"/>
      <c r="D88" s="717"/>
      <c r="E88" s="717"/>
      <c r="F88" s="717"/>
      <c r="G88" s="717"/>
      <c r="H88" s="717"/>
      <c r="I88" s="717"/>
      <c r="J88" s="85"/>
    </row>
    <row r="89" spans="1:10" s="62" customFormat="1" ht="24.95" customHeight="1">
      <c r="A89" s="96"/>
      <c r="B89" s="82"/>
      <c r="C89" s="716"/>
      <c r="D89" s="717"/>
      <c r="E89" s="717"/>
      <c r="F89" s="717"/>
      <c r="G89" s="717"/>
      <c r="H89" s="717"/>
      <c r="I89" s="717"/>
      <c r="J89" s="85"/>
    </row>
    <row r="90" spans="1:10" s="62" customFormat="1" ht="24.95" customHeight="1">
      <c r="A90" s="96"/>
      <c r="B90" s="82"/>
      <c r="C90" s="716"/>
      <c r="D90" s="717"/>
      <c r="E90" s="717"/>
      <c r="F90" s="717"/>
      <c r="G90" s="717"/>
      <c r="H90" s="717"/>
      <c r="I90" s="717"/>
      <c r="J90" s="85"/>
    </row>
    <row r="91" spans="1:10" s="62" customFormat="1" ht="24.95" customHeight="1">
      <c r="A91" s="96"/>
      <c r="B91" s="82"/>
      <c r="C91" s="716"/>
      <c r="D91" s="717"/>
      <c r="E91" s="717"/>
      <c r="F91" s="717"/>
      <c r="G91" s="717"/>
      <c r="H91" s="717"/>
      <c r="I91" s="717"/>
      <c r="J91" s="85"/>
    </row>
    <row r="92" spans="1:10" s="62" customFormat="1" ht="24.95" customHeight="1">
      <c r="A92" s="96"/>
      <c r="B92" s="82"/>
      <c r="C92" s="716"/>
      <c r="D92" s="717"/>
      <c r="E92" s="717"/>
      <c r="F92" s="717"/>
      <c r="G92" s="717"/>
      <c r="H92" s="717"/>
      <c r="I92" s="717"/>
      <c r="J92" s="85"/>
    </row>
    <row r="93" spans="1:10" s="62" customFormat="1" ht="24.95" customHeight="1">
      <c r="A93" s="96"/>
      <c r="B93" s="82"/>
      <c r="C93" s="716"/>
      <c r="D93" s="717"/>
      <c r="E93" s="717"/>
      <c r="F93" s="717"/>
      <c r="G93" s="717"/>
      <c r="H93" s="717"/>
      <c r="I93" s="717"/>
      <c r="J93" s="85"/>
    </row>
    <row r="94" spans="1:10" s="62" customFormat="1" ht="24.95" customHeight="1">
      <c r="A94" s="96"/>
      <c r="B94" s="82"/>
      <c r="C94" s="718"/>
      <c r="D94" s="719"/>
      <c r="E94" s="719"/>
      <c r="F94" s="719"/>
      <c r="G94" s="719"/>
      <c r="H94" s="719"/>
      <c r="I94" s="719"/>
      <c r="J94" s="85"/>
    </row>
    <row r="95" spans="1:10" s="62" customFormat="1" ht="24.95" customHeight="1">
      <c r="A95" s="96"/>
      <c r="B95" s="82"/>
      <c r="C95" s="932" t="s">
        <v>910</v>
      </c>
      <c r="D95" s="932"/>
      <c r="E95" s="932"/>
      <c r="F95" s="932"/>
      <c r="G95" s="394"/>
      <c r="H95" s="61"/>
    </row>
    <row r="96" spans="1:10" s="62" customFormat="1" ht="24.95" customHeight="1" thickBot="1">
      <c r="A96" s="96"/>
      <c r="B96" s="60"/>
      <c r="C96" s="588" t="s">
        <v>900</v>
      </c>
      <c r="D96" s="588" t="s">
        <v>901</v>
      </c>
      <c r="E96" s="580">
        <v>2022</v>
      </c>
      <c r="F96" s="580">
        <v>2023</v>
      </c>
      <c r="G96" s="581">
        <v>2024</v>
      </c>
      <c r="H96" s="61"/>
    </row>
    <row r="97" spans="1:8" s="62" customFormat="1" ht="24.95" customHeight="1">
      <c r="A97" s="96"/>
      <c r="B97" s="60"/>
      <c r="C97" s="193" t="s">
        <v>528</v>
      </c>
      <c r="D97" s="193" t="s">
        <v>579</v>
      </c>
      <c r="E97" s="335" t="s">
        <v>1</v>
      </c>
      <c r="F97" s="335">
        <v>32</v>
      </c>
      <c r="G97" s="336">
        <v>306</v>
      </c>
      <c r="H97" s="61"/>
    </row>
    <row r="98" spans="1:8" s="62" customFormat="1" ht="24.95" customHeight="1">
      <c r="A98" s="96"/>
      <c r="B98" s="83"/>
      <c r="C98" s="193" t="s">
        <v>528</v>
      </c>
      <c r="D98" s="193" t="s">
        <v>580</v>
      </c>
      <c r="E98" s="335" t="s">
        <v>1</v>
      </c>
      <c r="F98" s="335">
        <v>103</v>
      </c>
      <c r="G98" s="336">
        <v>468</v>
      </c>
      <c r="H98" s="61"/>
    </row>
    <row r="99" spans="1:8" s="62" customFormat="1" ht="24.95" customHeight="1">
      <c r="A99" s="96"/>
      <c r="B99" s="60"/>
      <c r="C99" s="193" t="s">
        <v>908</v>
      </c>
      <c r="D99" s="193" t="s">
        <v>887</v>
      </c>
      <c r="E99" s="335" t="s">
        <v>1</v>
      </c>
      <c r="F99" s="335">
        <v>252</v>
      </c>
      <c r="G99" s="336">
        <v>2791</v>
      </c>
      <c r="H99" s="61"/>
    </row>
    <row r="100" spans="1:8" s="62" customFormat="1" ht="24.95" customHeight="1">
      <c r="A100" s="96"/>
      <c r="B100" s="60"/>
      <c r="C100" s="193" t="s">
        <v>908</v>
      </c>
      <c r="D100" s="193" t="s">
        <v>888</v>
      </c>
      <c r="E100" s="335">
        <v>2083</v>
      </c>
      <c r="F100" s="335">
        <v>2217</v>
      </c>
      <c r="G100" s="336">
        <v>2361</v>
      </c>
      <c r="H100" s="61"/>
    </row>
    <row r="101" spans="1:8" s="62" customFormat="1" ht="24.95" customHeight="1">
      <c r="A101" s="96"/>
      <c r="B101" s="60"/>
      <c r="C101" s="193" t="s">
        <v>908</v>
      </c>
      <c r="D101" s="193" t="s">
        <v>889</v>
      </c>
      <c r="E101" s="335" t="s">
        <v>1</v>
      </c>
      <c r="F101" s="335">
        <v>59</v>
      </c>
      <c r="G101" s="336">
        <v>381</v>
      </c>
      <c r="H101" s="61"/>
    </row>
    <row r="102" spans="1:8" s="62" customFormat="1" ht="24.95" customHeight="1">
      <c r="A102" s="96"/>
      <c r="B102" s="82"/>
      <c r="C102" s="193" t="s">
        <v>908</v>
      </c>
      <c r="D102" s="193" t="s">
        <v>904</v>
      </c>
      <c r="E102" s="335" t="s">
        <v>1</v>
      </c>
      <c r="F102" s="335" t="s">
        <v>1</v>
      </c>
      <c r="G102" s="336">
        <v>1616</v>
      </c>
      <c r="H102" s="61"/>
    </row>
    <row r="103" spans="1:8" s="62" customFormat="1" ht="24.95" customHeight="1">
      <c r="A103" s="96"/>
      <c r="B103" s="60"/>
      <c r="C103" s="193" t="s">
        <v>908</v>
      </c>
      <c r="D103" s="193" t="s">
        <v>582</v>
      </c>
      <c r="E103" s="335">
        <v>410</v>
      </c>
      <c r="F103" s="335">
        <v>759</v>
      </c>
      <c r="G103" s="336">
        <v>856</v>
      </c>
      <c r="H103" s="61"/>
    </row>
    <row r="104" spans="1:8" s="62" customFormat="1" ht="24.95" customHeight="1">
      <c r="A104" s="96"/>
      <c r="B104" s="60"/>
      <c r="C104" s="193" t="s">
        <v>908</v>
      </c>
      <c r="D104" s="193" t="s">
        <v>36</v>
      </c>
      <c r="E104" s="335">
        <v>806</v>
      </c>
      <c r="F104" s="335" t="s">
        <v>1</v>
      </c>
      <c r="G104" s="336">
        <v>155</v>
      </c>
      <c r="H104" s="61"/>
    </row>
    <row r="105" spans="1:8" s="62" customFormat="1" ht="24.95" customHeight="1">
      <c r="A105" s="96"/>
      <c r="B105" s="60"/>
      <c r="C105" s="193" t="s">
        <v>908</v>
      </c>
      <c r="D105" s="193" t="s">
        <v>891</v>
      </c>
      <c r="E105" s="335" t="s">
        <v>1</v>
      </c>
      <c r="F105" s="335" t="s">
        <v>1</v>
      </c>
      <c r="G105" s="336">
        <v>153</v>
      </c>
      <c r="H105" s="61"/>
    </row>
    <row r="106" spans="1:8" s="62" customFormat="1" ht="24.95" customHeight="1">
      <c r="A106" s="96"/>
      <c r="B106" s="60"/>
      <c r="C106" s="193" t="s">
        <v>908</v>
      </c>
      <c r="D106" s="193" t="s">
        <v>892</v>
      </c>
      <c r="E106" s="335" t="s">
        <v>1</v>
      </c>
      <c r="F106" s="335" t="s">
        <v>1</v>
      </c>
      <c r="G106" s="336">
        <v>6</v>
      </c>
      <c r="H106" s="61"/>
    </row>
    <row r="107" spans="1:8" s="62" customFormat="1" ht="24.95" customHeight="1">
      <c r="A107" s="96"/>
      <c r="B107" s="82"/>
      <c r="C107" s="193" t="s">
        <v>908</v>
      </c>
      <c r="D107" s="193" t="s">
        <v>893</v>
      </c>
      <c r="E107" s="335" t="s">
        <v>1</v>
      </c>
      <c r="F107" s="335" t="s">
        <v>1</v>
      </c>
      <c r="G107" s="336">
        <v>13</v>
      </c>
      <c r="H107" s="61"/>
    </row>
    <row r="108" spans="1:8" s="62" customFormat="1" ht="24.95" customHeight="1">
      <c r="A108" s="96"/>
      <c r="B108" s="82"/>
      <c r="C108" s="193" t="s">
        <v>534</v>
      </c>
      <c r="D108" s="193" t="s">
        <v>894</v>
      </c>
      <c r="E108" s="335" t="s">
        <v>1</v>
      </c>
      <c r="F108" s="335" t="s">
        <v>1</v>
      </c>
      <c r="G108" s="336">
        <v>36</v>
      </c>
      <c r="H108" s="61"/>
    </row>
    <row r="109" spans="1:8" s="62" customFormat="1" ht="24.95" customHeight="1">
      <c r="A109" s="96"/>
      <c r="B109" s="82"/>
      <c r="C109" s="193" t="s">
        <v>534</v>
      </c>
      <c r="D109" s="193" t="s">
        <v>895</v>
      </c>
      <c r="E109" s="335" t="s">
        <v>1</v>
      </c>
      <c r="F109" s="335" t="s">
        <v>1</v>
      </c>
      <c r="G109" s="336">
        <v>92</v>
      </c>
      <c r="H109" s="61"/>
    </row>
    <row r="110" spans="1:8" s="62" customFormat="1" ht="24.95" customHeight="1">
      <c r="A110" s="96"/>
      <c r="B110" s="83"/>
      <c r="C110" s="938" t="s">
        <v>2</v>
      </c>
      <c r="D110" s="938"/>
      <c r="E110" s="590">
        <v>3299</v>
      </c>
      <c r="F110" s="590">
        <v>3422</v>
      </c>
      <c r="G110" s="591">
        <v>9234</v>
      </c>
      <c r="H110" s="61"/>
    </row>
    <row r="111" spans="1:8" s="62" customFormat="1" ht="24.95" customHeight="1">
      <c r="A111" s="96"/>
      <c r="B111" s="82"/>
      <c r="C111" s="348"/>
      <c r="D111" s="348"/>
      <c r="E111" s="348"/>
      <c r="F111" s="348"/>
      <c r="G111" s="348"/>
    </row>
    <row r="112" spans="1:8" s="62" customFormat="1" ht="24.95" customHeight="1">
      <c r="A112" s="96"/>
      <c r="B112" s="82"/>
      <c r="C112" s="394" t="s">
        <v>915</v>
      </c>
      <c r="D112" s="394"/>
      <c r="E112" s="394"/>
      <c r="F112" s="394"/>
      <c r="G112" s="394"/>
      <c r="H112" s="61"/>
    </row>
    <row r="113" spans="1:8" s="62" customFormat="1" ht="24.95" customHeight="1" thickBot="1">
      <c r="A113" s="96"/>
      <c r="B113" s="82"/>
      <c r="C113" s="588" t="s">
        <v>900</v>
      </c>
      <c r="D113" s="588" t="s">
        <v>901</v>
      </c>
      <c r="E113" s="580">
        <v>2022</v>
      </c>
      <c r="F113" s="580">
        <v>2023</v>
      </c>
      <c r="G113" s="581">
        <v>2024</v>
      </c>
      <c r="H113" s="61"/>
    </row>
    <row r="114" spans="1:8" s="62" customFormat="1" ht="24.95" customHeight="1">
      <c r="A114" s="96"/>
      <c r="B114" s="82"/>
      <c r="C114" s="193" t="s">
        <v>528</v>
      </c>
      <c r="D114" s="193" t="s">
        <v>579</v>
      </c>
      <c r="E114" s="335">
        <v>3</v>
      </c>
      <c r="F114" s="335">
        <v>1</v>
      </c>
      <c r="G114" s="336" t="s">
        <v>1</v>
      </c>
      <c r="H114" s="61"/>
    </row>
    <row r="115" spans="1:8" s="62" customFormat="1" ht="24.95" customHeight="1">
      <c r="A115" s="96"/>
      <c r="B115" s="82"/>
      <c r="C115" s="193" t="s">
        <v>528</v>
      </c>
      <c r="D115" s="193" t="s">
        <v>580</v>
      </c>
      <c r="E115" s="335">
        <v>6</v>
      </c>
      <c r="F115" s="335">
        <v>1</v>
      </c>
      <c r="G115" s="336" t="s">
        <v>1</v>
      </c>
      <c r="H115" s="61"/>
    </row>
    <row r="116" spans="1:8" s="62" customFormat="1" ht="24.95" customHeight="1">
      <c r="A116" s="96"/>
      <c r="B116" s="82"/>
      <c r="C116" s="193" t="s">
        <v>908</v>
      </c>
      <c r="D116" s="193" t="s">
        <v>887</v>
      </c>
      <c r="E116" s="335">
        <v>1208</v>
      </c>
      <c r="F116" s="335">
        <v>907</v>
      </c>
      <c r="G116" s="336" t="s">
        <v>1</v>
      </c>
      <c r="H116" s="61"/>
    </row>
    <row r="117" spans="1:8" s="62" customFormat="1" ht="24.95" customHeight="1">
      <c r="A117" s="96"/>
      <c r="B117" s="82"/>
      <c r="C117" s="193" t="s">
        <v>908</v>
      </c>
      <c r="D117" s="193" t="s">
        <v>888</v>
      </c>
      <c r="E117" s="335">
        <v>105</v>
      </c>
      <c r="F117" s="335">
        <v>141</v>
      </c>
      <c r="G117" s="336" t="s">
        <v>1</v>
      </c>
      <c r="H117" s="61"/>
    </row>
    <row r="118" spans="1:8" s="62" customFormat="1" ht="24.95" customHeight="1">
      <c r="A118" s="96"/>
      <c r="B118" s="82"/>
      <c r="C118" s="193" t="s">
        <v>908</v>
      </c>
      <c r="D118" s="193" t="s">
        <v>889</v>
      </c>
      <c r="E118" s="335">
        <v>389</v>
      </c>
      <c r="F118" s="335">
        <v>90</v>
      </c>
      <c r="G118" s="336" t="s">
        <v>1</v>
      </c>
      <c r="H118" s="61"/>
    </row>
    <row r="119" spans="1:8" s="62" customFormat="1" ht="24.95" customHeight="1">
      <c r="A119" s="96"/>
      <c r="B119" s="60"/>
      <c r="C119" s="193" t="s">
        <v>908</v>
      </c>
      <c r="D119" s="193" t="s">
        <v>911</v>
      </c>
      <c r="E119" s="335">
        <v>110</v>
      </c>
      <c r="F119" s="335">
        <v>78</v>
      </c>
      <c r="G119" s="336">
        <v>189</v>
      </c>
      <c r="H119" s="61"/>
    </row>
    <row r="120" spans="1:8" s="62" customFormat="1" ht="24.95" customHeight="1">
      <c r="A120" s="96"/>
      <c r="B120" s="60"/>
      <c r="C120" s="193" t="s">
        <v>908</v>
      </c>
      <c r="D120" s="193" t="s">
        <v>912</v>
      </c>
      <c r="E120" s="335">
        <v>252</v>
      </c>
      <c r="F120" s="335">
        <v>616</v>
      </c>
      <c r="G120" s="336" t="s">
        <v>1</v>
      </c>
      <c r="H120" s="61"/>
    </row>
    <row r="121" spans="1:8" s="62" customFormat="1" ht="24.95" customHeight="1">
      <c r="A121" s="96"/>
      <c r="B121" s="60"/>
      <c r="C121" s="193" t="s">
        <v>908</v>
      </c>
      <c r="D121" s="193" t="s">
        <v>581</v>
      </c>
      <c r="E121" s="335" t="s">
        <v>1</v>
      </c>
      <c r="F121" s="335">
        <v>76</v>
      </c>
      <c r="G121" s="336" t="s">
        <v>1</v>
      </c>
      <c r="H121" s="61"/>
    </row>
    <row r="122" spans="1:8" s="62" customFormat="1" ht="24.95" customHeight="1">
      <c r="A122" s="96"/>
      <c r="B122" s="60"/>
      <c r="C122" s="193" t="s">
        <v>909</v>
      </c>
      <c r="D122" s="193" t="s">
        <v>905</v>
      </c>
      <c r="E122" s="335">
        <v>1.4</v>
      </c>
      <c r="F122" s="335">
        <v>1.1000000000000001</v>
      </c>
      <c r="G122" s="336">
        <v>1.2</v>
      </c>
      <c r="H122" s="61"/>
    </row>
    <row r="123" spans="1:8" s="62" customFormat="1" ht="24.95" customHeight="1">
      <c r="A123" s="96"/>
      <c r="B123" s="60"/>
      <c r="C123" s="193" t="s">
        <v>909</v>
      </c>
      <c r="D123" s="193" t="s">
        <v>906</v>
      </c>
      <c r="E123" s="335" t="s">
        <v>1</v>
      </c>
      <c r="F123" s="335">
        <v>969</v>
      </c>
      <c r="G123" s="336">
        <v>1475</v>
      </c>
      <c r="H123" s="61"/>
    </row>
    <row r="124" spans="1:8" s="62" customFormat="1" ht="24.95" customHeight="1">
      <c r="A124" s="96"/>
      <c r="B124" s="60"/>
      <c r="C124" s="938" t="s">
        <v>2</v>
      </c>
      <c r="D124" s="938"/>
      <c r="E124" s="590">
        <v>2074</v>
      </c>
      <c r="F124" s="590">
        <v>2880</v>
      </c>
      <c r="G124" s="591">
        <v>1665</v>
      </c>
      <c r="H124" s="61"/>
    </row>
    <row r="125" spans="1:8" s="62" customFormat="1" ht="24.95" customHeight="1">
      <c r="A125" s="96"/>
      <c r="B125" s="60"/>
      <c r="C125" s="131"/>
      <c r="D125" s="131"/>
      <c r="E125" s="131"/>
      <c r="F125" s="131"/>
      <c r="G125" s="131"/>
    </row>
    <row r="126" spans="1:8" s="62" customFormat="1" ht="24.95" customHeight="1">
      <c r="A126" s="96"/>
      <c r="B126" s="60"/>
    </row>
    <row r="127" spans="1:8" s="62" customFormat="1" ht="24.95" customHeight="1">
      <c r="A127" s="96"/>
      <c r="B127" s="60"/>
    </row>
    <row r="128" spans="1:8" s="62" customFormat="1" ht="24.95" customHeight="1">
      <c r="A128" s="96"/>
      <c r="B128" s="60"/>
    </row>
    <row r="129" spans="1:2" s="62" customFormat="1" ht="24.95" customHeight="1">
      <c r="A129" s="96"/>
      <c r="B129" s="60"/>
    </row>
    <row r="130" spans="1:2" s="62" customFormat="1" ht="24.95" customHeight="1">
      <c r="A130" s="96"/>
      <c r="B130" s="60"/>
    </row>
    <row r="131" spans="1:2" s="62" customFormat="1" ht="24.95" customHeight="1">
      <c r="A131" s="96"/>
      <c r="B131" s="60"/>
    </row>
    <row r="132" spans="1:2" s="62" customFormat="1" ht="24.95" customHeight="1">
      <c r="A132" s="96"/>
      <c r="B132" s="82"/>
    </row>
    <row r="133" spans="1:2" s="62" customFormat="1" ht="24.95" customHeight="1">
      <c r="A133" s="96"/>
      <c r="B133" s="82"/>
    </row>
    <row r="134" spans="1:2" s="62" customFormat="1" ht="24.95" customHeight="1">
      <c r="A134" s="96"/>
      <c r="B134" s="82"/>
    </row>
    <row r="135" spans="1:2" s="62" customFormat="1" ht="24.95" customHeight="1">
      <c r="A135" s="96"/>
      <c r="B135" s="82"/>
    </row>
    <row r="136" spans="1:2" s="62" customFormat="1" ht="24.95" customHeight="1">
      <c r="A136" s="96"/>
      <c r="B136" s="60"/>
    </row>
    <row r="137" spans="1:2" s="62" customFormat="1" ht="24.95" customHeight="1">
      <c r="A137" s="96"/>
      <c r="B137" s="82"/>
    </row>
    <row r="138" spans="1:2" s="62" customFormat="1" ht="24.95" customHeight="1">
      <c r="A138" s="96"/>
      <c r="B138" s="82"/>
    </row>
    <row r="139" spans="1:2" s="62" customFormat="1" ht="24.95" customHeight="1">
      <c r="A139" s="96"/>
      <c r="B139" s="82"/>
    </row>
    <row r="140" spans="1:2" s="62" customFormat="1" ht="24.95" customHeight="1">
      <c r="A140" s="96"/>
      <c r="B140" s="82"/>
    </row>
    <row r="141" spans="1:2" s="62" customFormat="1" ht="24.95" customHeight="1">
      <c r="A141" s="96"/>
      <c r="B141" s="82"/>
    </row>
    <row r="142" spans="1:2" s="62" customFormat="1" ht="24.95" customHeight="1">
      <c r="A142" s="96"/>
      <c r="B142" s="60"/>
    </row>
    <row r="143" spans="1:2" s="62" customFormat="1" ht="24.95" customHeight="1">
      <c r="A143" s="96"/>
      <c r="B143" s="60"/>
    </row>
    <row r="144" spans="1:2" s="62" customFormat="1" ht="24.95" customHeight="1">
      <c r="A144" s="96"/>
      <c r="B144" s="82"/>
    </row>
    <row r="145" spans="1:2" s="62" customFormat="1" ht="24.95" customHeight="1">
      <c r="A145" s="96"/>
      <c r="B145" s="82"/>
    </row>
    <row r="146" spans="1:2" s="62" customFormat="1" ht="24.95" customHeight="1">
      <c r="A146" s="96"/>
      <c r="B146" s="82"/>
    </row>
    <row r="147" spans="1:2" s="62" customFormat="1" ht="24.95" customHeight="1">
      <c r="A147" s="96"/>
      <c r="B147" s="82"/>
    </row>
    <row r="148" spans="1:2" s="62" customFormat="1" ht="24.95" customHeight="1">
      <c r="A148" s="96"/>
      <c r="B148" s="82"/>
    </row>
    <row r="149" spans="1:2" s="62" customFormat="1" ht="24.95" customHeight="1">
      <c r="A149" s="96"/>
      <c r="B149" s="82"/>
    </row>
    <row r="150" spans="1:2" s="62" customFormat="1" ht="24.95" customHeight="1">
      <c r="A150" s="96"/>
      <c r="B150" s="82"/>
    </row>
    <row r="151" spans="1:2" s="62" customFormat="1" ht="24.95" customHeight="1">
      <c r="A151" s="96"/>
      <c r="B151" s="82"/>
    </row>
    <row r="152" spans="1:2" s="62" customFormat="1" ht="24.95" customHeight="1">
      <c r="A152" s="96"/>
      <c r="B152" s="82"/>
    </row>
    <row r="153" spans="1:2" s="62" customFormat="1" ht="24.95" customHeight="1">
      <c r="A153" s="96"/>
      <c r="B153" s="82"/>
    </row>
    <row r="154" spans="1:2" s="62" customFormat="1" ht="24.95" customHeight="1">
      <c r="A154" s="96"/>
      <c r="B154" s="82"/>
    </row>
    <row r="155" spans="1:2" s="62" customFormat="1" ht="24.95" customHeight="1">
      <c r="A155" s="96"/>
      <c r="B155" s="82"/>
    </row>
    <row r="156" spans="1:2" s="62" customFormat="1" ht="24.95" customHeight="1">
      <c r="A156" s="96"/>
      <c r="B156" s="82"/>
    </row>
    <row r="157" spans="1:2" s="62" customFormat="1" ht="24.95" customHeight="1">
      <c r="A157" s="96"/>
      <c r="B157" s="82"/>
    </row>
    <row r="158" spans="1:2" s="62" customFormat="1" ht="24.95" customHeight="1">
      <c r="A158" s="96"/>
      <c r="B158" s="82"/>
    </row>
    <row r="159" spans="1:2" s="62" customFormat="1" ht="24.95" customHeight="1">
      <c r="A159" s="96"/>
      <c r="B159" s="82"/>
    </row>
    <row r="160" spans="1:2" s="62" customFormat="1" ht="24.95" customHeight="1">
      <c r="A160" s="96"/>
      <c r="B160" s="60"/>
    </row>
    <row r="161" spans="1:2" s="62" customFormat="1" ht="24.95" customHeight="1">
      <c r="A161" s="96"/>
      <c r="B161" s="60"/>
    </row>
    <row r="162" spans="1:2" s="62" customFormat="1" ht="24.95" customHeight="1">
      <c r="A162" s="96"/>
      <c r="B162" s="82"/>
    </row>
    <row r="163" spans="1:2" s="62" customFormat="1" ht="24.95" customHeight="1">
      <c r="A163" s="96"/>
      <c r="B163" s="60"/>
    </row>
    <row r="164" spans="1:2" s="62" customFormat="1" ht="24.95" customHeight="1">
      <c r="A164" s="96"/>
      <c r="B164" s="60"/>
    </row>
    <row r="165" spans="1:2" s="62" customFormat="1" ht="24.95" customHeight="1">
      <c r="A165" s="96"/>
      <c r="B165" s="60"/>
    </row>
    <row r="166" spans="1:2" s="62" customFormat="1" ht="24.95" customHeight="1">
      <c r="A166" s="96"/>
      <c r="B166" s="60"/>
    </row>
    <row r="167" spans="1:2" s="62" customFormat="1" ht="24.95" customHeight="1">
      <c r="A167" s="96"/>
      <c r="B167" s="60"/>
    </row>
    <row r="168" spans="1:2" s="62" customFormat="1" ht="24.95" customHeight="1">
      <c r="A168" s="96"/>
      <c r="B168" s="60"/>
    </row>
    <row r="169" spans="1:2" s="62" customFormat="1" ht="24.95" customHeight="1">
      <c r="A169" s="96"/>
      <c r="B169" s="60"/>
    </row>
    <row r="170" spans="1:2" s="62" customFormat="1" ht="24.95" customHeight="1">
      <c r="A170" s="96"/>
      <c r="B170" s="60"/>
    </row>
    <row r="171" spans="1:2" s="62" customFormat="1" ht="24.95" customHeight="1">
      <c r="A171" s="96"/>
      <c r="B171" s="60"/>
    </row>
    <row r="172" spans="1:2" s="62" customFormat="1" ht="24.95" customHeight="1">
      <c r="A172" s="96"/>
      <c r="B172" s="60"/>
    </row>
    <row r="173" spans="1:2" s="62" customFormat="1" ht="24.95" customHeight="1">
      <c r="A173" s="96"/>
      <c r="B173" s="60"/>
    </row>
    <row r="174" spans="1:2" s="62" customFormat="1" ht="24.95" customHeight="1">
      <c r="A174" s="96"/>
      <c r="B174" s="60"/>
    </row>
    <row r="175" spans="1:2" s="62" customFormat="1" ht="24.95" customHeight="1">
      <c r="A175" s="96"/>
      <c r="B175" s="60"/>
    </row>
    <row r="176" spans="1:2" s="62" customFormat="1" ht="24.95" customHeight="1">
      <c r="A176" s="96"/>
      <c r="B176" s="60"/>
    </row>
    <row r="177" spans="1:2" s="62" customFormat="1" ht="24.95" customHeight="1">
      <c r="A177" s="96"/>
      <c r="B177" s="60"/>
    </row>
    <row r="178" spans="1:2" s="62" customFormat="1" ht="24.95" customHeight="1">
      <c r="A178" s="96"/>
      <c r="B178" s="60"/>
    </row>
    <row r="179" spans="1:2" s="62" customFormat="1" ht="24.95" customHeight="1">
      <c r="A179" s="96"/>
      <c r="B179" s="60"/>
    </row>
    <row r="180" spans="1:2" s="62" customFormat="1" ht="24.95" customHeight="1">
      <c r="A180" s="96"/>
      <c r="B180" s="60"/>
    </row>
    <row r="181" spans="1:2" s="62" customFormat="1" ht="24.95" customHeight="1">
      <c r="A181" s="96"/>
      <c r="B181" s="60"/>
    </row>
    <row r="182" spans="1:2" s="62" customFormat="1" ht="24.95" customHeight="1">
      <c r="A182" s="96"/>
      <c r="B182" s="60"/>
    </row>
    <row r="183" spans="1:2" s="62" customFormat="1" ht="24.95" customHeight="1">
      <c r="A183" s="96"/>
      <c r="B183" s="60"/>
    </row>
    <row r="184" spans="1:2" s="62" customFormat="1" ht="24.95" customHeight="1">
      <c r="A184" s="96"/>
      <c r="B184" s="60"/>
    </row>
    <row r="185" spans="1:2" s="62" customFormat="1" ht="24.95" customHeight="1">
      <c r="A185" s="96"/>
      <c r="B185" s="60"/>
    </row>
    <row r="186" spans="1:2" s="62" customFormat="1" ht="24.95" customHeight="1">
      <c r="A186" s="96"/>
      <c r="B186" s="60"/>
    </row>
    <row r="187" spans="1:2" s="62" customFormat="1" ht="24.95" customHeight="1">
      <c r="A187" s="96"/>
      <c r="B187" s="60"/>
    </row>
    <row r="188" spans="1:2" s="62" customFormat="1" ht="24.95" customHeight="1">
      <c r="A188" s="96"/>
      <c r="B188" s="60"/>
    </row>
    <row r="189" spans="1:2" s="62" customFormat="1" ht="24.95" customHeight="1">
      <c r="A189" s="96"/>
      <c r="B189" s="60"/>
    </row>
    <row r="190" spans="1:2" s="62" customFormat="1" ht="24.95" customHeight="1">
      <c r="A190" s="96"/>
      <c r="B190" s="60"/>
    </row>
    <row r="191" spans="1:2" s="62" customFormat="1" ht="24.95" customHeight="1">
      <c r="A191" s="96"/>
      <c r="B191" s="60"/>
    </row>
    <row r="192" spans="1:2" s="62" customFormat="1" ht="24.95" customHeight="1">
      <c r="A192" s="96"/>
      <c r="B192" s="60"/>
    </row>
    <row r="193" spans="1:2" s="62" customFormat="1" ht="24.95" customHeight="1">
      <c r="A193" s="96"/>
      <c r="B193" s="60"/>
    </row>
    <row r="194" spans="1:2" s="62" customFormat="1" ht="24.95" customHeight="1">
      <c r="A194" s="96"/>
      <c r="B194" s="60"/>
    </row>
    <row r="195" spans="1:2" s="62" customFormat="1" ht="24.95" customHeight="1">
      <c r="A195" s="96"/>
      <c r="B195" s="60"/>
    </row>
    <row r="196" spans="1:2" s="62" customFormat="1" ht="24.95" customHeight="1">
      <c r="A196" s="96"/>
      <c r="B196" s="60"/>
    </row>
    <row r="197" spans="1:2" s="62" customFormat="1" ht="24.95" customHeight="1">
      <c r="A197" s="96"/>
      <c r="B197" s="60"/>
    </row>
    <row r="198" spans="1:2" s="62" customFormat="1" ht="24.95" customHeight="1">
      <c r="A198" s="96"/>
      <c r="B198" s="60"/>
    </row>
    <row r="199" spans="1:2" s="62" customFormat="1" ht="24.95" customHeight="1">
      <c r="A199" s="96"/>
      <c r="B199" s="60"/>
    </row>
    <row r="200" spans="1:2" s="62" customFormat="1" ht="24.95" customHeight="1">
      <c r="A200" s="96"/>
      <c r="B200" s="60"/>
    </row>
    <row r="201" spans="1:2" s="62" customFormat="1" ht="24.95" customHeight="1">
      <c r="A201" s="96"/>
      <c r="B201" s="60"/>
    </row>
    <row r="202" spans="1:2" s="62" customFormat="1" ht="24.95" customHeight="1">
      <c r="A202" s="96"/>
      <c r="B202" s="60"/>
    </row>
    <row r="203" spans="1:2" s="62" customFormat="1" ht="24.95" customHeight="1">
      <c r="A203" s="96"/>
      <c r="B203" s="60"/>
    </row>
    <row r="204" spans="1:2" s="62" customFormat="1" ht="24.95" customHeight="1">
      <c r="A204" s="96"/>
      <c r="B204" s="60"/>
    </row>
    <row r="205" spans="1:2" s="62" customFormat="1" ht="24.95" customHeight="1">
      <c r="A205" s="96"/>
      <c r="B205" s="60"/>
    </row>
    <row r="206" spans="1:2" s="62" customFormat="1" ht="24.95" customHeight="1">
      <c r="A206" s="96"/>
      <c r="B206" s="60"/>
    </row>
    <row r="207" spans="1:2" s="62" customFormat="1" ht="24.95" customHeight="1">
      <c r="A207" s="96"/>
      <c r="B207" s="60"/>
    </row>
    <row r="208" spans="1:2" s="62" customFormat="1" ht="24.95" customHeight="1">
      <c r="A208" s="96"/>
      <c r="B208" s="60"/>
    </row>
    <row r="209" spans="1:2" s="62" customFormat="1" ht="24.95" customHeight="1">
      <c r="A209" s="96"/>
      <c r="B209" s="60"/>
    </row>
    <row r="210" spans="1:2" s="62" customFormat="1" ht="24.95" customHeight="1">
      <c r="A210" s="96"/>
      <c r="B210" s="60"/>
    </row>
    <row r="211" spans="1:2" s="62" customFormat="1" ht="24.95" customHeight="1">
      <c r="A211" s="96"/>
      <c r="B211" s="60"/>
    </row>
    <row r="212" spans="1:2" s="62" customFormat="1" ht="24.95" customHeight="1">
      <c r="A212" s="96"/>
      <c r="B212" s="60"/>
    </row>
    <row r="213" spans="1:2" s="62" customFormat="1" ht="24.95" customHeight="1">
      <c r="A213" s="96"/>
      <c r="B213" s="60"/>
    </row>
    <row r="214" spans="1:2" s="62" customFormat="1" ht="24.95" customHeight="1">
      <c r="A214" s="96"/>
      <c r="B214" s="60"/>
    </row>
    <row r="215" spans="1:2" s="62" customFormat="1" ht="24.95" customHeight="1">
      <c r="A215" s="96"/>
      <c r="B215" s="60"/>
    </row>
    <row r="216" spans="1:2" s="62" customFormat="1" ht="24.95" customHeight="1">
      <c r="A216" s="96"/>
      <c r="B216" s="60"/>
    </row>
    <row r="217" spans="1:2" s="62" customFormat="1" ht="24.95" customHeight="1">
      <c r="A217" s="96"/>
      <c r="B217" s="60"/>
    </row>
    <row r="218" spans="1:2" s="62" customFormat="1" ht="24.95" customHeight="1">
      <c r="A218" s="96"/>
      <c r="B218" s="60"/>
    </row>
    <row r="219" spans="1:2" s="62" customFormat="1" ht="24.95" customHeight="1">
      <c r="A219" s="96"/>
      <c r="B219" s="60"/>
    </row>
    <row r="220" spans="1:2" s="62" customFormat="1" ht="24.95" customHeight="1">
      <c r="A220" s="96"/>
      <c r="B220" s="60"/>
    </row>
    <row r="221" spans="1:2" s="62" customFormat="1" ht="24.95" customHeight="1">
      <c r="A221" s="96"/>
      <c r="B221" s="60"/>
    </row>
    <row r="222" spans="1:2" s="62" customFormat="1" ht="24.95" customHeight="1">
      <c r="A222" s="96"/>
      <c r="B222" s="60"/>
    </row>
    <row r="223" spans="1:2" s="62" customFormat="1" ht="24.95" customHeight="1">
      <c r="A223" s="96"/>
      <c r="B223" s="60"/>
    </row>
    <row r="224" spans="1:2" s="62" customFormat="1" ht="24.95" customHeight="1">
      <c r="A224" s="96"/>
      <c r="B224" s="60"/>
    </row>
    <row r="225" spans="1:2" s="62" customFormat="1" ht="24.95" customHeight="1">
      <c r="A225" s="96"/>
      <c r="B225" s="60"/>
    </row>
    <row r="226" spans="1:2" s="62" customFormat="1" ht="24.95" customHeight="1">
      <c r="A226" s="96"/>
      <c r="B226" s="60"/>
    </row>
    <row r="227" spans="1:2" s="62" customFormat="1" ht="24.95" customHeight="1">
      <c r="A227" s="96"/>
      <c r="B227" s="82"/>
    </row>
    <row r="228" spans="1:2" s="62" customFormat="1" ht="24.95" customHeight="1">
      <c r="A228" s="96"/>
      <c r="B228" s="60"/>
    </row>
    <row r="229" spans="1:2" s="62" customFormat="1" ht="24.95" customHeight="1">
      <c r="A229" s="96"/>
      <c r="B229" s="60"/>
    </row>
    <row r="230" spans="1:2" s="62" customFormat="1" ht="24.95" customHeight="1">
      <c r="A230" s="96"/>
      <c r="B230" s="60"/>
    </row>
    <row r="231" spans="1:2" s="62" customFormat="1" ht="24.95" customHeight="1">
      <c r="A231" s="96"/>
      <c r="B231" s="60"/>
    </row>
    <row r="232" spans="1:2" s="62" customFormat="1" ht="24.95" customHeight="1">
      <c r="A232" s="96"/>
      <c r="B232" s="60"/>
    </row>
    <row r="233" spans="1:2" s="62" customFormat="1" ht="24.95" customHeight="1">
      <c r="A233" s="96"/>
      <c r="B233" s="60"/>
    </row>
    <row r="234" spans="1:2" s="62" customFormat="1" ht="24.95" customHeight="1">
      <c r="A234" s="96"/>
      <c r="B234" s="60"/>
    </row>
    <row r="235" spans="1:2" s="62" customFormat="1" ht="24.95" customHeight="1">
      <c r="A235" s="96"/>
      <c r="B235" s="60"/>
    </row>
    <row r="236" spans="1:2" s="62" customFormat="1" ht="24.95" customHeight="1">
      <c r="A236" s="96"/>
      <c r="B236" s="82"/>
    </row>
    <row r="237" spans="1:2" s="62" customFormat="1" ht="24.95" customHeight="1">
      <c r="A237" s="96"/>
      <c r="B237" s="60"/>
    </row>
    <row r="238" spans="1:2" s="62" customFormat="1" ht="24.95" customHeight="1">
      <c r="A238" s="96"/>
      <c r="B238" s="82"/>
    </row>
    <row r="239" spans="1:2" s="62" customFormat="1" ht="24.95" customHeight="1">
      <c r="A239" s="96"/>
      <c r="B239" s="82"/>
    </row>
    <row r="240" spans="1:2" s="62" customFormat="1" ht="24.95" customHeight="1">
      <c r="A240" s="96"/>
      <c r="B240" s="82"/>
    </row>
    <row r="241" spans="1:2" s="62" customFormat="1" ht="24.95" customHeight="1">
      <c r="A241" s="96"/>
      <c r="B241" s="82"/>
    </row>
    <row r="242" spans="1:2" s="62" customFormat="1" ht="24.95" customHeight="1">
      <c r="A242" s="96"/>
      <c r="B242" s="82"/>
    </row>
    <row r="243" spans="1:2" s="62" customFormat="1" ht="24.95" customHeight="1">
      <c r="A243" s="96"/>
      <c r="B243" s="82"/>
    </row>
    <row r="244" spans="1:2" s="62" customFormat="1" ht="24.95" customHeight="1">
      <c r="A244" s="96"/>
      <c r="B244" s="60"/>
    </row>
    <row r="245" spans="1:2" s="62" customFormat="1" ht="24.95" customHeight="1">
      <c r="A245" s="96"/>
      <c r="B245" s="60"/>
    </row>
    <row r="246" spans="1:2" s="62" customFormat="1" ht="24.95" customHeight="1">
      <c r="A246" s="96"/>
      <c r="B246" s="60"/>
    </row>
    <row r="247" spans="1:2" s="62" customFormat="1" ht="24.95" customHeight="1">
      <c r="A247" s="96"/>
      <c r="B247" s="60"/>
    </row>
    <row r="248" spans="1:2" s="62" customFormat="1" ht="24.95" customHeight="1">
      <c r="A248" s="96"/>
      <c r="B248" s="60"/>
    </row>
    <row r="249" spans="1:2" s="62" customFormat="1" ht="24.95" customHeight="1">
      <c r="A249" s="96"/>
      <c r="B249" s="60"/>
    </row>
    <row r="250" spans="1:2" s="62" customFormat="1" ht="24.95" customHeight="1">
      <c r="A250" s="96"/>
      <c r="B250" s="60"/>
    </row>
    <row r="251" spans="1:2" s="62" customFormat="1" ht="24.95" customHeight="1">
      <c r="A251" s="96"/>
      <c r="B251" s="61"/>
    </row>
    <row r="252" spans="1:2" s="62" customFormat="1" ht="24.95" customHeight="1">
      <c r="A252" s="96"/>
      <c r="B252" s="61"/>
    </row>
    <row r="253" spans="1:2" s="62" customFormat="1" ht="24.95" customHeight="1">
      <c r="A253" s="96"/>
      <c r="B253" s="61"/>
    </row>
    <row r="254" spans="1:2" s="62" customFormat="1" ht="24.95" customHeight="1">
      <c r="A254" s="96"/>
      <c r="B254" s="61"/>
    </row>
    <row r="255" spans="1:2" s="62" customFormat="1" ht="24.95" customHeight="1">
      <c r="A255" s="96"/>
      <c r="B255" s="61"/>
    </row>
    <row r="256" spans="1:2" s="62" customFormat="1" ht="24.95" customHeight="1">
      <c r="A256" s="96"/>
      <c r="B256" s="61"/>
    </row>
    <row r="257" spans="1:2" s="62" customFormat="1" ht="24.95" customHeight="1">
      <c r="A257" s="96"/>
      <c r="B257" s="61"/>
    </row>
    <row r="258" spans="1:2" s="62" customFormat="1" ht="24.95" customHeight="1">
      <c r="A258" s="96"/>
      <c r="B258" s="61"/>
    </row>
    <row r="259" spans="1:2" s="62" customFormat="1" ht="24.95" customHeight="1">
      <c r="A259" s="96"/>
      <c r="B259" s="61"/>
    </row>
    <row r="260" spans="1:2" s="62" customFormat="1" ht="24.95" customHeight="1">
      <c r="A260" s="96"/>
      <c r="B260" s="61"/>
    </row>
    <row r="261" spans="1:2" s="62" customFormat="1" ht="24.95" customHeight="1">
      <c r="A261" s="96"/>
      <c r="B261" s="61"/>
    </row>
    <row r="262" spans="1:2" s="62" customFormat="1" ht="24.95" customHeight="1">
      <c r="A262" s="96"/>
      <c r="B262" s="61"/>
    </row>
    <row r="263" spans="1:2" s="62" customFormat="1" ht="24.95" customHeight="1">
      <c r="A263" s="96"/>
      <c r="B263" s="61"/>
    </row>
  </sheetData>
  <sheetProtection algorithmName="SHA-512" hashValue="WPrtZpueg/KLS13OeT4emjNk2X6f3x0U/nP2RXkfw5WFKgjS8w9HXq26lMa+NGRifmxiPMhs4ug/8UQNjZ96tw==" saltValue="zNDJZZHbVK3HdGb2kif8Fw==" spinCount="100000" sheet="1" objects="1" scenarios="1" formatColumns="0" formatRows="0" autoFilter="0"/>
  <mergeCells count="61">
    <mergeCell ref="D67:E67"/>
    <mergeCell ref="D68:E68"/>
    <mergeCell ref="D69:E69"/>
    <mergeCell ref="D62:E62"/>
    <mergeCell ref="D63:E63"/>
    <mergeCell ref="D64:E64"/>
    <mergeCell ref="D65:E65"/>
    <mergeCell ref="D66:E66"/>
    <mergeCell ref="D59:E59"/>
    <mergeCell ref="D60:E60"/>
    <mergeCell ref="D61:E61"/>
    <mergeCell ref="C27:G27"/>
    <mergeCell ref="C28:G28"/>
    <mergeCell ref="C29:G29"/>
    <mergeCell ref="D49:I49"/>
    <mergeCell ref="C50:I55"/>
    <mergeCell ref="C56:F56"/>
    <mergeCell ref="D6:I6"/>
    <mergeCell ref="C7:I10"/>
    <mergeCell ref="C36:I37"/>
    <mergeCell ref="D39:I39"/>
    <mergeCell ref="C40:I48"/>
    <mergeCell ref="C13:D13"/>
    <mergeCell ref="C23:G25"/>
    <mergeCell ref="C26:G26"/>
    <mergeCell ref="D31:I31"/>
    <mergeCell ref="C32:I33"/>
    <mergeCell ref="C22:D22"/>
    <mergeCell ref="C14:D14"/>
    <mergeCell ref="C15:D15"/>
    <mergeCell ref="C16:D16"/>
    <mergeCell ref="C17:D17"/>
    <mergeCell ref="C18:D18"/>
    <mergeCell ref="C78:C79"/>
    <mergeCell ref="C124:D124"/>
    <mergeCell ref="C110:D110"/>
    <mergeCell ref="D82:E82"/>
    <mergeCell ref="D83:E83"/>
    <mergeCell ref="C87:I94"/>
    <mergeCell ref="C95:F95"/>
    <mergeCell ref="D78:E79"/>
    <mergeCell ref="D80:E80"/>
    <mergeCell ref="D81:E81"/>
    <mergeCell ref="C84:E84"/>
    <mergeCell ref="D86:I86"/>
    <mergeCell ref="L11:M11"/>
    <mergeCell ref="D11:I11"/>
    <mergeCell ref="C12:I12"/>
    <mergeCell ref="D35:I35"/>
    <mergeCell ref="C77:F77"/>
    <mergeCell ref="C19:D19"/>
    <mergeCell ref="C20:D20"/>
    <mergeCell ref="C21:D21"/>
    <mergeCell ref="C75:E75"/>
    <mergeCell ref="D57:E58"/>
    <mergeCell ref="D70:E70"/>
    <mergeCell ref="D71:E71"/>
    <mergeCell ref="D72:E72"/>
    <mergeCell ref="D73:E73"/>
    <mergeCell ref="D74:E74"/>
    <mergeCell ref="C57:C58"/>
  </mergeCells>
  <hyperlinks>
    <hyperlink ref="E3" location="'Ativos e desempenho'!C6" display="GRI EU6" xr:uid="{F5C43040-BDD8-45BB-9918-8E6F444D61E8}"/>
    <hyperlink ref="F3" location="'Ativos e desempenho'!C11" display="GRI EU11" xr:uid="{424BC349-0A49-4D78-ABDE-D3C4B5D84817}"/>
    <hyperlink ref="G3" location="'Ativos e desempenho'!C31" display="GRI 11.7.4" xr:uid="{E7F2CA6A-8DC6-4592-9325-0F28DE528209}"/>
    <hyperlink ref="H3" location="'Ativos e desempenho'!C35" display="GRI 11.7.5" xr:uid="{5BABCD74-F01B-4B0C-B77F-207C281A7BC2}"/>
    <hyperlink ref="I3" location="'Ativos e desempenho'!C39" display="SASB EM-EP-420a.1" xr:uid="{D54A5BCE-86E2-4CFA-B597-6F02BCB75664}"/>
    <hyperlink ref="E4" location="'Ativos e desempenho'!C49" display="GRI EU1" xr:uid="{0AC498B9-65F0-43D9-827D-3E14D87420B9}"/>
    <hyperlink ref="F4" location="'Ativos e desempenho'!C86" display="GRI EU2" xr:uid="{7BFE69D3-A9C9-4E6E-B939-037FC5FDC8B3}"/>
  </hyperlinks>
  <pageMargins left="0.511811024" right="0.511811024" top="0.78740157499999996" bottom="0.78740157499999996" header="0.31496062000000002" footer="0.31496062000000002"/>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8180-7019-4DA7-839D-EB6655688036}">
  <sheetPr>
    <tabColor rgb="FF7F5A00"/>
  </sheetPr>
  <dimension ref="A1:AT253"/>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12.75"/>
  <cols>
    <col min="1" max="1" width="33.7109375" style="96" customWidth="1"/>
    <col min="2" max="2" width="3.7109375" style="61" customWidth="1"/>
    <col min="3" max="9" width="20.85546875" style="62" customWidth="1"/>
    <col min="10" max="11" width="24" style="62" customWidth="1"/>
    <col min="12" max="12" width="14.140625" style="62" customWidth="1"/>
    <col min="13" max="13" width="7.42578125" style="62" customWidth="1"/>
    <col min="14" max="21" width="14.140625" style="62" hidden="1" customWidth="1"/>
    <col min="22" max="23" width="30" style="62" hidden="1" customWidth="1"/>
    <col min="24" max="33" width="18.140625" style="62" hidden="1" customWidth="1"/>
    <col min="34" max="16384" width="0" style="62" hidden="1"/>
  </cols>
  <sheetData>
    <row r="1" spans="1:46" ht="24.95" customHeight="1">
      <c r="A1" s="140"/>
      <c r="B1" s="58"/>
      <c r="C1" s="58"/>
      <c r="D1" s="58"/>
      <c r="E1" s="59"/>
      <c r="F1" s="60"/>
      <c r="G1" s="60"/>
      <c r="H1" s="60"/>
      <c r="I1" s="60"/>
      <c r="J1" s="95"/>
      <c r="K1" s="95"/>
      <c r="L1" s="102"/>
      <c r="M1" s="95"/>
      <c r="O1" s="63"/>
      <c r="P1" s="63"/>
      <c r="Q1" s="63"/>
      <c r="R1" s="63"/>
      <c r="S1" s="63"/>
      <c r="T1" s="63"/>
      <c r="U1" s="64"/>
      <c r="V1" s="65"/>
      <c r="W1" s="65"/>
      <c r="X1" s="65"/>
      <c r="Y1" s="65"/>
      <c r="Z1" s="66"/>
      <c r="AA1" s="65"/>
      <c r="AB1" s="65"/>
      <c r="AC1" s="65"/>
      <c r="AD1" s="65"/>
      <c r="AE1" s="65"/>
      <c r="AF1" s="65"/>
      <c r="AG1" s="65"/>
      <c r="AH1" s="65"/>
      <c r="AI1" s="65"/>
      <c r="AJ1" s="65"/>
      <c r="AK1" s="65"/>
      <c r="AL1" s="65"/>
      <c r="AM1" s="65"/>
      <c r="AN1" s="65"/>
      <c r="AO1" s="66"/>
      <c r="AP1" s="65"/>
      <c r="AQ1" s="65"/>
      <c r="AR1" s="65"/>
      <c r="AS1" s="65"/>
    </row>
    <row r="2" spans="1:46" ht="24.95" customHeight="1">
      <c r="B2" s="60"/>
      <c r="C2" s="102"/>
      <c r="D2" s="95"/>
      <c r="E2" s="95"/>
      <c r="F2" s="95"/>
      <c r="G2" s="95"/>
      <c r="H2" s="95"/>
      <c r="I2" s="95"/>
      <c r="J2" s="95"/>
      <c r="K2" s="95"/>
      <c r="L2" s="102"/>
      <c r="M2" s="95"/>
      <c r="O2" s="63"/>
      <c r="P2" s="63"/>
      <c r="Q2" s="63"/>
      <c r="R2" s="63"/>
      <c r="S2" s="63"/>
      <c r="T2" s="63"/>
      <c r="U2" s="64"/>
      <c r="V2" s="65"/>
      <c r="W2" s="65"/>
      <c r="X2" s="65"/>
      <c r="Y2" s="65"/>
      <c r="Z2" s="66"/>
      <c r="AA2" s="65"/>
      <c r="AB2" s="65"/>
      <c r="AC2" s="65"/>
      <c r="AD2" s="65"/>
      <c r="AE2" s="65"/>
      <c r="AF2" s="65"/>
      <c r="AG2" s="65"/>
      <c r="AH2" s="65"/>
      <c r="AI2" s="65"/>
      <c r="AJ2" s="65"/>
      <c r="AK2" s="65"/>
      <c r="AL2" s="65"/>
      <c r="AM2" s="65"/>
      <c r="AN2" s="65"/>
      <c r="AO2" s="66"/>
      <c r="AP2" s="65"/>
      <c r="AQ2" s="65"/>
      <c r="AR2" s="65"/>
      <c r="AS2" s="65"/>
    </row>
    <row r="3" spans="1:46" ht="24.95" customHeight="1">
      <c r="B3" s="60"/>
      <c r="C3" s="594" t="str">
        <f>Índice!B141</f>
        <v>PROPRIETARY DISCLOSURES</v>
      </c>
      <c r="D3" s="95"/>
      <c r="E3" s="95"/>
      <c r="F3" s="95"/>
      <c r="G3" s="95"/>
      <c r="H3" s="95"/>
      <c r="I3" s="95"/>
      <c r="J3" s="95"/>
      <c r="K3" s="95"/>
      <c r="L3" s="102"/>
      <c r="M3" s="95"/>
      <c r="O3" s="63"/>
      <c r="P3" s="63"/>
      <c r="Q3" s="63"/>
      <c r="R3" s="63"/>
      <c r="S3" s="63"/>
      <c r="T3" s="63"/>
      <c r="U3" s="64"/>
      <c r="V3" s="65"/>
      <c r="W3" s="65"/>
      <c r="X3" s="65"/>
      <c r="Y3" s="65"/>
      <c r="Z3" s="66"/>
      <c r="AA3" s="65"/>
      <c r="AB3" s="65"/>
      <c r="AC3" s="65"/>
      <c r="AD3" s="65"/>
      <c r="AE3" s="65"/>
      <c r="AF3" s="65"/>
      <c r="AG3" s="65"/>
      <c r="AH3" s="65"/>
      <c r="AI3" s="65"/>
      <c r="AJ3" s="65"/>
      <c r="AK3" s="65"/>
      <c r="AL3" s="65"/>
      <c r="AM3" s="65"/>
      <c r="AN3" s="65"/>
      <c r="AO3" s="66"/>
      <c r="AP3" s="65"/>
      <c r="AQ3" s="65"/>
      <c r="AR3" s="65"/>
      <c r="AS3" s="65"/>
    </row>
    <row r="4" spans="1:46" ht="24.95" customHeight="1">
      <c r="B4" s="60"/>
      <c r="C4" s="118" t="str">
        <f>Índice!C141</f>
        <v>Socio-environmental contributions</v>
      </c>
      <c r="D4" s="95"/>
      <c r="E4" s="95"/>
      <c r="F4" s="95"/>
      <c r="G4" s="95"/>
      <c r="H4" s="95"/>
      <c r="I4" s="95"/>
      <c r="J4" s="95"/>
      <c r="K4" s="95"/>
      <c r="L4" s="102"/>
      <c r="M4" s="95"/>
      <c r="O4" s="63"/>
      <c r="P4" s="63"/>
      <c r="Q4" s="63"/>
      <c r="R4" s="63"/>
      <c r="S4" s="63"/>
      <c r="T4" s="63"/>
      <c r="U4" s="64"/>
      <c r="V4" s="65"/>
      <c r="W4" s="65"/>
      <c r="X4" s="65"/>
      <c r="Y4" s="65"/>
      <c r="Z4" s="66"/>
      <c r="AA4" s="65"/>
      <c r="AB4" s="65"/>
      <c r="AC4" s="65"/>
      <c r="AD4" s="65"/>
      <c r="AE4" s="65"/>
      <c r="AF4" s="65"/>
      <c r="AG4" s="65"/>
      <c r="AH4" s="65"/>
      <c r="AI4" s="65"/>
      <c r="AJ4" s="65"/>
      <c r="AK4" s="65"/>
      <c r="AL4" s="65"/>
      <c r="AM4" s="65"/>
      <c r="AN4" s="65"/>
      <c r="AO4" s="66"/>
      <c r="AP4" s="65"/>
      <c r="AQ4" s="65"/>
      <c r="AR4" s="65"/>
      <c r="AS4" s="65"/>
    </row>
    <row r="5" spans="1:46" ht="24.95" customHeight="1">
      <c r="A5" s="94"/>
      <c r="B5" s="76"/>
      <c r="C5" s="596"/>
      <c r="D5" s="119"/>
      <c r="E5" s="119"/>
      <c r="F5" s="119"/>
      <c r="G5" s="119"/>
      <c r="H5" s="119"/>
      <c r="I5" s="119"/>
      <c r="J5" s="119"/>
      <c r="K5" s="119"/>
      <c r="L5" s="596"/>
      <c r="M5" s="119"/>
      <c r="N5" s="68"/>
      <c r="O5" s="69"/>
      <c r="P5" s="69"/>
      <c r="Q5" s="69"/>
      <c r="R5" s="69"/>
      <c r="S5" s="69"/>
      <c r="T5" s="69"/>
      <c r="U5" s="70"/>
      <c r="V5" s="71"/>
      <c r="W5" s="71"/>
      <c r="X5" s="71"/>
      <c r="Y5" s="71"/>
      <c r="Z5" s="72"/>
      <c r="AA5" s="71"/>
      <c r="AB5" s="71"/>
      <c r="AC5" s="71"/>
      <c r="AD5" s="71"/>
      <c r="AE5" s="71"/>
      <c r="AF5" s="71"/>
      <c r="AG5" s="71"/>
      <c r="AH5" s="71"/>
      <c r="AI5" s="71"/>
      <c r="AJ5" s="71"/>
      <c r="AK5" s="71"/>
      <c r="AL5" s="71"/>
      <c r="AM5" s="71"/>
      <c r="AN5" s="71"/>
      <c r="AO5" s="66"/>
      <c r="AP5" s="65"/>
      <c r="AQ5" s="65"/>
      <c r="AR5" s="65"/>
      <c r="AS5" s="65"/>
    </row>
    <row r="6" spans="1:46" ht="24.95" customHeight="1">
      <c r="A6" s="94"/>
      <c r="B6" s="76"/>
      <c r="C6" s="595" t="str">
        <f>Índice!D141</f>
        <v>Proprietary Disclosure</v>
      </c>
      <c r="D6" s="957" t="str">
        <f>Índice!E141</f>
        <v>Environmental compensation</v>
      </c>
      <c r="E6" s="958"/>
      <c r="F6" s="958"/>
      <c r="G6" s="958"/>
      <c r="H6" s="958"/>
      <c r="I6" s="958"/>
      <c r="J6" s="119"/>
      <c r="K6" s="119"/>
      <c r="L6" s="119"/>
      <c r="M6" s="119"/>
      <c r="N6" s="68"/>
      <c r="O6" s="69"/>
      <c r="P6" s="69"/>
      <c r="Q6" s="69"/>
      <c r="R6" s="69"/>
      <c r="S6" s="69"/>
      <c r="T6" s="69"/>
      <c r="U6" s="70"/>
      <c r="V6" s="71"/>
      <c r="W6" s="71"/>
      <c r="X6" s="71"/>
      <c r="Y6" s="71"/>
      <c r="Z6" s="72"/>
      <c r="AA6" s="71"/>
      <c r="AB6" s="71"/>
      <c r="AC6" s="71"/>
      <c r="AD6" s="71"/>
      <c r="AE6" s="71"/>
      <c r="AF6" s="71"/>
      <c r="AG6" s="71"/>
      <c r="AH6" s="71"/>
      <c r="AI6" s="71"/>
      <c r="AJ6" s="71"/>
      <c r="AK6" s="71"/>
      <c r="AL6" s="71"/>
      <c r="AM6" s="71"/>
      <c r="AN6" s="71"/>
      <c r="AO6" s="66"/>
      <c r="AP6" s="65"/>
      <c r="AQ6" s="65"/>
      <c r="AR6" s="65"/>
      <c r="AS6" s="65"/>
      <c r="AT6" s="61"/>
    </row>
    <row r="7" spans="1:46" s="412" customFormat="1" ht="24.95" customHeight="1">
      <c r="A7" s="94"/>
      <c r="C7" s="394" t="s">
        <v>916</v>
      </c>
    </row>
    <row r="8" spans="1:46" ht="24.95" customHeight="1" thickBot="1">
      <c r="A8" s="98"/>
      <c r="B8" s="76"/>
      <c r="C8" s="632" t="s">
        <v>816</v>
      </c>
      <c r="D8" s="633">
        <v>2017</v>
      </c>
      <c r="E8" s="633">
        <v>2018</v>
      </c>
      <c r="F8" s="633">
        <v>2019</v>
      </c>
      <c r="G8" s="633">
        <v>2020</v>
      </c>
      <c r="H8" s="633">
        <v>2021</v>
      </c>
      <c r="I8" s="633">
        <v>2022</v>
      </c>
      <c r="J8" s="633">
        <v>2023</v>
      </c>
      <c r="K8" s="634">
        <v>2024</v>
      </c>
      <c r="L8" s="85"/>
      <c r="M8" s="78"/>
      <c r="N8" s="79"/>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1"/>
    </row>
    <row r="9" spans="1:46" ht="24.95" customHeight="1">
      <c r="B9" s="76"/>
      <c r="C9" s="473" t="s">
        <v>37</v>
      </c>
      <c r="D9" s="335">
        <v>0</v>
      </c>
      <c r="E9" s="335">
        <v>0</v>
      </c>
      <c r="F9" s="335">
        <v>14806</v>
      </c>
      <c r="G9" s="335">
        <v>0</v>
      </c>
      <c r="H9" s="335">
        <v>2386388</v>
      </c>
      <c r="I9" s="335">
        <v>186733</v>
      </c>
      <c r="J9" s="335">
        <v>232046</v>
      </c>
      <c r="K9" s="336">
        <v>849792</v>
      </c>
      <c r="L9" s="85"/>
      <c r="M9" s="80"/>
      <c r="N9" s="79"/>
      <c r="O9" s="81"/>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1"/>
    </row>
    <row r="10" spans="1:46" ht="24.95" customHeight="1">
      <c r="B10" s="76"/>
      <c r="C10" s="473" t="s">
        <v>38</v>
      </c>
      <c r="D10" s="335">
        <v>0</v>
      </c>
      <c r="E10" s="335">
        <v>0</v>
      </c>
      <c r="F10" s="335">
        <v>0</v>
      </c>
      <c r="G10" s="335">
        <v>0</v>
      </c>
      <c r="H10" s="335">
        <v>0</v>
      </c>
      <c r="I10" s="335">
        <v>1100222</v>
      </c>
      <c r="J10" s="335">
        <v>0</v>
      </c>
      <c r="K10" s="336">
        <v>0</v>
      </c>
      <c r="L10" s="85"/>
      <c r="M10" s="80"/>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1"/>
    </row>
    <row r="11" spans="1:46" ht="24.95" customHeight="1">
      <c r="B11" s="76"/>
      <c r="C11" s="473" t="s">
        <v>39</v>
      </c>
      <c r="D11" s="335">
        <v>3217466</v>
      </c>
      <c r="E11" s="335">
        <v>0</v>
      </c>
      <c r="F11" s="335">
        <v>1100000</v>
      </c>
      <c r="G11" s="335">
        <v>1866148</v>
      </c>
      <c r="H11" s="335">
        <v>3252345</v>
      </c>
      <c r="I11" s="335">
        <v>2795089</v>
      </c>
      <c r="J11" s="335">
        <v>5177322</v>
      </c>
      <c r="K11" s="336">
        <v>5696190</v>
      </c>
      <c r="L11" s="85"/>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1"/>
    </row>
    <row r="12" spans="1:46" ht="24.95" customHeight="1">
      <c r="B12" s="76"/>
      <c r="C12" s="473" t="s">
        <v>40</v>
      </c>
      <c r="D12" s="335">
        <v>0</v>
      </c>
      <c r="E12" s="335">
        <v>0</v>
      </c>
      <c r="F12" s="335">
        <v>844897</v>
      </c>
      <c r="G12" s="335">
        <v>1267345</v>
      </c>
      <c r="H12" s="335">
        <v>0</v>
      </c>
      <c r="I12" s="335">
        <v>0</v>
      </c>
      <c r="J12" s="335">
        <v>0</v>
      </c>
      <c r="K12" s="336">
        <v>0</v>
      </c>
      <c r="L12" s="85"/>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1"/>
    </row>
    <row r="13" spans="1:46" ht="24.95" customHeight="1">
      <c r="B13" s="76"/>
      <c r="C13" s="473" t="s">
        <v>41</v>
      </c>
      <c r="D13" s="335">
        <v>0</v>
      </c>
      <c r="E13" s="335">
        <v>0</v>
      </c>
      <c r="F13" s="335">
        <v>0</v>
      </c>
      <c r="G13" s="335">
        <v>415897.78</v>
      </c>
      <c r="H13" s="335">
        <v>770897</v>
      </c>
      <c r="I13" s="335">
        <v>996624</v>
      </c>
      <c r="J13" s="335">
        <v>0</v>
      </c>
      <c r="K13" s="336">
        <v>4898817.55</v>
      </c>
      <c r="L13" s="85"/>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1"/>
    </row>
    <row r="14" spans="1:46" ht="24.95" customHeight="1">
      <c r="B14" s="76"/>
      <c r="C14" s="627" t="s">
        <v>2</v>
      </c>
      <c r="D14" s="625">
        <v>3217466</v>
      </c>
      <c r="E14" s="625">
        <v>0</v>
      </c>
      <c r="F14" s="625">
        <v>1959703</v>
      </c>
      <c r="G14" s="625">
        <v>3549390.78</v>
      </c>
      <c r="H14" s="625">
        <v>6409630</v>
      </c>
      <c r="I14" s="625">
        <v>5078668</v>
      </c>
      <c r="J14" s="625">
        <v>5409368</v>
      </c>
      <c r="K14" s="635">
        <v>11444799.550000001</v>
      </c>
      <c r="L14" s="85"/>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1"/>
    </row>
    <row r="15" spans="1:46" ht="24.95" customHeight="1">
      <c r="B15" s="76"/>
      <c r="C15" s="131"/>
      <c r="D15" s="131"/>
      <c r="E15" s="131"/>
      <c r="F15" s="131"/>
      <c r="G15" s="131"/>
      <c r="H15" s="131"/>
      <c r="I15" s="131"/>
      <c r="J15" s="131"/>
      <c r="K15" s="131"/>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1"/>
    </row>
    <row r="16" spans="1:46" ht="24.95" customHeight="1">
      <c r="B16" s="76"/>
      <c r="C16" s="63"/>
      <c r="D16" s="63"/>
      <c r="E16" s="63"/>
      <c r="F16" s="63"/>
      <c r="G16" s="63"/>
      <c r="H16" s="63"/>
      <c r="I16" s="63"/>
      <c r="J16" s="63"/>
      <c r="K16" s="63"/>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1"/>
    </row>
    <row r="17" spans="1:46" ht="24.95" customHeight="1">
      <c r="B17" s="76"/>
      <c r="C17" s="595" t="str">
        <f>Índice!D142</f>
        <v>Proprietary Disclosure</v>
      </c>
      <c r="D17" s="957" t="str">
        <f>Índice!E142</f>
        <v>Spending on local suppliers</v>
      </c>
      <c r="E17" s="958"/>
      <c r="F17" s="958"/>
      <c r="G17" s="958"/>
      <c r="H17" s="958"/>
      <c r="I17" s="958"/>
      <c r="J17" s="95"/>
      <c r="K17" s="95"/>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1"/>
    </row>
    <row r="18" spans="1:46" customFormat="1" ht="24.95" customHeight="1">
      <c r="A18" s="96"/>
      <c r="C18" s="394" t="s">
        <v>917</v>
      </c>
    </row>
    <row r="19" spans="1:46" ht="24.95" customHeight="1" thickBot="1">
      <c r="B19" s="76"/>
      <c r="C19" s="632" t="s">
        <v>816</v>
      </c>
      <c r="D19" s="618" t="s">
        <v>42</v>
      </c>
      <c r="E19" s="618">
        <v>2022</v>
      </c>
      <c r="F19" s="618">
        <v>2023</v>
      </c>
      <c r="G19" s="624">
        <v>2024</v>
      </c>
      <c r="N19" s="133"/>
      <c r="O19" s="79"/>
      <c r="P19" s="79"/>
      <c r="Q19" s="79"/>
      <c r="R19" s="79"/>
      <c r="S19" s="79"/>
      <c r="T19" s="79"/>
      <c r="U19" s="79"/>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1"/>
    </row>
    <row r="20" spans="1:46" ht="24.95" customHeight="1">
      <c r="B20" s="76"/>
      <c r="C20" s="193" t="s">
        <v>37</v>
      </c>
      <c r="D20" s="335">
        <v>66866846</v>
      </c>
      <c r="E20" s="335">
        <v>336379112</v>
      </c>
      <c r="F20" s="335">
        <v>258044046</v>
      </c>
      <c r="G20" s="336">
        <v>50030595</v>
      </c>
      <c r="J20" s="597"/>
      <c r="N20" s="68"/>
      <c r="O20" s="79"/>
      <c r="P20" s="79"/>
      <c r="Q20" s="79"/>
      <c r="R20" s="79"/>
      <c r="S20" s="79"/>
      <c r="T20" s="79"/>
      <c r="U20" s="79"/>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1"/>
    </row>
    <row r="21" spans="1:46" ht="24.95" customHeight="1">
      <c r="B21" s="76"/>
      <c r="C21" s="193" t="s">
        <v>38</v>
      </c>
      <c r="D21" s="335">
        <v>0</v>
      </c>
      <c r="E21" s="335">
        <v>0</v>
      </c>
      <c r="F21" s="335">
        <v>0</v>
      </c>
      <c r="G21" s="336">
        <v>13375641</v>
      </c>
      <c r="J21" s="597"/>
      <c r="N21" s="99"/>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1"/>
    </row>
    <row r="22" spans="1:46" ht="24.95" customHeight="1">
      <c r="B22" s="76"/>
      <c r="C22" s="193" t="s">
        <v>43</v>
      </c>
      <c r="D22" s="335">
        <v>45708130</v>
      </c>
      <c r="E22" s="335">
        <v>41299562</v>
      </c>
      <c r="F22" s="335">
        <v>16225579</v>
      </c>
      <c r="G22" s="336">
        <v>14809807</v>
      </c>
      <c r="J22" s="597"/>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1"/>
    </row>
    <row r="23" spans="1:46" ht="24.95" customHeight="1">
      <c r="B23" s="76"/>
      <c r="C23" s="193" t="s">
        <v>39</v>
      </c>
      <c r="D23" s="335">
        <v>238639939</v>
      </c>
      <c r="E23" s="335">
        <v>299230634</v>
      </c>
      <c r="F23" s="335">
        <v>30948606</v>
      </c>
      <c r="G23" s="336">
        <v>104051602</v>
      </c>
      <c r="J23" s="597"/>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1"/>
    </row>
    <row r="24" spans="1:46" ht="24.95" customHeight="1">
      <c r="B24" s="76"/>
      <c r="C24" s="193" t="s">
        <v>40</v>
      </c>
      <c r="D24" s="335">
        <v>841794</v>
      </c>
      <c r="E24" s="335">
        <v>2011556</v>
      </c>
      <c r="F24" s="335">
        <v>2387515</v>
      </c>
      <c r="G24" s="336">
        <v>1003104</v>
      </c>
      <c r="J24" s="597"/>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1"/>
    </row>
    <row r="25" spans="1:46" ht="24.95" customHeight="1">
      <c r="B25" s="60"/>
      <c r="C25" s="193" t="s">
        <v>41</v>
      </c>
      <c r="D25" s="335">
        <v>0</v>
      </c>
      <c r="E25" s="335">
        <v>0</v>
      </c>
      <c r="F25" s="335">
        <v>1866744</v>
      </c>
      <c r="G25" s="336">
        <v>23138020</v>
      </c>
      <c r="J25" s="597"/>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1"/>
    </row>
    <row r="26" spans="1:46" ht="24.95" customHeight="1">
      <c r="B26" s="60"/>
      <c r="C26" s="621" t="s">
        <v>2</v>
      </c>
      <c r="D26" s="625">
        <v>352056709</v>
      </c>
      <c r="E26" s="625">
        <v>678920864</v>
      </c>
      <c r="F26" s="625">
        <v>309472490</v>
      </c>
      <c r="G26" s="626">
        <v>206408769</v>
      </c>
      <c r="J26" s="597"/>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1"/>
    </row>
    <row r="27" spans="1:46" ht="24.95" customHeight="1">
      <c r="B27" s="60"/>
      <c r="C27" s="131"/>
      <c r="D27" s="131"/>
      <c r="E27" s="131"/>
      <c r="F27" s="131"/>
      <c r="G27" s="131"/>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1"/>
    </row>
    <row r="28" spans="1:46" ht="24.95" customHeight="1">
      <c r="B28" s="60"/>
      <c r="C28" s="63"/>
      <c r="D28" s="63"/>
      <c r="E28" s="63"/>
      <c r="F28" s="63"/>
      <c r="G28" s="63"/>
      <c r="H28" s="63"/>
      <c r="I28" s="63"/>
      <c r="J28" s="95"/>
      <c r="K28" s="95"/>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81"/>
      <c r="AP28" s="68"/>
      <c r="AQ28" s="68"/>
      <c r="AR28" s="68"/>
      <c r="AS28" s="68"/>
      <c r="AT28" s="61"/>
    </row>
    <row r="29" spans="1:46" ht="24.95" customHeight="1">
      <c r="B29" s="60"/>
      <c r="C29" s="595" t="str">
        <f>Índice!D143</f>
        <v>Proprietary Disclosure</v>
      </c>
      <c r="D29" s="957" t="str">
        <f>Índice!E143</f>
        <v>Environmental terms and conditions</v>
      </c>
      <c r="E29" s="958"/>
      <c r="F29" s="958"/>
      <c r="G29" s="958"/>
      <c r="H29" s="958"/>
      <c r="I29" s="958"/>
      <c r="J29" s="95"/>
      <c r="K29" s="95"/>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81"/>
      <c r="AP29" s="68"/>
      <c r="AQ29" s="68"/>
      <c r="AR29" s="68"/>
      <c r="AS29" s="68"/>
      <c r="AT29" s="61"/>
    </row>
    <row r="30" spans="1:46" ht="24.95" customHeight="1">
      <c r="B30" s="60"/>
      <c r="C30" s="394" t="s">
        <v>918</v>
      </c>
      <c r="D30" s="63"/>
      <c r="E30" s="63"/>
      <c r="F30" s="63"/>
      <c r="G30" s="63"/>
      <c r="H30" s="95"/>
      <c r="I30" s="95"/>
      <c r="J30" s="95"/>
      <c r="K30" s="95"/>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81"/>
      <c r="AP30" s="68"/>
      <c r="AQ30" s="68"/>
      <c r="AR30" s="68"/>
      <c r="AS30" s="68"/>
      <c r="AT30" s="61"/>
    </row>
    <row r="31" spans="1:46" ht="24.95" customHeight="1" thickBot="1">
      <c r="B31" s="82"/>
      <c r="C31" s="632" t="s">
        <v>816</v>
      </c>
      <c r="D31" s="618">
        <v>2022</v>
      </c>
      <c r="E31" s="618">
        <v>2023</v>
      </c>
      <c r="F31" s="624">
        <v>2024</v>
      </c>
      <c r="G31" s="61"/>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1"/>
    </row>
    <row r="32" spans="1:46" ht="24.95" customHeight="1">
      <c r="B32" s="60"/>
      <c r="C32" s="193" t="s">
        <v>39</v>
      </c>
      <c r="D32" s="335">
        <v>597343.93999999994</v>
      </c>
      <c r="E32" s="335">
        <v>998656.98</v>
      </c>
      <c r="F32" s="336">
        <v>374936.17</v>
      </c>
      <c r="G32" s="61"/>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1"/>
    </row>
    <row r="33" spans="1:42" ht="24.95" customHeight="1">
      <c r="B33" s="60"/>
      <c r="C33" s="621" t="s">
        <v>2</v>
      </c>
      <c r="D33" s="622">
        <v>597343.93999999994</v>
      </c>
      <c r="E33" s="622">
        <v>998656.98</v>
      </c>
      <c r="F33" s="623">
        <v>374936.17</v>
      </c>
      <c r="G33" s="61"/>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1"/>
    </row>
    <row r="34" spans="1:42" ht="24.95" customHeight="1">
      <c r="B34" s="60"/>
      <c r="C34" s="131"/>
      <c r="D34" s="131"/>
      <c r="E34" s="131"/>
      <c r="F34" s="131"/>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1"/>
    </row>
    <row r="35" spans="1:42" ht="24.95" customHeight="1">
      <c r="B35" s="60"/>
      <c r="C35" s="63"/>
      <c r="D35" s="63"/>
      <c r="E35" s="63"/>
      <c r="F35" s="63"/>
      <c r="G35" s="63"/>
      <c r="H35" s="63"/>
      <c r="I35" s="63"/>
      <c r="J35" s="95"/>
      <c r="K35" s="95"/>
      <c r="L35" s="95"/>
      <c r="M35" s="95"/>
      <c r="N35" s="122"/>
      <c r="O35" s="122"/>
      <c r="P35" s="122"/>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1"/>
    </row>
    <row r="36" spans="1:42" ht="24.95" customHeight="1">
      <c r="B36" s="60"/>
      <c r="C36" s="595" t="str">
        <f>Índice!D144</f>
        <v>Proprietary Disclosure</v>
      </c>
      <c r="D36" s="957" t="str">
        <f>Índice!E144</f>
        <v>Donations, Sponsorships (company fubds), and Incentivized Contributions</v>
      </c>
      <c r="E36" s="958"/>
      <c r="F36" s="958"/>
      <c r="G36" s="958"/>
      <c r="H36" s="958"/>
      <c r="I36" s="958"/>
      <c r="J36" s="95"/>
      <c r="K36" s="95"/>
      <c r="L36" s="95"/>
      <c r="M36" s="95"/>
      <c r="N36" s="122"/>
      <c r="O36" s="122"/>
      <c r="P36" s="122"/>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1"/>
    </row>
    <row r="37" spans="1:42" ht="24.95" customHeight="1">
      <c r="B37" s="60"/>
      <c r="C37" s="394" t="s">
        <v>920</v>
      </c>
      <c r="D37" s="63"/>
      <c r="E37" s="63"/>
      <c r="F37" s="63"/>
      <c r="G37" s="95"/>
      <c r="H37" s="95"/>
      <c r="I37" s="95"/>
      <c r="J37" s="95"/>
      <c r="K37" s="95"/>
      <c r="L37" s="95"/>
      <c r="M37" s="95"/>
      <c r="N37" s="122"/>
      <c r="O37" s="122"/>
      <c r="P37" s="122"/>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1"/>
    </row>
    <row r="38" spans="1:42" ht="24.95" customHeight="1" thickBot="1">
      <c r="B38" s="60"/>
      <c r="C38" s="961" t="s">
        <v>44</v>
      </c>
      <c r="D38" s="961"/>
      <c r="E38" s="618">
        <v>2017</v>
      </c>
      <c r="F38" s="618">
        <v>2018</v>
      </c>
      <c r="G38" s="618">
        <v>2019</v>
      </c>
      <c r="H38" s="618">
        <v>2020</v>
      </c>
      <c r="I38" s="618">
        <v>2021</v>
      </c>
      <c r="J38" s="618">
        <v>2022</v>
      </c>
      <c r="K38" s="618" t="s">
        <v>189</v>
      </c>
      <c r="L38" s="619">
        <v>2024</v>
      </c>
      <c r="M38" s="69"/>
      <c r="N38" s="69"/>
      <c r="O38" s="63"/>
      <c r="P38" s="63"/>
      <c r="Q38" s="63"/>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1"/>
    </row>
    <row r="39" spans="1:42" ht="24.95" customHeight="1">
      <c r="B39" s="82"/>
      <c r="C39" s="960" t="s">
        <v>921</v>
      </c>
      <c r="D39" s="960"/>
      <c r="E39" s="194">
        <v>89424.26</v>
      </c>
      <c r="F39" s="194">
        <v>45290</v>
      </c>
      <c r="G39" s="194">
        <v>728735.5</v>
      </c>
      <c r="H39" s="194">
        <v>2091826.66</v>
      </c>
      <c r="I39" s="194">
        <v>952494.06</v>
      </c>
      <c r="J39" s="194">
        <v>1935037.57</v>
      </c>
      <c r="K39" s="194">
        <v>2350627.6</v>
      </c>
      <c r="L39" s="241">
        <v>4076500</v>
      </c>
      <c r="M39" s="598"/>
      <c r="N39" s="598"/>
      <c r="O39" s="69"/>
      <c r="P39" s="69"/>
      <c r="Q39" s="69"/>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1"/>
    </row>
    <row r="40" spans="1:42" ht="24.95" customHeight="1">
      <c r="B40" s="82"/>
      <c r="C40" s="764" t="s">
        <v>922</v>
      </c>
      <c r="D40" s="764"/>
      <c r="E40" s="194">
        <v>112814.44</v>
      </c>
      <c r="F40" s="194">
        <v>2088104.74</v>
      </c>
      <c r="G40" s="194">
        <v>1011426.25</v>
      </c>
      <c r="H40" s="194">
        <v>1454879.58</v>
      </c>
      <c r="I40" s="194">
        <v>2248873.27</v>
      </c>
      <c r="J40" s="194">
        <v>1859161.35</v>
      </c>
      <c r="K40" s="194">
        <v>3471789.88</v>
      </c>
      <c r="L40" s="241">
        <v>9108391.7599999998</v>
      </c>
      <c r="M40" s="598"/>
      <c r="N40" s="598"/>
      <c r="O40" s="69"/>
      <c r="P40" s="69"/>
      <c r="Q40" s="69"/>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1"/>
    </row>
    <row r="41" spans="1:42" ht="24.95" customHeight="1">
      <c r="B41" s="60"/>
      <c r="C41" s="959" t="s">
        <v>2</v>
      </c>
      <c r="D41" s="959"/>
      <c r="E41" s="625">
        <v>202238.7</v>
      </c>
      <c r="F41" s="625">
        <v>2133394.7400000002</v>
      </c>
      <c r="G41" s="625">
        <v>1740161.75</v>
      </c>
      <c r="H41" s="625">
        <v>3546706.24</v>
      </c>
      <c r="I41" s="625">
        <v>3201367.33</v>
      </c>
      <c r="J41" s="625">
        <v>3794198.92</v>
      </c>
      <c r="K41" s="625">
        <v>5822417.4800000004</v>
      </c>
      <c r="L41" s="628">
        <v>13184891.76</v>
      </c>
      <c r="M41" s="63"/>
      <c r="N41" s="69"/>
      <c r="O41" s="63"/>
      <c r="P41" s="63"/>
      <c r="Q41" s="63"/>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1"/>
    </row>
    <row r="42" spans="1:42" ht="24.95" customHeight="1">
      <c r="B42" s="60"/>
      <c r="C42" s="131"/>
      <c r="D42" s="131"/>
      <c r="E42" s="131"/>
      <c r="F42" s="131"/>
      <c r="G42" s="131"/>
      <c r="H42" s="131"/>
      <c r="I42" s="131"/>
      <c r="J42" s="131"/>
      <c r="K42" s="131"/>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1"/>
    </row>
    <row r="43" spans="1:42" ht="24.95" customHeight="1">
      <c r="B43" s="60"/>
      <c r="C43" s="63"/>
      <c r="D43" s="63"/>
      <c r="E43" s="63"/>
      <c r="F43" s="63"/>
      <c r="G43" s="63"/>
      <c r="H43" s="63"/>
      <c r="I43" s="63"/>
      <c r="J43" s="63"/>
      <c r="K43" s="63"/>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1"/>
    </row>
    <row r="44" spans="1:42" ht="24.95" customHeight="1">
      <c r="B44" s="60"/>
      <c r="C44" s="595" t="str">
        <f>Índice!D145</f>
        <v>Proprietary Disclosure</v>
      </c>
      <c r="D44" s="957" t="str">
        <f>Índice!E145</f>
        <v>Donations (infrastructure and public equipment)</v>
      </c>
      <c r="E44" s="958"/>
      <c r="F44" s="958"/>
      <c r="G44" s="958"/>
      <c r="H44" s="958"/>
      <c r="I44" s="958"/>
      <c r="J44" s="63"/>
      <c r="K44" s="63"/>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1"/>
    </row>
    <row r="45" spans="1:42" ht="24.95" customHeight="1">
      <c r="B45" s="82"/>
      <c r="C45" s="417" t="s">
        <v>923</v>
      </c>
      <c r="D45" s="156"/>
      <c r="E45" s="156"/>
      <c r="F45" s="156"/>
      <c r="G45" s="192"/>
      <c r="H45" s="192"/>
      <c r="I45" s="192"/>
      <c r="J45" s="192"/>
      <c r="K45" s="192"/>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1"/>
    </row>
    <row r="46" spans="1:42" ht="24.95" customHeight="1" thickBot="1">
      <c r="B46" s="82"/>
      <c r="C46" s="617" t="s">
        <v>927</v>
      </c>
      <c r="D46" s="618">
        <v>2022</v>
      </c>
      <c r="E46" s="618">
        <v>2023</v>
      </c>
      <c r="F46" s="624">
        <v>2024</v>
      </c>
      <c r="M46" s="504"/>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1"/>
    </row>
    <row r="47" spans="1:42" s="132" customFormat="1" ht="24.95" customHeight="1">
      <c r="A47" s="96"/>
      <c r="B47" s="60"/>
      <c r="C47" s="629" t="s">
        <v>2</v>
      </c>
      <c r="D47" s="630">
        <v>659878.17000000004</v>
      </c>
      <c r="E47" s="630">
        <v>659878.17000000004</v>
      </c>
      <c r="F47" s="631">
        <v>12720845.99</v>
      </c>
      <c r="G47" s="62"/>
      <c r="H47" s="62"/>
      <c r="I47" s="62"/>
      <c r="J47" s="62"/>
      <c r="K47" s="62"/>
      <c r="L47" s="62"/>
      <c r="M47" s="133"/>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133"/>
      <c r="AO47" s="134"/>
    </row>
    <row r="48" spans="1:42" ht="24.95" customHeight="1">
      <c r="B48" s="60"/>
      <c r="C48" s="131"/>
      <c r="D48" s="131"/>
      <c r="E48" s="131"/>
      <c r="F48" s="131"/>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1"/>
    </row>
    <row r="49" spans="1:41" ht="24.95" customHeight="1">
      <c r="B49" s="60"/>
      <c r="C49" s="620"/>
      <c r="D49" s="63"/>
      <c r="E49" s="63"/>
      <c r="F49" s="63"/>
      <c r="G49" s="95"/>
      <c r="H49" s="95"/>
      <c r="I49" s="95"/>
      <c r="J49" s="95"/>
      <c r="K49" s="95"/>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1"/>
    </row>
    <row r="50" spans="1:41" ht="24.95" customHeight="1">
      <c r="B50" s="60"/>
      <c r="C50" s="595" t="str">
        <f>Índice!D146</f>
        <v>Proprietary Disclosure</v>
      </c>
      <c r="D50" s="957" t="str">
        <f>Índice!E146</f>
        <v>Payments to landowners</v>
      </c>
      <c r="E50" s="958"/>
      <c r="F50" s="958"/>
      <c r="G50" s="958"/>
      <c r="H50" s="958"/>
      <c r="I50" s="958"/>
      <c r="J50" s="95"/>
      <c r="K50" s="95"/>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1"/>
    </row>
    <row r="51" spans="1:41" ht="24.95" customHeight="1">
      <c r="B51" s="60"/>
      <c r="C51" s="417" t="s">
        <v>924</v>
      </c>
      <c r="D51" s="156"/>
      <c r="E51" s="156"/>
      <c r="F51" s="156"/>
      <c r="G51" s="156"/>
      <c r="H51" s="156"/>
      <c r="I51" s="156"/>
      <c r="J51" s="156"/>
      <c r="K51" s="156"/>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1"/>
    </row>
    <row r="52" spans="1:41" ht="24.95" customHeight="1" thickBot="1">
      <c r="B52" s="60"/>
      <c r="C52" s="632" t="s">
        <v>816</v>
      </c>
      <c r="D52" s="633">
        <v>2017</v>
      </c>
      <c r="E52" s="633">
        <v>2018</v>
      </c>
      <c r="F52" s="633">
        <v>2019</v>
      </c>
      <c r="G52" s="633">
        <v>2020</v>
      </c>
      <c r="H52" s="633">
        <v>2021</v>
      </c>
      <c r="I52" s="633">
        <v>2022</v>
      </c>
      <c r="J52" s="633">
        <v>2023</v>
      </c>
      <c r="K52" s="634">
        <v>2024</v>
      </c>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1"/>
    </row>
    <row r="53" spans="1:41" ht="24.95" customHeight="1">
      <c r="B53" s="60"/>
      <c r="C53" s="473" t="s">
        <v>37</v>
      </c>
      <c r="D53" s="335">
        <v>0</v>
      </c>
      <c r="E53" s="335">
        <v>0</v>
      </c>
      <c r="F53" s="335">
        <v>403464.94</v>
      </c>
      <c r="G53" s="335">
        <v>53901.13</v>
      </c>
      <c r="H53" s="335">
        <v>579696.13</v>
      </c>
      <c r="I53" s="335">
        <v>3790538.42</v>
      </c>
      <c r="J53" s="335">
        <v>3605319.3</v>
      </c>
      <c r="K53" s="336">
        <v>3858643.48</v>
      </c>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1"/>
    </row>
    <row r="54" spans="1:41" ht="24.95" customHeight="1">
      <c r="B54" s="60"/>
      <c r="C54" s="473" t="s">
        <v>38</v>
      </c>
      <c r="D54" s="335">
        <v>0</v>
      </c>
      <c r="E54" s="335">
        <v>0</v>
      </c>
      <c r="F54" s="335">
        <v>0</v>
      </c>
      <c r="G54" s="335">
        <v>0</v>
      </c>
      <c r="H54" s="335">
        <v>100000</v>
      </c>
      <c r="I54" s="335">
        <v>415720.02</v>
      </c>
      <c r="J54" s="335">
        <v>1245907.21</v>
      </c>
      <c r="K54" s="336">
        <v>0</v>
      </c>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1"/>
    </row>
    <row r="55" spans="1:41" ht="24.95" customHeight="1">
      <c r="B55" s="60"/>
      <c r="C55" s="473" t="s">
        <v>43</v>
      </c>
      <c r="D55" s="335">
        <v>2486.2800000000002</v>
      </c>
      <c r="E55" s="335">
        <v>2486.2800000000002</v>
      </c>
      <c r="F55" s="335">
        <v>22166.04</v>
      </c>
      <c r="G55" s="335">
        <v>44925.98</v>
      </c>
      <c r="H55" s="335">
        <v>47237.31</v>
      </c>
      <c r="I55" s="335">
        <v>52677.36</v>
      </c>
      <c r="J55" s="335">
        <v>49592.65</v>
      </c>
      <c r="K55" s="336">
        <v>52529.56</v>
      </c>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1"/>
    </row>
    <row r="56" spans="1:41" ht="24.95" customHeight="1">
      <c r="B56" s="60"/>
      <c r="C56" s="473" t="s">
        <v>39</v>
      </c>
      <c r="D56" s="335">
        <v>4443360.09</v>
      </c>
      <c r="E56" s="335">
        <v>4552696.3600000003</v>
      </c>
      <c r="F56" s="335">
        <v>5474549.8099999996</v>
      </c>
      <c r="G56" s="335">
        <v>6205053.4000000004</v>
      </c>
      <c r="H56" s="335">
        <v>7311106.0300000003</v>
      </c>
      <c r="I56" s="335">
        <v>9579497.6300000008</v>
      </c>
      <c r="J56" s="335">
        <v>11084103.640000001</v>
      </c>
      <c r="K56" s="336">
        <v>13121091.24</v>
      </c>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1"/>
    </row>
    <row r="57" spans="1:41" ht="24.95" customHeight="1">
      <c r="B57" s="60"/>
      <c r="C57" s="473" t="s">
        <v>45</v>
      </c>
      <c r="D57" s="335">
        <v>0</v>
      </c>
      <c r="E57" s="335">
        <v>0</v>
      </c>
      <c r="F57" s="335">
        <v>0</v>
      </c>
      <c r="G57" s="335">
        <v>0</v>
      </c>
      <c r="H57" s="335">
        <v>0</v>
      </c>
      <c r="I57" s="335">
        <v>860985.29</v>
      </c>
      <c r="J57" s="335" t="s">
        <v>46</v>
      </c>
      <c r="K57" s="336">
        <v>1395610.24</v>
      </c>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1"/>
    </row>
    <row r="58" spans="1:41" ht="24.95" customHeight="1">
      <c r="B58" s="60"/>
      <c r="C58" s="473" t="s">
        <v>40</v>
      </c>
      <c r="D58" s="335">
        <v>0</v>
      </c>
      <c r="E58" s="335">
        <v>0</v>
      </c>
      <c r="F58" s="335">
        <v>2231876</v>
      </c>
      <c r="G58" s="335">
        <v>672538.62</v>
      </c>
      <c r="H58" s="335">
        <v>0</v>
      </c>
      <c r="I58" s="335">
        <v>0</v>
      </c>
      <c r="J58" s="335">
        <v>0</v>
      </c>
      <c r="K58" s="336">
        <v>0</v>
      </c>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1"/>
    </row>
    <row r="59" spans="1:41" ht="24.95" customHeight="1">
      <c r="B59" s="60"/>
      <c r="C59" s="621" t="s">
        <v>2</v>
      </c>
      <c r="D59" s="625">
        <v>4445846.37</v>
      </c>
      <c r="E59" s="625">
        <v>4555182.6399999997</v>
      </c>
      <c r="F59" s="625">
        <v>8132056.79</v>
      </c>
      <c r="G59" s="625">
        <v>6976419.1299999999</v>
      </c>
      <c r="H59" s="625">
        <v>8038039.4699999997</v>
      </c>
      <c r="I59" s="625">
        <v>14699419</v>
      </c>
      <c r="J59" s="625">
        <v>17322373</v>
      </c>
      <c r="K59" s="626">
        <v>18427875</v>
      </c>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1"/>
    </row>
    <row r="60" spans="1:41" ht="24.95" customHeight="1">
      <c r="B60" s="60"/>
      <c r="C60" s="131"/>
      <c r="D60" s="131"/>
      <c r="E60" s="131"/>
      <c r="F60" s="131"/>
      <c r="G60" s="131"/>
      <c r="H60" s="131"/>
      <c r="I60" s="131"/>
      <c r="J60" s="131"/>
      <c r="K60" s="131"/>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1"/>
    </row>
    <row r="61" spans="1:41" ht="24.95" customHeight="1">
      <c r="B61" s="60"/>
      <c r="C61" s="620"/>
      <c r="D61" s="63"/>
      <c r="E61" s="63"/>
      <c r="F61" s="63"/>
      <c r="G61" s="63"/>
      <c r="H61" s="63"/>
      <c r="I61" s="63"/>
      <c r="J61" s="63"/>
      <c r="K61" s="63"/>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1"/>
    </row>
    <row r="62" spans="1:41" ht="24.95" customHeight="1">
      <c r="B62" s="60"/>
      <c r="C62" s="595" t="str">
        <f>Índice!D147</f>
        <v>Proprietary Disclosure</v>
      </c>
      <c r="D62" s="957" t="str">
        <f>Índice!E147</f>
        <v>Social projects (company funds)</v>
      </c>
      <c r="E62" s="958"/>
      <c r="F62" s="958"/>
      <c r="G62" s="958"/>
      <c r="H62" s="958"/>
      <c r="I62" s="958"/>
      <c r="J62" s="63"/>
      <c r="K62" s="63"/>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1"/>
    </row>
    <row r="63" spans="1:41" ht="24.95" customHeight="1">
      <c r="B63" s="82"/>
      <c r="C63" s="417" t="s">
        <v>925</v>
      </c>
      <c r="D63" s="156"/>
      <c r="E63" s="156"/>
      <c r="F63" s="156"/>
      <c r="G63" s="156"/>
      <c r="H63" s="156"/>
      <c r="I63" s="156"/>
      <c r="J63" s="156"/>
      <c r="K63" s="156"/>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1"/>
    </row>
    <row r="64" spans="1:41" s="599" customFormat="1" ht="24.95" customHeight="1" thickBot="1">
      <c r="A64" s="96"/>
      <c r="B64" s="82"/>
      <c r="C64" s="617" t="s">
        <v>926</v>
      </c>
      <c r="D64" s="618">
        <v>2017</v>
      </c>
      <c r="E64" s="618">
        <v>2018</v>
      </c>
      <c r="F64" s="618">
        <v>2019</v>
      </c>
      <c r="G64" s="618">
        <v>2020</v>
      </c>
      <c r="H64" s="618">
        <v>2021</v>
      </c>
      <c r="I64" s="618">
        <v>2022</v>
      </c>
      <c r="J64" s="618">
        <v>2023</v>
      </c>
      <c r="K64" s="624">
        <v>2024</v>
      </c>
      <c r="L64" s="68"/>
      <c r="M64" s="68"/>
      <c r="N64" s="68"/>
      <c r="O64" s="68"/>
      <c r="P64" s="68"/>
      <c r="Q64" s="68"/>
      <c r="R64" s="68"/>
      <c r="S64" s="68"/>
      <c r="T64" s="68"/>
      <c r="U64" s="68"/>
      <c r="V64" s="68"/>
      <c r="AO64" s="600"/>
    </row>
    <row r="65" spans="1:41" s="599" customFormat="1" ht="24.95" customHeight="1">
      <c r="A65" s="96"/>
      <c r="B65" s="82"/>
      <c r="C65" s="629" t="s">
        <v>2</v>
      </c>
      <c r="D65" s="630">
        <v>2915751.87</v>
      </c>
      <c r="E65" s="630">
        <v>3133332.8</v>
      </c>
      <c r="F65" s="630">
        <v>5372652.7800000003</v>
      </c>
      <c r="G65" s="630">
        <v>7978121.46</v>
      </c>
      <c r="H65" s="630">
        <v>4735550.3</v>
      </c>
      <c r="I65" s="630">
        <v>8613021.4600000009</v>
      </c>
      <c r="J65" s="630">
        <v>9073180.8100000005</v>
      </c>
      <c r="K65" s="631">
        <v>11607721.85</v>
      </c>
      <c r="L65" s="69"/>
      <c r="M65" s="69"/>
      <c r="N65" s="68"/>
      <c r="O65" s="68"/>
      <c r="P65" s="68"/>
      <c r="Q65" s="68"/>
      <c r="R65" s="68"/>
      <c r="S65" s="68"/>
      <c r="T65" s="68"/>
      <c r="U65" s="68"/>
      <c r="V65" s="68"/>
      <c r="AO65" s="600"/>
    </row>
    <row r="66" spans="1:41" s="599" customFormat="1" ht="24.95" customHeight="1">
      <c r="A66" s="96"/>
      <c r="B66" s="60"/>
      <c r="C66" s="131"/>
      <c r="D66" s="131"/>
      <c r="E66" s="131"/>
      <c r="F66" s="131"/>
      <c r="G66" s="62"/>
      <c r="H66" s="62"/>
      <c r="I66" s="62"/>
      <c r="J66" s="62"/>
      <c r="K66" s="62"/>
      <c r="L66" s="69"/>
      <c r="M66" s="69"/>
      <c r="N66" s="68"/>
      <c r="O66" s="68"/>
      <c r="P66" s="68"/>
      <c r="Q66" s="68"/>
      <c r="R66" s="68"/>
      <c r="S66" s="68"/>
      <c r="T66" s="68"/>
      <c r="U66" s="68"/>
      <c r="V66" s="68"/>
      <c r="AO66" s="600"/>
    </row>
    <row r="67" spans="1:41" ht="24.95" customHeight="1">
      <c r="B67" s="82"/>
      <c r="C67" s="777"/>
      <c r="D67" s="778"/>
      <c r="E67" s="778"/>
      <c r="F67" s="778"/>
      <c r="G67" s="778"/>
      <c r="H67" s="778"/>
      <c r="I67" s="778"/>
      <c r="J67" s="778"/>
      <c r="K67" s="778"/>
      <c r="L67" s="69"/>
      <c r="M67" s="69"/>
      <c r="N67" s="99"/>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1"/>
    </row>
    <row r="68" spans="1:41" ht="24.95" customHeight="1">
      <c r="B68" s="82"/>
      <c r="C68" s="126"/>
      <c r="D68" s="126"/>
      <c r="E68" s="239"/>
      <c r="F68" s="239"/>
      <c r="G68" s="237"/>
      <c r="H68" s="432"/>
      <c r="I68" s="100"/>
      <c r="J68" s="100"/>
      <c r="K68" s="100"/>
      <c r="L68" s="69"/>
      <c r="M68" s="69"/>
      <c r="N68" s="504"/>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1"/>
    </row>
    <row r="69" spans="1:41" s="132" customFormat="1" ht="24.95" customHeight="1">
      <c r="A69" s="96"/>
      <c r="B69" s="82"/>
      <c r="C69" s="126"/>
      <c r="D69" s="126"/>
      <c r="E69" s="239"/>
      <c r="F69" s="239"/>
      <c r="G69" s="237"/>
      <c r="H69" s="61"/>
      <c r="I69" s="62"/>
      <c r="J69" s="62"/>
      <c r="K69" s="62"/>
      <c r="L69" s="69"/>
      <c r="M69" s="69"/>
      <c r="N69" s="504"/>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133"/>
      <c r="AO69" s="134"/>
    </row>
    <row r="70" spans="1:41" s="132" customFormat="1" ht="24.95" customHeight="1">
      <c r="A70" s="96"/>
      <c r="B70" s="82"/>
      <c r="C70" s="126"/>
      <c r="D70" s="126"/>
      <c r="E70" s="239"/>
      <c r="F70" s="239"/>
      <c r="G70" s="237"/>
      <c r="H70" s="61"/>
      <c r="I70" s="62"/>
      <c r="J70" s="62"/>
      <c r="K70" s="62"/>
      <c r="L70" s="69"/>
      <c r="M70" s="69"/>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133"/>
      <c r="AO70" s="134"/>
    </row>
    <row r="71" spans="1:41" ht="24.95" customHeight="1">
      <c r="B71" s="82"/>
      <c r="C71" s="126"/>
      <c r="D71" s="126"/>
      <c r="E71" s="239"/>
      <c r="F71" s="239"/>
      <c r="G71" s="237"/>
      <c r="H71" s="61"/>
      <c r="L71" s="69"/>
      <c r="M71" s="69"/>
      <c r="N71" s="601"/>
      <c r="O71" s="601"/>
      <c r="P71" s="601"/>
      <c r="Q71" s="599"/>
      <c r="R71" s="599"/>
      <c r="S71" s="599"/>
      <c r="T71" s="599"/>
      <c r="U71" s="599"/>
      <c r="V71" s="599"/>
      <c r="W71" s="68"/>
      <c r="X71" s="68"/>
      <c r="Y71" s="68"/>
      <c r="Z71" s="68"/>
      <c r="AA71" s="68"/>
      <c r="AB71" s="68"/>
      <c r="AC71" s="68"/>
      <c r="AD71" s="68"/>
      <c r="AE71" s="68"/>
      <c r="AF71" s="68"/>
      <c r="AG71" s="68"/>
      <c r="AH71" s="68"/>
      <c r="AI71" s="68"/>
      <c r="AJ71" s="68"/>
      <c r="AK71" s="68"/>
      <c r="AL71" s="68"/>
      <c r="AM71" s="68"/>
      <c r="AN71" s="68"/>
      <c r="AO71" s="61"/>
    </row>
    <row r="72" spans="1:41" ht="24.95" customHeight="1">
      <c r="B72" s="82"/>
      <c r="C72" s="126"/>
      <c r="D72" s="126"/>
      <c r="E72" s="239"/>
      <c r="F72" s="239"/>
      <c r="G72" s="237"/>
      <c r="H72" s="61"/>
      <c r="L72" s="69"/>
      <c r="M72" s="69"/>
      <c r="N72" s="602"/>
      <c r="O72" s="602"/>
      <c r="P72" s="602"/>
      <c r="Q72" s="603"/>
      <c r="R72" s="603"/>
      <c r="S72" s="603"/>
      <c r="T72" s="603"/>
      <c r="U72" s="603"/>
      <c r="V72" s="603"/>
      <c r="W72" s="68"/>
      <c r="X72" s="68"/>
      <c r="Y72" s="68"/>
      <c r="Z72" s="68"/>
      <c r="AA72" s="68"/>
      <c r="AB72" s="68"/>
      <c r="AC72" s="68"/>
      <c r="AD72" s="68"/>
      <c r="AE72" s="68"/>
      <c r="AF72" s="68"/>
      <c r="AG72" s="68"/>
      <c r="AH72" s="68"/>
      <c r="AI72" s="68"/>
      <c r="AJ72" s="68"/>
      <c r="AK72" s="68"/>
      <c r="AL72" s="68"/>
      <c r="AM72" s="68"/>
      <c r="AN72" s="68"/>
      <c r="AO72" s="61"/>
    </row>
    <row r="73" spans="1:41" s="317" customFormat="1" ht="24.95" customHeight="1">
      <c r="A73" s="96"/>
      <c r="B73" s="82"/>
      <c r="C73" s="956"/>
      <c r="D73" s="956"/>
      <c r="E73" s="375"/>
      <c r="F73" s="375"/>
      <c r="G73" s="240"/>
      <c r="H73" s="61"/>
      <c r="I73" s="62"/>
      <c r="J73" s="62"/>
      <c r="K73" s="62"/>
      <c r="L73" s="69"/>
      <c r="M73" s="69"/>
      <c r="N73" s="602"/>
      <c r="O73" s="602"/>
      <c r="P73" s="602"/>
      <c r="Q73" s="604"/>
      <c r="R73" s="605"/>
      <c r="S73" s="605"/>
      <c r="T73" s="605"/>
      <c r="U73" s="604"/>
      <c r="V73" s="605"/>
      <c r="W73" s="68"/>
      <c r="X73" s="68"/>
      <c r="Y73" s="68"/>
      <c r="Z73" s="68"/>
      <c r="AA73" s="68"/>
      <c r="AB73" s="68"/>
      <c r="AC73" s="68"/>
      <c r="AD73" s="68"/>
      <c r="AE73" s="68"/>
      <c r="AF73" s="68"/>
      <c r="AG73" s="68"/>
      <c r="AH73" s="68"/>
      <c r="AI73" s="68"/>
      <c r="AJ73" s="68"/>
      <c r="AK73" s="68"/>
      <c r="AL73" s="68"/>
      <c r="AM73" s="68"/>
      <c r="AN73" s="68"/>
      <c r="AO73" s="499"/>
    </row>
    <row r="74" spans="1:41" s="603" customFormat="1" ht="24.95" customHeight="1">
      <c r="A74" s="96"/>
      <c r="B74" s="82"/>
      <c r="C74" s="606"/>
      <c r="D74" s="100"/>
      <c r="E74" s="100"/>
      <c r="F74" s="100"/>
      <c r="G74" s="131"/>
      <c r="H74" s="62"/>
      <c r="I74" s="62"/>
      <c r="J74" s="62"/>
      <c r="K74" s="62"/>
      <c r="L74" s="69"/>
      <c r="M74" s="69"/>
      <c r="N74" s="68"/>
      <c r="O74" s="504"/>
      <c r="P74" s="505"/>
      <c r="Q74" s="505"/>
      <c r="R74" s="504"/>
      <c r="S74" s="504"/>
      <c r="T74" s="504"/>
      <c r="U74" s="505"/>
      <c r="V74" s="504"/>
      <c r="W74" s="599"/>
      <c r="X74" s="599"/>
      <c r="Y74" s="599"/>
      <c r="Z74" s="599"/>
      <c r="AA74" s="599"/>
      <c r="AB74" s="599"/>
      <c r="AC74" s="599"/>
      <c r="AD74" s="599"/>
      <c r="AE74" s="599"/>
      <c r="AF74" s="599"/>
      <c r="AG74" s="599"/>
      <c r="AH74" s="599"/>
      <c r="AI74" s="599"/>
      <c r="AJ74" s="599"/>
      <c r="AK74" s="599"/>
      <c r="AL74" s="599"/>
      <c r="AM74" s="599"/>
      <c r="AO74" s="607"/>
    </row>
    <row r="75" spans="1:41" s="603" customFormat="1" ht="24.95" customHeight="1">
      <c r="A75" s="96"/>
      <c r="B75" s="82"/>
      <c r="C75" s="608"/>
      <c r="D75" s="69"/>
      <c r="E75" s="69"/>
      <c r="F75" s="69"/>
      <c r="G75" s="69"/>
      <c r="H75" s="69"/>
      <c r="I75" s="69"/>
      <c r="J75" s="69"/>
      <c r="K75" s="69"/>
      <c r="L75" s="69"/>
      <c r="M75" s="69"/>
      <c r="N75" s="68"/>
      <c r="O75" s="504"/>
      <c r="P75" s="505"/>
      <c r="Q75" s="505"/>
      <c r="R75" s="504"/>
      <c r="S75" s="504"/>
      <c r="T75" s="504"/>
      <c r="U75" s="505"/>
      <c r="V75" s="504"/>
      <c r="AA75" s="599"/>
      <c r="AB75" s="599"/>
      <c r="AC75" s="599"/>
      <c r="AD75" s="599"/>
      <c r="AE75" s="599"/>
      <c r="AF75" s="599"/>
      <c r="AG75" s="599"/>
      <c r="AH75" s="599"/>
      <c r="AI75" s="599"/>
      <c r="AJ75" s="599"/>
      <c r="AK75" s="599"/>
      <c r="AL75" s="599"/>
      <c r="AM75" s="599"/>
      <c r="AO75" s="607"/>
    </row>
    <row r="76" spans="1:41" s="603" customFormat="1" ht="24.95" customHeight="1">
      <c r="A76" s="96"/>
      <c r="B76" s="60"/>
      <c r="C76" s="608"/>
      <c r="D76" s="69"/>
      <c r="E76" s="69"/>
      <c r="F76" s="69"/>
      <c r="G76" s="69"/>
      <c r="H76" s="69"/>
      <c r="I76" s="69"/>
      <c r="J76" s="69"/>
      <c r="K76" s="69"/>
      <c r="L76" s="69"/>
      <c r="M76" s="69"/>
      <c r="N76" s="68"/>
      <c r="O76" s="504"/>
      <c r="P76" s="505"/>
      <c r="Q76" s="505"/>
      <c r="R76" s="504"/>
      <c r="S76" s="504"/>
      <c r="T76" s="504"/>
      <c r="U76" s="505"/>
      <c r="V76" s="504"/>
      <c r="W76" s="605"/>
      <c r="X76" s="605"/>
      <c r="Y76" s="604"/>
      <c r="Z76" s="599"/>
      <c r="AA76" s="599"/>
      <c r="AB76" s="599"/>
      <c r="AC76" s="599"/>
      <c r="AD76" s="599"/>
      <c r="AE76" s="599"/>
      <c r="AF76" s="599"/>
      <c r="AG76" s="599"/>
      <c r="AH76" s="599"/>
      <c r="AI76" s="599"/>
      <c r="AJ76" s="599"/>
      <c r="AK76" s="599"/>
      <c r="AL76" s="599"/>
      <c r="AM76" s="599"/>
      <c r="AO76" s="607"/>
    </row>
    <row r="77" spans="1:41" s="132" customFormat="1" ht="24.95" customHeight="1">
      <c r="A77" s="96"/>
      <c r="B77" s="60"/>
      <c r="C77" s="608"/>
      <c r="D77" s="69"/>
      <c r="E77" s="69"/>
      <c r="F77" s="69"/>
      <c r="G77" s="69"/>
      <c r="H77" s="69"/>
      <c r="I77" s="69"/>
      <c r="J77" s="69"/>
      <c r="K77" s="69"/>
      <c r="L77" s="69"/>
      <c r="M77" s="69"/>
      <c r="N77" s="68"/>
      <c r="O77" s="504"/>
      <c r="P77" s="505"/>
      <c r="Q77" s="505"/>
      <c r="R77" s="504"/>
      <c r="S77" s="504"/>
      <c r="T77" s="504"/>
      <c r="U77" s="505"/>
      <c r="V77" s="504"/>
      <c r="W77" s="504"/>
      <c r="X77" s="504"/>
      <c r="Y77" s="505"/>
      <c r="Z77" s="68"/>
      <c r="AA77" s="68"/>
      <c r="AB77" s="68"/>
      <c r="AC77" s="68"/>
      <c r="AD77" s="68"/>
      <c r="AE77" s="68"/>
      <c r="AF77" s="68"/>
      <c r="AG77" s="68"/>
      <c r="AH77" s="68"/>
      <c r="AI77" s="68"/>
      <c r="AJ77" s="68"/>
      <c r="AK77" s="68"/>
      <c r="AL77" s="68"/>
      <c r="AM77" s="68"/>
      <c r="AN77" s="133"/>
      <c r="AO77" s="134"/>
    </row>
    <row r="78" spans="1:41" s="132" customFormat="1" ht="24.95" customHeight="1">
      <c r="A78" s="96"/>
      <c r="B78" s="60"/>
      <c r="C78" s="608"/>
      <c r="D78" s="69"/>
      <c r="E78" s="69"/>
      <c r="F78" s="69"/>
      <c r="G78" s="69"/>
      <c r="H78" s="69"/>
      <c r="I78" s="69"/>
      <c r="J78" s="69"/>
      <c r="K78" s="69"/>
      <c r="L78" s="69"/>
      <c r="M78" s="69"/>
      <c r="N78" s="133"/>
      <c r="O78" s="504"/>
      <c r="P78" s="505"/>
      <c r="Q78" s="505"/>
      <c r="R78" s="504"/>
      <c r="S78" s="504"/>
      <c r="T78" s="504"/>
      <c r="U78" s="505"/>
      <c r="V78" s="504"/>
      <c r="W78" s="504"/>
      <c r="X78" s="504"/>
      <c r="Y78" s="505"/>
      <c r="Z78" s="68"/>
      <c r="AA78" s="68"/>
      <c r="AB78" s="68"/>
      <c r="AC78" s="68"/>
      <c r="AD78" s="68"/>
      <c r="AE78" s="68"/>
      <c r="AF78" s="68"/>
      <c r="AG78" s="68"/>
      <c r="AH78" s="68"/>
      <c r="AI78" s="68"/>
      <c r="AJ78" s="68"/>
      <c r="AK78" s="68"/>
      <c r="AL78" s="68"/>
      <c r="AM78" s="68"/>
      <c r="AN78" s="133"/>
      <c r="AO78" s="134"/>
    </row>
    <row r="79" spans="1:41" s="132" customFormat="1" ht="24.95" customHeight="1">
      <c r="A79" s="96"/>
      <c r="B79" s="60"/>
      <c r="C79" s="608"/>
      <c r="D79" s="69"/>
      <c r="E79" s="69"/>
      <c r="F79" s="69"/>
      <c r="G79" s="69"/>
      <c r="H79" s="69"/>
      <c r="I79" s="69"/>
      <c r="J79" s="69"/>
      <c r="K79" s="69"/>
      <c r="L79" s="69"/>
      <c r="M79" s="69"/>
      <c r="N79" s="133"/>
      <c r="O79" s="504"/>
      <c r="P79" s="505"/>
      <c r="Q79" s="505"/>
      <c r="R79" s="504"/>
      <c r="S79" s="504"/>
      <c r="T79" s="504"/>
      <c r="U79" s="505"/>
      <c r="V79" s="504"/>
      <c r="W79" s="504"/>
      <c r="X79" s="504"/>
      <c r="Y79" s="505"/>
      <c r="Z79" s="68"/>
      <c r="AA79" s="68"/>
      <c r="AB79" s="68"/>
      <c r="AC79" s="68"/>
      <c r="AD79" s="68"/>
      <c r="AE79" s="68"/>
      <c r="AF79" s="68"/>
      <c r="AG79" s="68"/>
      <c r="AH79" s="68"/>
      <c r="AI79" s="68"/>
      <c r="AJ79" s="68"/>
      <c r="AK79" s="68"/>
      <c r="AL79" s="68"/>
      <c r="AM79" s="68"/>
      <c r="AN79" s="133"/>
      <c r="AO79" s="134"/>
    </row>
    <row r="80" spans="1:41" s="132" customFormat="1" ht="24.95" customHeight="1">
      <c r="A80" s="96"/>
      <c r="B80" s="60"/>
      <c r="C80" s="608"/>
      <c r="D80" s="69"/>
      <c r="E80" s="69"/>
      <c r="F80" s="69"/>
      <c r="G80" s="69"/>
      <c r="H80" s="69"/>
      <c r="I80" s="69"/>
      <c r="J80" s="69"/>
      <c r="K80" s="69"/>
      <c r="L80" s="69"/>
      <c r="M80" s="69"/>
      <c r="N80" s="504"/>
      <c r="O80" s="99"/>
      <c r="P80" s="99"/>
      <c r="Q80" s="99"/>
      <c r="R80" s="99"/>
      <c r="S80" s="99"/>
      <c r="T80" s="99"/>
      <c r="U80" s="99"/>
      <c r="V80" s="99"/>
      <c r="W80" s="504"/>
      <c r="X80" s="504"/>
      <c r="Y80" s="505"/>
      <c r="Z80" s="68"/>
      <c r="AA80" s="68"/>
      <c r="AB80" s="68"/>
      <c r="AC80" s="68"/>
      <c r="AD80" s="68"/>
      <c r="AE80" s="68"/>
      <c r="AF80" s="68"/>
      <c r="AG80" s="68"/>
      <c r="AH80" s="68"/>
      <c r="AI80" s="68"/>
      <c r="AJ80" s="68"/>
      <c r="AK80" s="68"/>
      <c r="AL80" s="68"/>
      <c r="AM80" s="68"/>
      <c r="AN80" s="133"/>
      <c r="AO80" s="134"/>
    </row>
    <row r="81" spans="1:42" s="132" customFormat="1" ht="24.95" customHeight="1">
      <c r="A81" s="96"/>
      <c r="B81" s="60"/>
      <c r="C81" s="608"/>
      <c r="D81" s="69"/>
      <c r="E81" s="69"/>
      <c r="F81" s="69"/>
      <c r="G81" s="69"/>
      <c r="H81" s="69"/>
      <c r="I81" s="69"/>
      <c r="J81" s="69"/>
      <c r="K81" s="69"/>
      <c r="L81" s="69"/>
      <c r="M81" s="69"/>
      <c r="N81" s="75"/>
      <c r="O81" s="68"/>
      <c r="P81" s="68"/>
      <c r="Q81" s="68"/>
      <c r="R81" s="68"/>
      <c r="S81" s="68"/>
      <c r="T81" s="68"/>
      <c r="U81" s="68"/>
      <c r="V81" s="68"/>
      <c r="W81" s="504"/>
      <c r="X81" s="504"/>
      <c r="Y81" s="505"/>
      <c r="Z81" s="68"/>
      <c r="AA81" s="68"/>
      <c r="AB81" s="68"/>
      <c r="AC81" s="68"/>
      <c r="AD81" s="68"/>
      <c r="AE81" s="68"/>
      <c r="AF81" s="68"/>
      <c r="AG81" s="68"/>
      <c r="AH81" s="68"/>
      <c r="AI81" s="68"/>
      <c r="AJ81" s="68"/>
      <c r="AK81" s="68"/>
      <c r="AL81" s="68"/>
      <c r="AM81" s="68"/>
      <c r="AN81" s="133"/>
      <c r="AO81" s="134"/>
    </row>
    <row r="82" spans="1:42" s="132" customFormat="1" ht="18.600000000000001" customHeight="1">
      <c r="A82" s="96"/>
      <c r="B82" s="60"/>
      <c r="C82" s="608"/>
      <c r="D82" s="69"/>
      <c r="E82" s="69"/>
      <c r="F82" s="69"/>
      <c r="G82" s="69"/>
      <c r="H82" s="69"/>
      <c r="I82" s="69"/>
      <c r="J82" s="69"/>
      <c r="K82" s="69"/>
      <c r="L82" s="69"/>
      <c r="M82" s="69"/>
      <c r="N82" s="504"/>
      <c r="O82" s="68"/>
      <c r="P82" s="68"/>
      <c r="Q82" s="68"/>
      <c r="R82" s="68"/>
      <c r="S82" s="68"/>
      <c r="T82" s="68"/>
      <c r="U82" s="68"/>
      <c r="V82" s="68"/>
      <c r="W82" s="504"/>
      <c r="X82" s="504"/>
      <c r="Y82" s="505"/>
      <c r="Z82" s="68"/>
      <c r="AA82" s="68"/>
      <c r="AB82" s="68"/>
      <c r="AC82" s="68"/>
      <c r="AD82" s="68"/>
      <c r="AE82" s="68"/>
      <c r="AF82" s="68"/>
      <c r="AG82" s="68"/>
      <c r="AH82" s="68"/>
      <c r="AI82" s="68"/>
      <c r="AJ82" s="68"/>
      <c r="AK82" s="68"/>
      <c r="AL82" s="68"/>
      <c r="AM82" s="68"/>
      <c r="AN82" s="133"/>
      <c r="AO82" s="134"/>
    </row>
    <row r="83" spans="1:42" ht="18.600000000000001" customHeight="1">
      <c r="B83" s="60"/>
      <c r="C83" s="608"/>
      <c r="D83" s="69"/>
      <c r="E83" s="69"/>
      <c r="F83" s="69"/>
      <c r="G83" s="69"/>
      <c r="H83" s="69"/>
      <c r="I83" s="69"/>
      <c r="J83" s="69"/>
      <c r="K83" s="69"/>
      <c r="L83" s="69"/>
      <c r="M83" s="69"/>
      <c r="N83" s="504"/>
      <c r="O83" s="68"/>
      <c r="P83" s="68"/>
      <c r="Q83" s="68"/>
      <c r="R83" s="68"/>
      <c r="S83" s="68"/>
      <c r="T83" s="68"/>
      <c r="U83" s="68"/>
      <c r="V83" s="68"/>
      <c r="W83" s="99"/>
      <c r="X83" s="99"/>
      <c r="Y83" s="99"/>
      <c r="Z83" s="68"/>
      <c r="AA83" s="68"/>
      <c r="AB83" s="68"/>
      <c r="AC83" s="68"/>
      <c r="AD83" s="68"/>
      <c r="AE83" s="68"/>
      <c r="AF83" s="68"/>
      <c r="AG83" s="68"/>
      <c r="AH83" s="68"/>
      <c r="AI83" s="68"/>
      <c r="AJ83" s="68"/>
      <c r="AK83" s="68"/>
      <c r="AL83" s="68"/>
      <c r="AM83" s="68"/>
      <c r="AN83" s="68"/>
      <c r="AO83" s="61"/>
    </row>
    <row r="84" spans="1:42" ht="18.600000000000001" customHeight="1">
      <c r="B84" s="60"/>
      <c r="C84" s="608"/>
      <c r="D84" s="69"/>
      <c r="E84" s="69"/>
      <c r="F84" s="69"/>
      <c r="G84" s="69"/>
      <c r="H84" s="69"/>
      <c r="I84" s="69"/>
      <c r="J84" s="69"/>
      <c r="K84" s="69"/>
      <c r="L84" s="69"/>
      <c r="M84" s="69"/>
      <c r="N84" s="504"/>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1"/>
    </row>
    <row r="85" spans="1:42" ht="18.600000000000001" hidden="1" customHeight="1">
      <c r="B85" s="60"/>
      <c r="C85" s="608"/>
      <c r="D85" s="69"/>
      <c r="E85" s="69"/>
      <c r="F85" s="69"/>
      <c r="G85" s="69"/>
      <c r="H85" s="69"/>
      <c r="I85" s="69"/>
      <c r="J85" s="69"/>
      <c r="K85" s="69"/>
      <c r="L85" s="69"/>
      <c r="M85" s="69"/>
      <c r="N85" s="505"/>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1"/>
    </row>
    <row r="86" spans="1:42" ht="18.600000000000001" hidden="1" customHeight="1">
      <c r="B86" s="60"/>
      <c r="C86" s="608"/>
      <c r="D86" s="69"/>
      <c r="E86" s="69"/>
      <c r="F86" s="69"/>
      <c r="G86" s="69"/>
      <c r="H86" s="69"/>
      <c r="I86" s="69"/>
      <c r="J86" s="69"/>
      <c r="K86" s="69"/>
      <c r="L86" s="69"/>
      <c r="M86" s="69"/>
      <c r="N86" s="75"/>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1"/>
    </row>
    <row r="87" spans="1:42" ht="18.600000000000001" hidden="1" customHeight="1">
      <c r="B87" s="60"/>
      <c r="C87" s="608"/>
      <c r="D87" s="69"/>
      <c r="E87" s="69"/>
      <c r="F87" s="69"/>
      <c r="G87" s="69"/>
      <c r="H87" s="69"/>
      <c r="I87" s="69"/>
      <c r="J87" s="69"/>
      <c r="K87" s="69"/>
      <c r="L87" s="69"/>
      <c r="M87" s="69"/>
      <c r="N87" s="504"/>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1"/>
    </row>
    <row r="88" spans="1:42" ht="18.600000000000001" hidden="1" customHeight="1">
      <c r="B88" s="60"/>
      <c r="C88" s="609"/>
      <c r="D88" s="610"/>
      <c r="E88" s="610"/>
      <c r="F88" s="610"/>
      <c r="G88" s="610"/>
      <c r="H88" s="610"/>
      <c r="I88" s="610"/>
      <c r="J88" s="69"/>
      <c r="K88" s="69"/>
      <c r="L88" s="69"/>
      <c r="M88" s="69"/>
      <c r="N88" s="504"/>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1"/>
    </row>
    <row r="89" spans="1:42" ht="18.600000000000001" hidden="1" customHeight="1">
      <c r="B89" s="82"/>
      <c r="C89" s="131"/>
      <c r="D89" s="131"/>
      <c r="E89" s="131"/>
      <c r="F89" s="131"/>
      <c r="G89" s="131"/>
      <c r="H89" s="131"/>
      <c r="I89" s="131"/>
      <c r="J89" s="69"/>
      <c r="K89" s="69"/>
      <c r="L89" s="69"/>
      <c r="M89" s="69"/>
      <c r="N89" s="504"/>
      <c r="O89" s="133"/>
      <c r="P89" s="133"/>
      <c r="Q89" s="133"/>
      <c r="R89" s="133"/>
      <c r="S89" s="133"/>
      <c r="T89" s="133"/>
      <c r="U89" s="133"/>
      <c r="V89" s="133"/>
      <c r="W89" s="68"/>
      <c r="X89" s="68"/>
      <c r="Y89" s="68"/>
      <c r="Z89" s="68"/>
      <c r="AA89" s="68"/>
      <c r="AB89" s="68"/>
      <c r="AC89" s="68"/>
      <c r="AD89" s="68"/>
      <c r="AE89" s="68"/>
      <c r="AF89" s="68"/>
      <c r="AG89" s="68"/>
      <c r="AH89" s="68"/>
      <c r="AI89" s="68"/>
      <c r="AJ89" s="68"/>
      <c r="AK89" s="68"/>
      <c r="AL89" s="68"/>
      <c r="AM89" s="68"/>
      <c r="AN89" s="68"/>
      <c r="AO89" s="61"/>
    </row>
    <row r="90" spans="1:42" ht="18.600000000000001" hidden="1" customHeight="1">
      <c r="B90" s="82"/>
      <c r="J90" s="69"/>
      <c r="K90" s="69"/>
      <c r="L90" s="69"/>
      <c r="M90" s="69"/>
      <c r="N90" s="505"/>
      <c r="O90" s="133"/>
      <c r="P90" s="133"/>
      <c r="Q90" s="133"/>
      <c r="R90" s="133"/>
      <c r="S90" s="133"/>
      <c r="T90" s="133"/>
      <c r="U90" s="133"/>
      <c r="V90" s="99"/>
      <c r="W90" s="68"/>
      <c r="X90" s="68"/>
      <c r="Y90" s="68"/>
      <c r="Z90" s="68"/>
      <c r="AA90" s="68"/>
      <c r="AB90" s="68"/>
      <c r="AC90" s="68"/>
      <c r="AD90" s="68"/>
      <c r="AE90" s="68"/>
      <c r="AF90" s="68"/>
      <c r="AG90" s="68"/>
      <c r="AH90" s="68"/>
      <c r="AI90" s="68"/>
      <c r="AJ90" s="68"/>
      <c r="AK90" s="68"/>
      <c r="AL90" s="68"/>
      <c r="AM90" s="68"/>
      <c r="AN90" s="68"/>
      <c r="AO90" s="61"/>
    </row>
    <row r="91" spans="1:42" ht="18.600000000000001" hidden="1" customHeight="1">
      <c r="B91" s="82"/>
      <c r="J91" s="69"/>
      <c r="K91" s="69"/>
      <c r="L91" s="69"/>
      <c r="M91" s="69"/>
      <c r="N91" s="505"/>
      <c r="O91" s="504"/>
      <c r="P91" s="504"/>
      <c r="Q91" s="504"/>
      <c r="R91" s="504"/>
      <c r="S91" s="504"/>
      <c r="T91" s="504"/>
      <c r="U91" s="504"/>
      <c r="V91" s="504"/>
      <c r="W91" s="68"/>
      <c r="X91" s="68"/>
      <c r="Y91" s="68"/>
      <c r="Z91" s="68"/>
      <c r="AA91" s="68"/>
      <c r="AB91" s="68"/>
      <c r="AC91" s="68"/>
      <c r="AD91" s="68"/>
      <c r="AE91" s="68"/>
      <c r="AF91" s="68"/>
      <c r="AG91" s="68"/>
      <c r="AH91" s="68"/>
      <c r="AI91" s="68"/>
      <c r="AJ91" s="68"/>
      <c r="AK91" s="68"/>
      <c r="AL91" s="68"/>
      <c r="AM91" s="68"/>
      <c r="AN91" s="68"/>
      <c r="AO91" s="66"/>
    </row>
    <row r="92" spans="1:42" ht="18.600000000000001" hidden="1" customHeight="1">
      <c r="B92" s="82"/>
      <c r="J92" s="610"/>
      <c r="K92" s="610"/>
      <c r="L92" s="69"/>
      <c r="M92" s="69"/>
      <c r="N92" s="68"/>
      <c r="O92" s="75"/>
      <c r="P92" s="75"/>
      <c r="Q92" s="75"/>
      <c r="R92" s="75"/>
      <c r="S92" s="75"/>
      <c r="T92" s="75"/>
      <c r="U92" s="75"/>
      <c r="V92" s="75"/>
      <c r="W92" s="133"/>
      <c r="X92" s="133"/>
      <c r="Y92" s="133"/>
      <c r="Z92" s="133"/>
      <c r="AA92" s="133"/>
      <c r="AB92" s="133"/>
      <c r="AC92" s="133"/>
      <c r="AD92" s="133"/>
      <c r="AE92" s="133"/>
      <c r="AF92" s="133"/>
      <c r="AG92" s="133"/>
      <c r="AH92" s="133"/>
      <c r="AI92" s="133"/>
      <c r="AJ92" s="133"/>
      <c r="AK92" s="133"/>
      <c r="AL92" s="133"/>
      <c r="AM92" s="133"/>
      <c r="AN92" s="68"/>
      <c r="AO92" s="61" t="s">
        <v>19</v>
      </c>
      <c r="AP92" s="61"/>
    </row>
    <row r="93" spans="1:42" ht="18.600000000000001" hidden="1" customHeight="1">
      <c r="B93" s="60"/>
      <c r="J93" s="131"/>
      <c r="K93" s="131"/>
      <c r="L93" s="69"/>
      <c r="M93" s="69"/>
      <c r="N93" s="68"/>
      <c r="O93" s="611"/>
      <c r="P93" s="611"/>
      <c r="Q93" s="611"/>
      <c r="R93" s="611"/>
      <c r="S93" s="611"/>
      <c r="T93" s="504"/>
      <c r="U93" s="504"/>
      <c r="V93" s="504"/>
      <c r="W93" s="99"/>
      <c r="X93" s="133"/>
      <c r="Y93" s="133"/>
      <c r="Z93" s="133"/>
      <c r="AA93" s="133"/>
      <c r="AB93" s="99"/>
      <c r="AC93" s="99"/>
      <c r="AD93" s="133"/>
      <c r="AE93" s="133"/>
      <c r="AF93" s="133"/>
      <c r="AG93" s="133"/>
      <c r="AH93" s="133"/>
      <c r="AI93" s="133"/>
      <c r="AJ93" s="99"/>
      <c r="AK93" s="99"/>
      <c r="AL93" s="133"/>
      <c r="AM93" s="133"/>
      <c r="AN93" s="68"/>
      <c r="AO93" s="61" t="s">
        <v>19</v>
      </c>
      <c r="AP93" s="61"/>
    </row>
    <row r="94" spans="1:42" ht="18.600000000000001" hidden="1" customHeight="1">
      <c r="B94" s="82"/>
      <c r="L94" s="69"/>
      <c r="M94" s="69"/>
      <c r="N94" s="133"/>
      <c r="O94" s="504"/>
      <c r="P94" s="611"/>
      <c r="Q94" s="611"/>
      <c r="R94" s="504"/>
      <c r="S94" s="611"/>
      <c r="T94" s="504"/>
      <c r="U94" s="504"/>
      <c r="V94" s="504"/>
      <c r="W94" s="504"/>
      <c r="X94" s="504"/>
      <c r="Y94" s="504"/>
      <c r="Z94" s="504"/>
      <c r="AA94" s="504"/>
      <c r="AB94" s="504"/>
      <c r="AC94" s="504"/>
      <c r="AD94" s="504"/>
      <c r="AE94" s="504"/>
      <c r="AF94" s="504"/>
      <c r="AG94" s="504"/>
      <c r="AH94" s="504"/>
      <c r="AI94" s="504"/>
      <c r="AJ94" s="504"/>
      <c r="AK94" s="504"/>
      <c r="AL94" s="504"/>
      <c r="AM94" s="504"/>
      <c r="AN94" s="68"/>
      <c r="AO94" s="61" t="s">
        <v>19</v>
      </c>
      <c r="AP94" s="61"/>
    </row>
    <row r="95" spans="1:42" ht="18.600000000000001" hidden="1" customHeight="1">
      <c r="B95" s="82"/>
      <c r="L95" s="69"/>
      <c r="M95" s="69"/>
      <c r="N95" s="133"/>
      <c r="O95" s="504"/>
      <c r="P95" s="504"/>
      <c r="Q95" s="504"/>
      <c r="R95" s="504"/>
      <c r="S95" s="504"/>
      <c r="T95" s="504"/>
      <c r="U95" s="504"/>
      <c r="V95" s="504"/>
      <c r="W95" s="75"/>
      <c r="X95" s="75"/>
      <c r="Y95" s="75"/>
      <c r="Z95" s="75"/>
      <c r="AA95" s="75"/>
      <c r="AB95" s="75"/>
      <c r="AC95" s="75"/>
      <c r="AD95" s="75"/>
      <c r="AE95" s="75"/>
      <c r="AF95" s="75"/>
      <c r="AG95" s="75"/>
      <c r="AH95" s="75"/>
      <c r="AI95" s="75"/>
      <c r="AJ95" s="75"/>
      <c r="AK95" s="75"/>
      <c r="AL95" s="75"/>
      <c r="AM95" s="75"/>
      <c r="AN95" s="75"/>
      <c r="AO95" s="612"/>
      <c r="AP95" s="61"/>
    </row>
    <row r="96" spans="1:42" s="132" customFormat="1" ht="18.600000000000001" hidden="1" customHeight="1">
      <c r="A96" s="96"/>
      <c r="B96" s="82"/>
      <c r="C96" s="62"/>
      <c r="D96" s="62"/>
      <c r="E96" s="62"/>
      <c r="F96" s="62"/>
      <c r="G96" s="62"/>
      <c r="H96" s="62"/>
      <c r="I96" s="62"/>
      <c r="J96" s="62"/>
      <c r="K96" s="62"/>
      <c r="L96" s="69"/>
      <c r="M96" s="69"/>
      <c r="N96" s="504"/>
      <c r="O96" s="613"/>
      <c r="P96" s="613"/>
      <c r="Q96" s="613"/>
      <c r="R96" s="613"/>
      <c r="S96" s="613"/>
      <c r="T96" s="505"/>
      <c r="U96" s="505"/>
      <c r="V96" s="505"/>
      <c r="W96" s="504"/>
      <c r="X96" s="611"/>
      <c r="Y96" s="611"/>
      <c r="Z96" s="611"/>
      <c r="AA96" s="504"/>
      <c r="AB96" s="504"/>
      <c r="AC96" s="504"/>
      <c r="AD96" s="611"/>
      <c r="AE96" s="504"/>
      <c r="AF96" s="504"/>
      <c r="AG96" s="504"/>
      <c r="AH96" s="504"/>
      <c r="AI96" s="504"/>
      <c r="AJ96" s="504"/>
      <c r="AK96" s="504"/>
      <c r="AL96" s="504"/>
      <c r="AM96" s="504"/>
      <c r="AN96" s="133"/>
      <c r="AO96" s="134" t="s">
        <v>19</v>
      </c>
      <c r="AP96" s="134"/>
    </row>
    <row r="97" spans="1:42" s="132" customFormat="1" ht="18.600000000000001" hidden="1" customHeight="1">
      <c r="A97" s="96"/>
      <c r="B97" s="82"/>
      <c r="C97" s="62"/>
      <c r="D97" s="62"/>
      <c r="E97" s="62"/>
      <c r="F97" s="62"/>
      <c r="G97" s="62"/>
      <c r="H97" s="62"/>
      <c r="I97" s="62"/>
      <c r="J97" s="62"/>
      <c r="K97" s="62"/>
      <c r="L97" s="69"/>
      <c r="M97" s="69"/>
      <c r="N97" s="504"/>
      <c r="O97" s="75"/>
      <c r="P97" s="75"/>
      <c r="Q97" s="75"/>
      <c r="R97" s="75"/>
      <c r="S97" s="75"/>
      <c r="T97" s="75"/>
      <c r="U97" s="75"/>
      <c r="V97" s="75"/>
      <c r="W97" s="504"/>
      <c r="X97" s="504"/>
      <c r="Y97" s="611"/>
      <c r="Z97" s="504"/>
      <c r="AA97" s="611"/>
      <c r="AB97" s="504"/>
      <c r="AC97" s="504"/>
      <c r="AD97" s="504"/>
      <c r="AE97" s="611"/>
      <c r="AF97" s="504"/>
      <c r="AG97" s="504"/>
      <c r="AH97" s="504"/>
      <c r="AI97" s="504"/>
      <c r="AJ97" s="504"/>
      <c r="AK97" s="504"/>
      <c r="AL97" s="504"/>
      <c r="AM97" s="504"/>
      <c r="AN97" s="133"/>
      <c r="AO97" s="134" t="s">
        <v>19</v>
      </c>
      <c r="AP97" s="134"/>
    </row>
    <row r="98" spans="1:42" s="132" customFormat="1" ht="18.600000000000001" hidden="1" customHeight="1">
      <c r="A98" s="96"/>
      <c r="B98" s="82"/>
      <c r="C98" s="62"/>
      <c r="D98" s="62"/>
      <c r="E98" s="62"/>
      <c r="F98" s="62"/>
      <c r="G98" s="62"/>
      <c r="H98" s="62"/>
      <c r="I98" s="62"/>
      <c r="J98" s="62"/>
      <c r="K98" s="62"/>
      <c r="L98" s="69"/>
      <c r="M98" s="69"/>
      <c r="N98" s="504"/>
      <c r="O98" s="611"/>
      <c r="P98" s="504"/>
      <c r="Q98" s="504"/>
      <c r="R98" s="611"/>
      <c r="S98" s="504"/>
      <c r="T98" s="504"/>
      <c r="U98" s="504"/>
      <c r="V98" s="504"/>
      <c r="W98" s="504"/>
      <c r="X98" s="504"/>
      <c r="Y98" s="504"/>
      <c r="Z98" s="504"/>
      <c r="AA98" s="611"/>
      <c r="AB98" s="504"/>
      <c r="AC98" s="504"/>
      <c r="AD98" s="504"/>
      <c r="AE98" s="611"/>
      <c r="AF98" s="504"/>
      <c r="AG98" s="504"/>
      <c r="AH98" s="504"/>
      <c r="AI98" s="504"/>
      <c r="AJ98" s="504"/>
      <c r="AK98" s="504"/>
      <c r="AL98" s="504"/>
      <c r="AM98" s="504"/>
      <c r="AN98" s="133"/>
      <c r="AO98" s="134" t="s">
        <v>19</v>
      </c>
      <c r="AP98" s="134"/>
    </row>
    <row r="99" spans="1:42" s="132" customFormat="1" ht="18.600000000000001" hidden="1" customHeight="1">
      <c r="A99" s="96"/>
      <c r="B99" s="60"/>
      <c r="C99" s="62"/>
      <c r="D99" s="62"/>
      <c r="E99" s="62"/>
      <c r="F99" s="62"/>
      <c r="G99" s="62"/>
      <c r="H99" s="62"/>
      <c r="I99" s="62"/>
      <c r="J99" s="62"/>
      <c r="K99" s="62"/>
      <c r="L99" s="69"/>
      <c r="M99" s="69"/>
      <c r="N99" s="504"/>
      <c r="O99" s="504"/>
      <c r="P99" s="611"/>
      <c r="Q99" s="611"/>
      <c r="R99" s="504"/>
      <c r="S99" s="611"/>
      <c r="T99" s="504"/>
      <c r="U99" s="504"/>
      <c r="V99" s="504"/>
      <c r="W99" s="505"/>
      <c r="X99" s="613"/>
      <c r="Y99" s="613"/>
      <c r="Z99" s="613"/>
      <c r="AA99" s="613"/>
      <c r="AB99" s="505"/>
      <c r="AC99" s="505"/>
      <c r="AD99" s="613"/>
      <c r="AE99" s="613"/>
      <c r="AF99" s="505"/>
      <c r="AG99" s="505"/>
      <c r="AH99" s="505"/>
      <c r="AI99" s="505"/>
      <c r="AJ99" s="505"/>
      <c r="AK99" s="505"/>
      <c r="AL99" s="505"/>
      <c r="AM99" s="505"/>
      <c r="AN99" s="133"/>
      <c r="AO99" s="134" t="s">
        <v>19</v>
      </c>
      <c r="AP99" s="134"/>
    </row>
    <row r="100" spans="1:42" ht="18.600000000000001" hidden="1" customHeight="1">
      <c r="B100" s="60"/>
      <c r="L100" s="69"/>
      <c r="M100" s="69"/>
      <c r="N100" s="504"/>
      <c r="O100" s="504"/>
      <c r="P100" s="611"/>
      <c r="Q100" s="611"/>
      <c r="R100" s="504"/>
      <c r="S100" s="611"/>
      <c r="T100" s="504"/>
      <c r="U100" s="504"/>
      <c r="V100" s="504"/>
      <c r="W100" s="75"/>
      <c r="X100" s="75"/>
      <c r="Y100" s="75"/>
      <c r="Z100" s="75"/>
      <c r="AA100" s="75"/>
      <c r="AB100" s="75"/>
      <c r="AC100" s="75"/>
      <c r="AD100" s="75"/>
      <c r="AE100" s="75"/>
      <c r="AF100" s="75"/>
      <c r="AG100" s="75"/>
      <c r="AH100" s="75"/>
      <c r="AI100" s="75"/>
      <c r="AJ100" s="75"/>
      <c r="AK100" s="75"/>
      <c r="AL100" s="75"/>
      <c r="AM100" s="75"/>
      <c r="AN100" s="75"/>
      <c r="AO100" s="612"/>
      <c r="AP100" s="61"/>
    </row>
    <row r="101" spans="1:42" s="132" customFormat="1" ht="18.600000000000001" hidden="1" customHeight="1">
      <c r="A101" s="96"/>
      <c r="B101" s="82"/>
      <c r="C101" s="62"/>
      <c r="D101" s="62"/>
      <c r="E101" s="62"/>
      <c r="F101" s="62"/>
      <c r="G101" s="62"/>
      <c r="H101" s="62"/>
      <c r="I101" s="62"/>
      <c r="J101" s="62"/>
      <c r="K101" s="62"/>
      <c r="L101" s="69"/>
      <c r="M101" s="69"/>
      <c r="N101" s="504"/>
      <c r="O101" s="613"/>
      <c r="P101" s="613"/>
      <c r="Q101" s="613"/>
      <c r="R101" s="613"/>
      <c r="S101" s="613"/>
      <c r="T101" s="505"/>
      <c r="U101" s="505"/>
      <c r="V101" s="505"/>
      <c r="W101" s="504"/>
      <c r="X101" s="611"/>
      <c r="Y101" s="504"/>
      <c r="Z101" s="611"/>
      <c r="AA101" s="504"/>
      <c r="AB101" s="504"/>
      <c r="AC101" s="504"/>
      <c r="AD101" s="504"/>
      <c r="AE101" s="504"/>
      <c r="AF101" s="504"/>
      <c r="AG101" s="504"/>
      <c r="AH101" s="504"/>
      <c r="AI101" s="504"/>
      <c r="AJ101" s="504"/>
      <c r="AK101" s="504"/>
      <c r="AL101" s="504"/>
      <c r="AM101" s="504"/>
      <c r="AN101" s="133"/>
      <c r="AO101" s="134" t="s">
        <v>19</v>
      </c>
      <c r="AP101" s="134"/>
    </row>
    <row r="102" spans="1:42" s="132" customFormat="1" ht="18.600000000000001" hidden="1" customHeight="1">
      <c r="A102" s="96"/>
      <c r="B102" s="82"/>
      <c r="C102" s="62"/>
      <c r="D102" s="62"/>
      <c r="E102" s="62"/>
      <c r="F102" s="62"/>
      <c r="G102" s="62"/>
      <c r="H102" s="62"/>
      <c r="I102" s="62"/>
      <c r="J102" s="62"/>
      <c r="K102" s="62"/>
      <c r="L102" s="610"/>
      <c r="M102" s="610"/>
      <c r="N102" s="505"/>
      <c r="O102" s="505"/>
      <c r="P102" s="505"/>
      <c r="Q102" s="505"/>
      <c r="R102" s="613"/>
      <c r="S102" s="505"/>
      <c r="T102" s="505"/>
      <c r="U102" s="505"/>
      <c r="V102" s="505"/>
      <c r="W102" s="504"/>
      <c r="X102" s="504"/>
      <c r="Y102" s="611"/>
      <c r="Z102" s="504"/>
      <c r="AA102" s="611"/>
      <c r="AB102" s="504"/>
      <c r="AC102" s="504"/>
      <c r="AD102" s="504"/>
      <c r="AE102" s="611"/>
      <c r="AF102" s="504"/>
      <c r="AG102" s="504"/>
      <c r="AH102" s="504"/>
      <c r="AI102" s="504"/>
      <c r="AJ102" s="504"/>
      <c r="AK102" s="504"/>
      <c r="AL102" s="504"/>
      <c r="AM102" s="504"/>
      <c r="AN102" s="133"/>
      <c r="AO102" s="134" t="s">
        <v>19</v>
      </c>
      <c r="AP102" s="134"/>
    </row>
    <row r="103" spans="1:42" s="132" customFormat="1" ht="18.600000000000001" hidden="1" customHeight="1">
      <c r="A103" s="96"/>
      <c r="B103" s="82"/>
      <c r="C103" s="62"/>
      <c r="D103" s="62"/>
      <c r="E103" s="62"/>
      <c r="F103" s="62"/>
      <c r="G103" s="62"/>
      <c r="H103" s="62"/>
      <c r="I103" s="62"/>
      <c r="J103" s="62"/>
      <c r="K103" s="62"/>
      <c r="L103" s="131"/>
      <c r="M103" s="131"/>
      <c r="N103" s="504"/>
      <c r="O103" s="68"/>
      <c r="P103" s="68"/>
      <c r="Q103" s="68"/>
      <c r="R103" s="68"/>
      <c r="S103" s="68"/>
      <c r="T103" s="68"/>
      <c r="U103" s="68"/>
      <c r="V103" s="68"/>
      <c r="W103" s="504"/>
      <c r="X103" s="504"/>
      <c r="Y103" s="611"/>
      <c r="Z103" s="504"/>
      <c r="AA103" s="611"/>
      <c r="AB103" s="504"/>
      <c r="AC103" s="504"/>
      <c r="AD103" s="504"/>
      <c r="AE103" s="504"/>
      <c r="AF103" s="504"/>
      <c r="AG103" s="504"/>
      <c r="AH103" s="504"/>
      <c r="AI103" s="504"/>
      <c r="AJ103" s="504"/>
      <c r="AK103" s="504"/>
      <c r="AL103" s="504"/>
      <c r="AM103" s="504"/>
      <c r="AN103" s="133"/>
      <c r="AO103" s="134" t="s">
        <v>19</v>
      </c>
      <c r="AP103" s="134"/>
    </row>
    <row r="104" spans="1:42" s="132" customFormat="1" ht="18.600000000000001" hidden="1" customHeight="1">
      <c r="A104" s="96"/>
      <c r="B104" s="82"/>
      <c r="C104" s="62"/>
      <c r="D104" s="62"/>
      <c r="E104" s="62"/>
      <c r="F104" s="62"/>
      <c r="G104" s="62"/>
      <c r="H104" s="62"/>
      <c r="I104" s="62"/>
      <c r="J104" s="62"/>
      <c r="K104" s="62"/>
      <c r="L104" s="62"/>
      <c r="M104" s="62"/>
      <c r="N104" s="504"/>
      <c r="O104" s="68"/>
      <c r="P104" s="68"/>
      <c r="Q104" s="68"/>
      <c r="R104" s="68"/>
      <c r="S104" s="68"/>
      <c r="T104" s="68"/>
      <c r="U104" s="68"/>
      <c r="V104" s="68"/>
      <c r="W104" s="505"/>
      <c r="X104" s="613"/>
      <c r="Y104" s="613"/>
      <c r="Z104" s="613"/>
      <c r="AA104" s="613"/>
      <c r="AB104" s="505"/>
      <c r="AC104" s="505"/>
      <c r="AD104" s="505"/>
      <c r="AE104" s="505"/>
      <c r="AF104" s="504"/>
      <c r="AG104" s="504"/>
      <c r="AH104" s="504"/>
      <c r="AI104" s="504"/>
      <c r="AJ104" s="504"/>
      <c r="AK104" s="504"/>
      <c r="AL104" s="505"/>
      <c r="AM104" s="505"/>
      <c r="AN104" s="133"/>
      <c r="AO104" s="134" t="s">
        <v>19</v>
      </c>
      <c r="AP104" s="134"/>
    </row>
    <row r="105" spans="1:42" s="132" customFormat="1" ht="18.600000000000001" hidden="1" customHeight="1">
      <c r="A105" s="96"/>
      <c r="B105" s="82"/>
      <c r="C105" s="62"/>
      <c r="D105" s="62"/>
      <c r="E105" s="62"/>
      <c r="F105" s="62"/>
      <c r="G105" s="62"/>
      <c r="H105" s="62"/>
      <c r="I105" s="62"/>
      <c r="J105" s="62"/>
      <c r="K105" s="62"/>
      <c r="L105" s="62"/>
      <c r="M105" s="62"/>
      <c r="N105" s="504"/>
      <c r="O105" s="133"/>
      <c r="P105" s="133"/>
      <c r="Q105" s="133"/>
      <c r="R105" s="133"/>
      <c r="S105" s="133"/>
      <c r="T105" s="133"/>
      <c r="U105" s="133"/>
      <c r="V105" s="133"/>
      <c r="W105" s="505"/>
      <c r="X105" s="505"/>
      <c r="Y105" s="505"/>
      <c r="Z105" s="613"/>
      <c r="AA105" s="505"/>
      <c r="AB105" s="505"/>
      <c r="AC105" s="505"/>
      <c r="AD105" s="505"/>
      <c r="AE105" s="505"/>
      <c r="AF105" s="504"/>
      <c r="AG105" s="504"/>
      <c r="AH105" s="504"/>
      <c r="AI105" s="504"/>
      <c r="AJ105" s="504"/>
      <c r="AK105" s="504"/>
      <c r="AL105" s="504"/>
      <c r="AM105" s="504"/>
      <c r="AN105" s="133"/>
      <c r="AO105" s="134" t="s">
        <v>19</v>
      </c>
      <c r="AP105" s="134"/>
    </row>
    <row r="106" spans="1:42" ht="18.600000000000001" hidden="1" customHeight="1">
      <c r="B106" s="82"/>
      <c r="N106" s="504"/>
      <c r="O106" s="133"/>
      <c r="P106" s="133"/>
      <c r="Q106" s="133"/>
      <c r="R106" s="133"/>
      <c r="S106" s="133"/>
      <c r="T106" s="133"/>
      <c r="U106" s="133"/>
      <c r="V106" s="133"/>
      <c r="W106" s="68"/>
      <c r="X106" s="68"/>
      <c r="Y106" s="68"/>
      <c r="Z106" s="68"/>
      <c r="AA106" s="68"/>
      <c r="AB106" s="68"/>
      <c r="AC106" s="68"/>
      <c r="AD106" s="68"/>
      <c r="AE106" s="68"/>
      <c r="AF106" s="68"/>
      <c r="AG106" s="68"/>
      <c r="AH106" s="68"/>
      <c r="AI106" s="68"/>
      <c r="AJ106" s="68"/>
      <c r="AK106" s="68"/>
      <c r="AL106" s="68"/>
      <c r="AM106" s="68"/>
      <c r="AN106" s="68"/>
      <c r="AO106" s="130"/>
    </row>
    <row r="107" spans="1:42" ht="18.600000000000001" hidden="1" customHeight="1">
      <c r="B107" s="82"/>
      <c r="N107" s="504"/>
      <c r="O107" s="504"/>
      <c r="P107" s="504"/>
      <c r="Q107" s="504"/>
      <c r="R107" s="504"/>
      <c r="S107" s="504"/>
      <c r="T107" s="504"/>
      <c r="U107" s="504"/>
      <c r="V107" s="504"/>
      <c r="W107" s="68"/>
      <c r="X107" s="68"/>
      <c r="Y107" s="68"/>
      <c r="Z107" s="68"/>
      <c r="AA107" s="68"/>
      <c r="AB107" s="68"/>
      <c r="AC107" s="68"/>
      <c r="AD107" s="68"/>
      <c r="AE107" s="68"/>
      <c r="AF107" s="68"/>
      <c r="AG107" s="68"/>
      <c r="AH107" s="68"/>
      <c r="AI107" s="68"/>
      <c r="AJ107" s="68"/>
      <c r="AK107" s="68"/>
      <c r="AL107" s="68"/>
      <c r="AM107" s="68"/>
      <c r="AN107" s="68"/>
      <c r="AO107" s="66"/>
    </row>
    <row r="108" spans="1:42" s="132" customFormat="1" ht="18.600000000000001" hidden="1" customHeight="1">
      <c r="A108" s="96"/>
      <c r="B108" s="82"/>
      <c r="C108" s="62"/>
      <c r="D108" s="62"/>
      <c r="E108" s="62"/>
      <c r="F108" s="62"/>
      <c r="G108" s="62"/>
      <c r="H108" s="62"/>
      <c r="I108" s="62"/>
      <c r="J108" s="62"/>
      <c r="K108" s="62"/>
      <c r="L108" s="62"/>
      <c r="M108" s="62"/>
      <c r="N108" s="505"/>
      <c r="O108" s="504"/>
      <c r="P108" s="504"/>
      <c r="Q108" s="504"/>
      <c r="R108" s="504"/>
      <c r="S108" s="504"/>
      <c r="T108" s="504"/>
      <c r="U108" s="504"/>
      <c r="V108" s="504"/>
      <c r="W108" s="133"/>
      <c r="X108" s="133"/>
      <c r="Y108" s="133"/>
      <c r="Z108" s="133"/>
      <c r="AA108" s="133"/>
      <c r="AB108" s="133"/>
      <c r="AC108" s="133"/>
      <c r="AD108" s="133"/>
      <c r="AE108" s="133"/>
      <c r="AF108" s="133"/>
      <c r="AG108" s="133"/>
      <c r="AH108" s="133"/>
      <c r="AI108" s="133"/>
      <c r="AJ108" s="133"/>
      <c r="AK108" s="133"/>
      <c r="AL108" s="133"/>
      <c r="AM108" s="133"/>
      <c r="AN108" s="133"/>
      <c r="AO108" s="134" t="s">
        <v>19</v>
      </c>
      <c r="AP108" s="134"/>
    </row>
    <row r="109" spans="1:42" s="132" customFormat="1" ht="18.600000000000001" hidden="1" customHeight="1">
      <c r="A109" s="96"/>
      <c r="B109" s="82"/>
      <c r="C109" s="62"/>
      <c r="D109" s="62"/>
      <c r="E109" s="62"/>
      <c r="F109" s="62"/>
      <c r="G109" s="62"/>
      <c r="H109" s="62"/>
      <c r="I109" s="62"/>
      <c r="J109" s="62"/>
      <c r="K109" s="62"/>
      <c r="L109" s="62"/>
      <c r="M109" s="62"/>
      <c r="N109" s="505"/>
      <c r="O109" s="504"/>
      <c r="P109" s="504"/>
      <c r="Q109" s="504"/>
      <c r="R109" s="504"/>
      <c r="S109" s="504"/>
      <c r="T109" s="504"/>
      <c r="U109" s="504"/>
      <c r="V109" s="504"/>
      <c r="W109" s="133"/>
      <c r="X109" s="133"/>
      <c r="Y109" s="133"/>
      <c r="Z109" s="133"/>
      <c r="AA109" s="133"/>
      <c r="AB109" s="133"/>
      <c r="AC109" s="133"/>
      <c r="AD109" s="133"/>
      <c r="AE109" s="133"/>
      <c r="AF109" s="133"/>
      <c r="AG109" s="133"/>
      <c r="AH109" s="133"/>
      <c r="AI109" s="133"/>
      <c r="AJ109" s="133"/>
      <c r="AK109" s="133"/>
      <c r="AL109" s="133"/>
      <c r="AM109" s="133"/>
      <c r="AN109" s="133"/>
      <c r="AO109" s="134" t="s">
        <v>19</v>
      </c>
      <c r="AP109" s="134"/>
    </row>
    <row r="110" spans="1:42" s="132" customFormat="1" ht="18.600000000000001" hidden="1" customHeight="1">
      <c r="A110" s="96"/>
      <c r="B110" s="82"/>
      <c r="C110" s="62"/>
      <c r="D110" s="62"/>
      <c r="E110" s="62"/>
      <c r="F110" s="62"/>
      <c r="G110" s="62"/>
      <c r="H110" s="62"/>
      <c r="I110" s="62"/>
      <c r="J110" s="62"/>
      <c r="K110" s="62"/>
      <c r="L110" s="62"/>
      <c r="M110" s="62"/>
      <c r="N110" s="68"/>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133"/>
      <c r="AO110" s="134" t="s">
        <v>19</v>
      </c>
      <c r="AP110" s="134"/>
    </row>
    <row r="111" spans="1:42" s="132" customFormat="1" ht="18.600000000000001" hidden="1" customHeight="1">
      <c r="A111" s="96"/>
      <c r="B111" s="82"/>
      <c r="C111" s="62"/>
      <c r="D111" s="62"/>
      <c r="E111" s="62"/>
      <c r="F111" s="62"/>
      <c r="G111" s="62"/>
      <c r="H111" s="62"/>
      <c r="I111" s="62"/>
      <c r="J111" s="62"/>
      <c r="K111" s="62"/>
      <c r="L111" s="62"/>
      <c r="M111" s="62"/>
      <c r="N111" s="68"/>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10"/>
      <c r="AO111" s="614"/>
      <c r="AP111" s="134"/>
    </row>
    <row r="112" spans="1:42" s="132" customFormat="1" ht="18.600000000000001" hidden="1" customHeight="1">
      <c r="A112" s="96"/>
      <c r="B112" s="82"/>
      <c r="C112" s="62"/>
      <c r="D112" s="62"/>
      <c r="E112" s="62"/>
      <c r="F112" s="62"/>
      <c r="G112" s="62"/>
      <c r="H112" s="62"/>
      <c r="I112" s="62"/>
      <c r="J112" s="62"/>
      <c r="K112" s="62"/>
      <c r="L112" s="62"/>
      <c r="M112" s="62"/>
      <c r="N112" s="133"/>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4"/>
      <c r="AK112" s="504"/>
      <c r="AL112" s="504"/>
      <c r="AM112" s="504"/>
      <c r="AN112" s="133"/>
      <c r="AO112" s="134" t="s">
        <v>19</v>
      </c>
      <c r="AP112" s="134"/>
    </row>
    <row r="113" spans="1:42" s="132" customFormat="1" ht="18.600000000000001" hidden="1" customHeight="1">
      <c r="A113" s="96"/>
      <c r="B113" s="82"/>
      <c r="C113" s="62"/>
      <c r="D113" s="62"/>
      <c r="E113" s="62"/>
      <c r="F113" s="62"/>
      <c r="G113" s="62"/>
      <c r="H113" s="62"/>
      <c r="I113" s="62"/>
      <c r="J113" s="62"/>
      <c r="K113" s="62"/>
      <c r="L113" s="62"/>
      <c r="M113" s="62"/>
      <c r="N113" s="68"/>
      <c r="O113" s="505"/>
      <c r="P113" s="505"/>
      <c r="Q113" s="505"/>
      <c r="R113" s="505"/>
      <c r="S113" s="505"/>
      <c r="T113" s="505"/>
      <c r="U113" s="505"/>
      <c r="V113" s="505"/>
      <c r="W113" s="504"/>
      <c r="X113" s="504"/>
      <c r="Y113" s="504"/>
      <c r="Z113" s="504"/>
      <c r="AA113" s="504"/>
      <c r="AB113" s="504"/>
      <c r="AC113" s="504"/>
      <c r="AD113" s="504"/>
      <c r="AE113" s="504"/>
      <c r="AF113" s="504"/>
      <c r="AG113" s="504"/>
      <c r="AH113" s="504"/>
      <c r="AI113" s="504"/>
      <c r="AJ113" s="504"/>
      <c r="AK113" s="504"/>
      <c r="AL113" s="504"/>
      <c r="AM113" s="504"/>
      <c r="AN113" s="133"/>
      <c r="AO113" s="134" t="s">
        <v>19</v>
      </c>
      <c r="AP113" s="134"/>
    </row>
    <row r="114" spans="1:42" s="132" customFormat="1" ht="18.600000000000001" hidden="1" customHeight="1">
      <c r="A114" s="96"/>
      <c r="B114" s="82"/>
      <c r="C114" s="62"/>
      <c r="D114" s="62"/>
      <c r="E114" s="62"/>
      <c r="F114" s="62"/>
      <c r="G114" s="62"/>
      <c r="H114" s="62"/>
      <c r="I114" s="62"/>
      <c r="J114" s="62"/>
      <c r="K114" s="62"/>
      <c r="L114" s="62"/>
      <c r="M114" s="62"/>
      <c r="N114" s="68"/>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4"/>
      <c r="AK114" s="504"/>
      <c r="AL114" s="504"/>
      <c r="AM114" s="504"/>
      <c r="AN114" s="133"/>
      <c r="AO114" s="134" t="s">
        <v>19</v>
      </c>
      <c r="AP114" s="134"/>
    </row>
    <row r="115" spans="1:42" s="132" customFormat="1" ht="18.600000000000001" hidden="1" customHeight="1">
      <c r="A115" s="96"/>
      <c r="B115" s="82"/>
      <c r="C115" s="62"/>
      <c r="D115" s="62"/>
      <c r="E115" s="62"/>
      <c r="F115" s="62"/>
      <c r="G115" s="62"/>
      <c r="H115" s="62"/>
      <c r="I115" s="62"/>
      <c r="J115" s="62"/>
      <c r="K115" s="62"/>
      <c r="L115" s="62"/>
      <c r="M115" s="62"/>
      <c r="N115" s="68"/>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4"/>
      <c r="AN115" s="133"/>
      <c r="AO115" s="134" t="s">
        <v>19</v>
      </c>
      <c r="AP115" s="134"/>
    </row>
    <row r="116" spans="1:42" s="132" customFormat="1" ht="18.600000000000001" hidden="1" customHeight="1">
      <c r="A116" s="96"/>
      <c r="B116" s="82"/>
      <c r="C116" s="62"/>
      <c r="D116" s="62"/>
      <c r="E116" s="62"/>
      <c r="F116" s="62"/>
      <c r="G116" s="62"/>
      <c r="H116" s="62"/>
      <c r="I116" s="62"/>
      <c r="J116" s="62"/>
      <c r="K116" s="62"/>
      <c r="L116" s="62"/>
      <c r="M116" s="62"/>
      <c r="N116" s="68"/>
      <c r="O116" s="504"/>
      <c r="P116" s="504"/>
      <c r="Q116" s="504"/>
      <c r="R116" s="504"/>
      <c r="S116" s="504"/>
      <c r="T116" s="504"/>
      <c r="U116" s="504"/>
      <c r="V116" s="504"/>
      <c r="W116" s="505"/>
      <c r="X116" s="505"/>
      <c r="Y116" s="505"/>
      <c r="Z116" s="505"/>
      <c r="AA116" s="505"/>
      <c r="AB116" s="505"/>
      <c r="AC116" s="505"/>
      <c r="AD116" s="505"/>
      <c r="AE116" s="505"/>
      <c r="AF116" s="505"/>
      <c r="AG116" s="505"/>
      <c r="AH116" s="505"/>
      <c r="AI116" s="505"/>
      <c r="AJ116" s="505"/>
      <c r="AK116" s="505"/>
      <c r="AL116" s="505"/>
      <c r="AM116" s="505"/>
      <c r="AN116" s="133"/>
      <c r="AO116" s="134" t="s">
        <v>19</v>
      </c>
      <c r="AP116" s="134"/>
    </row>
    <row r="117" spans="1:42" s="132" customFormat="1" ht="18.600000000000001" hidden="1" customHeight="1">
      <c r="A117" s="96"/>
      <c r="B117" s="60"/>
      <c r="C117" s="62"/>
      <c r="D117" s="62"/>
      <c r="E117" s="62"/>
      <c r="F117" s="62"/>
      <c r="G117" s="62"/>
      <c r="H117" s="62"/>
      <c r="I117" s="62"/>
      <c r="J117" s="62"/>
      <c r="K117" s="62"/>
      <c r="L117" s="62"/>
      <c r="M117" s="62"/>
      <c r="N117" s="68"/>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10"/>
      <c r="AO117" s="614"/>
      <c r="AP117" s="134"/>
    </row>
    <row r="118" spans="1:42" s="132" customFormat="1" ht="18.600000000000001" hidden="1" customHeight="1">
      <c r="A118" s="96"/>
      <c r="B118" s="60"/>
      <c r="C118" s="62"/>
      <c r="D118" s="62"/>
      <c r="E118" s="62"/>
      <c r="F118" s="62"/>
      <c r="G118" s="62"/>
      <c r="H118" s="62"/>
      <c r="I118" s="62"/>
      <c r="J118" s="62"/>
      <c r="K118" s="62"/>
      <c r="L118" s="62"/>
      <c r="M118" s="62"/>
      <c r="N118" s="68"/>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c r="AK118" s="504"/>
      <c r="AL118" s="504"/>
      <c r="AM118" s="504"/>
      <c r="AN118" s="133"/>
      <c r="AO118" s="134" t="s">
        <v>19</v>
      </c>
      <c r="AP118" s="134"/>
    </row>
    <row r="119" spans="1:42" s="132" customFormat="1" ht="18.600000000000001" hidden="1" customHeight="1">
      <c r="A119" s="96"/>
      <c r="B119" s="82"/>
      <c r="C119" s="62"/>
      <c r="D119" s="62"/>
      <c r="E119" s="62"/>
      <c r="F119" s="62"/>
      <c r="G119" s="62"/>
      <c r="H119" s="62"/>
      <c r="I119" s="62"/>
      <c r="J119" s="62"/>
      <c r="K119" s="62"/>
      <c r="L119" s="62"/>
      <c r="M119" s="62"/>
      <c r="N119" s="68"/>
      <c r="O119" s="505"/>
      <c r="P119" s="505"/>
      <c r="Q119" s="505"/>
      <c r="R119" s="505"/>
      <c r="S119" s="505"/>
      <c r="T119" s="505"/>
      <c r="U119" s="505"/>
      <c r="V119" s="505"/>
      <c r="W119" s="504"/>
      <c r="X119" s="504"/>
      <c r="Y119" s="504"/>
      <c r="Z119" s="504"/>
      <c r="AA119" s="504"/>
      <c r="AB119" s="504"/>
      <c r="AC119" s="504"/>
      <c r="AD119" s="504"/>
      <c r="AE119" s="504"/>
      <c r="AF119" s="504"/>
      <c r="AG119" s="504"/>
      <c r="AH119" s="504"/>
      <c r="AI119" s="504"/>
      <c r="AJ119" s="504"/>
      <c r="AK119" s="504"/>
      <c r="AL119" s="504"/>
      <c r="AM119" s="504"/>
      <c r="AN119" s="133"/>
      <c r="AO119" s="134" t="s">
        <v>19</v>
      </c>
      <c r="AP119" s="134"/>
    </row>
    <row r="120" spans="1:42" s="132" customFormat="1" ht="18.600000000000001" hidden="1" customHeight="1">
      <c r="A120" s="96"/>
      <c r="B120" s="60"/>
      <c r="C120" s="62"/>
      <c r="D120" s="62"/>
      <c r="E120" s="62"/>
      <c r="F120" s="62"/>
      <c r="G120" s="62"/>
      <c r="H120" s="62"/>
      <c r="I120" s="62"/>
      <c r="J120" s="62"/>
      <c r="K120" s="62"/>
      <c r="L120" s="62"/>
      <c r="M120" s="62"/>
      <c r="N120" s="68"/>
      <c r="O120" s="505"/>
      <c r="P120" s="505"/>
      <c r="Q120" s="505"/>
      <c r="R120" s="613"/>
      <c r="S120" s="505"/>
      <c r="T120" s="505"/>
      <c r="U120" s="505"/>
      <c r="V120" s="505"/>
      <c r="W120" s="504"/>
      <c r="X120" s="504"/>
      <c r="Y120" s="504"/>
      <c r="Z120" s="504"/>
      <c r="AA120" s="504"/>
      <c r="AB120" s="504"/>
      <c r="AC120" s="504"/>
      <c r="AD120" s="504"/>
      <c r="AE120" s="504"/>
      <c r="AF120" s="504"/>
      <c r="AG120" s="504"/>
      <c r="AH120" s="504"/>
      <c r="AI120" s="504"/>
      <c r="AJ120" s="504"/>
      <c r="AK120" s="504"/>
      <c r="AL120" s="504"/>
      <c r="AM120" s="504"/>
      <c r="AN120" s="133"/>
      <c r="AO120" s="134" t="s">
        <v>19</v>
      </c>
      <c r="AP120" s="134"/>
    </row>
    <row r="121" spans="1:42" s="132" customFormat="1" ht="18.600000000000001" hidden="1" customHeight="1">
      <c r="A121" s="96"/>
      <c r="B121" s="60"/>
      <c r="C121" s="62"/>
      <c r="D121" s="62"/>
      <c r="E121" s="62"/>
      <c r="F121" s="62"/>
      <c r="G121" s="62"/>
      <c r="H121" s="62"/>
      <c r="I121" s="62"/>
      <c r="J121" s="62"/>
      <c r="K121" s="62"/>
      <c r="L121" s="62"/>
      <c r="M121" s="62"/>
      <c r="N121" s="68"/>
      <c r="O121" s="68"/>
      <c r="P121" s="68"/>
      <c r="Q121" s="68"/>
      <c r="R121" s="68"/>
      <c r="S121" s="68"/>
      <c r="T121" s="68"/>
      <c r="U121" s="68"/>
      <c r="V121" s="68"/>
      <c r="W121" s="504"/>
      <c r="X121" s="504"/>
      <c r="Y121" s="504"/>
      <c r="Z121" s="504"/>
      <c r="AA121" s="504"/>
      <c r="AB121" s="504"/>
      <c r="AC121" s="504"/>
      <c r="AD121" s="504"/>
      <c r="AE121" s="504"/>
      <c r="AF121" s="504"/>
      <c r="AG121" s="504"/>
      <c r="AH121" s="504"/>
      <c r="AI121" s="504"/>
      <c r="AJ121" s="504"/>
      <c r="AK121" s="504"/>
      <c r="AL121" s="504"/>
      <c r="AM121" s="504"/>
      <c r="AN121" s="133"/>
      <c r="AO121" s="134" t="s">
        <v>19</v>
      </c>
      <c r="AP121" s="134"/>
    </row>
    <row r="122" spans="1:42" s="132" customFormat="1" ht="18.600000000000001" hidden="1" customHeight="1">
      <c r="A122" s="96"/>
      <c r="B122" s="60"/>
      <c r="C122" s="62"/>
      <c r="D122" s="62"/>
      <c r="E122" s="62"/>
      <c r="F122" s="62"/>
      <c r="G122" s="62"/>
      <c r="H122" s="62"/>
      <c r="I122" s="62"/>
      <c r="J122" s="62"/>
      <c r="K122" s="62"/>
      <c r="L122" s="62"/>
      <c r="M122" s="62"/>
      <c r="N122" s="68"/>
      <c r="O122" s="68"/>
      <c r="P122" s="68"/>
      <c r="Q122" s="68"/>
      <c r="R122" s="68"/>
      <c r="S122" s="68"/>
      <c r="T122" s="68"/>
      <c r="U122" s="68"/>
      <c r="V122" s="68"/>
      <c r="W122" s="505"/>
      <c r="X122" s="505"/>
      <c r="Y122" s="505"/>
      <c r="Z122" s="505"/>
      <c r="AA122" s="505"/>
      <c r="AB122" s="505"/>
      <c r="AC122" s="505"/>
      <c r="AD122" s="505"/>
      <c r="AE122" s="505"/>
      <c r="AF122" s="505"/>
      <c r="AG122" s="505"/>
      <c r="AH122" s="505"/>
      <c r="AI122" s="505"/>
      <c r="AJ122" s="505"/>
      <c r="AK122" s="505"/>
      <c r="AL122" s="505"/>
      <c r="AM122" s="505"/>
      <c r="AN122" s="510"/>
      <c r="AO122" s="614" t="s">
        <v>19</v>
      </c>
      <c r="AP122" s="134"/>
    </row>
    <row r="123" spans="1:42" s="132" customFormat="1" ht="18.600000000000001" hidden="1" customHeight="1">
      <c r="A123" s="96"/>
      <c r="B123" s="60"/>
      <c r="C123" s="62"/>
      <c r="D123" s="62"/>
      <c r="E123" s="62"/>
      <c r="F123" s="62"/>
      <c r="G123" s="62"/>
      <c r="H123" s="62"/>
      <c r="I123" s="62"/>
      <c r="J123" s="62"/>
      <c r="K123" s="62"/>
      <c r="L123" s="62"/>
      <c r="M123" s="62"/>
      <c r="N123" s="68"/>
      <c r="O123" s="133"/>
      <c r="P123" s="133"/>
      <c r="Q123" s="133"/>
      <c r="R123" s="133"/>
      <c r="S123" s="133"/>
      <c r="T123" s="133"/>
      <c r="U123" s="133"/>
      <c r="V123" s="133"/>
      <c r="W123" s="505"/>
      <c r="X123" s="505"/>
      <c r="Y123" s="505"/>
      <c r="Z123" s="613"/>
      <c r="AA123" s="505"/>
      <c r="AB123" s="505"/>
      <c r="AC123" s="505"/>
      <c r="AD123" s="505"/>
      <c r="AE123" s="505"/>
      <c r="AF123" s="505"/>
      <c r="AG123" s="505"/>
      <c r="AH123" s="505"/>
      <c r="AI123" s="505"/>
      <c r="AJ123" s="505"/>
      <c r="AK123" s="505"/>
      <c r="AL123" s="505"/>
      <c r="AM123" s="505"/>
      <c r="AN123" s="510"/>
      <c r="AO123" s="614" t="s">
        <v>19</v>
      </c>
      <c r="AP123" s="134"/>
    </row>
    <row r="124" spans="1:42" ht="18.600000000000001" hidden="1" customHeight="1">
      <c r="B124" s="60"/>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130"/>
    </row>
    <row r="125" spans="1:42" ht="18.600000000000001" hidden="1" customHeight="1">
      <c r="B125" s="60"/>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1"/>
    </row>
    <row r="126" spans="1:42" s="132" customFormat="1" ht="18.600000000000001" hidden="1" customHeight="1">
      <c r="A126" s="96"/>
      <c r="B126" s="60"/>
      <c r="C126" s="62"/>
      <c r="D126" s="62"/>
      <c r="E126" s="62"/>
      <c r="F126" s="62"/>
      <c r="G126" s="62"/>
      <c r="H126" s="62"/>
      <c r="I126" s="62"/>
      <c r="J126" s="62"/>
      <c r="K126" s="62"/>
      <c r="L126" s="62"/>
      <c r="M126" s="62"/>
      <c r="N126" s="68"/>
      <c r="O126" s="68"/>
      <c r="P126" s="68"/>
      <c r="Q126" s="68"/>
      <c r="R126" s="68"/>
      <c r="S126" s="68"/>
      <c r="T126" s="68"/>
      <c r="U126" s="68"/>
      <c r="V126" s="68"/>
      <c r="W126" s="133"/>
      <c r="X126" s="133"/>
      <c r="Y126" s="133"/>
      <c r="Z126" s="133"/>
      <c r="AA126" s="133"/>
      <c r="AB126" s="133"/>
      <c r="AC126" s="133"/>
      <c r="AD126" s="133"/>
      <c r="AE126" s="133"/>
      <c r="AF126" s="133"/>
      <c r="AG126" s="133"/>
      <c r="AH126" s="133"/>
      <c r="AI126" s="133"/>
      <c r="AJ126" s="133"/>
      <c r="AK126" s="133"/>
      <c r="AL126" s="133"/>
      <c r="AM126" s="133"/>
      <c r="AN126" s="133"/>
      <c r="AO126" s="134"/>
    </row>
    <row r="127" spans="1:42" ht="18.600000000000001" hidden="1" customHeight="1">
      <c r="B127" s="60"/>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1"/>
    </row>
    <row r="128" spans="1:42" ht="18.600000000000001" hidden="1" customHeight="1">
      <c r="B128" s="60"/>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1"/>
    </row>
    <row r="129" spans="2:41" ht="18.600000000000001" hidden="1" customHeight="1">
      <c r="B129" s="60"/>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1"/>
    </row>
    <row r="130" spans="2:41" ht="18.600000000000001" hidden="1" customHeight="1">
      <c r="B130" s="60"/>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1"/>
    </row>
    <row r="131" spans="2:41" ht="18.600000000000001" hidden="1" customHeight="1">
      <c r="B131" s="60"/>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1"/>
    </row>
    <row r="132" spans="2:41" ht="18.600000000000001" hidden="1" customHeight="1">
      <c r="B132" s="60"/>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1"/>
    </row>
    <row r="133" spans="2:41" ht="18.600000000000001" hidden="1" customHeight="1">
      <c r="B133" s="60"/>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1"/>
    </row>
    <row r="134" spans="2:41" ht="18.600000000000001" hidden="1" customHeight="1">
      <c r="B134" s="60"/>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1"/>
    </row>
    <row r="135" spans="2:41" ht="18.600000000000001" hidden="1" customHeight="1">
      <c r="B135" s="60"/>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1"/>
    </row>
    <row r="136" spans="2:41" ht="18.600000000000001" hidden="1" customHeight="1">
      <c r="B136" s="60"/>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1"/>
    </row>
    <row r="137" spans="2:41" ht="18.600000000000001" hidden="1" customHeight="1">
      <c r="B137" s="60"/>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1"/>
    </row>
    <row r="138" spans="2:41" ht="18.600000000000001" hidden="1" customHeight="1">
      <c r="B138" s="60"/>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1"/>
    </row>
    <row r="139" spans="2:41" ht="18.600000000000001" hidden="1" customHeight="1">
      <c r="B139" s="60"/>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1"/>
    </row>
    <row r="140" spans="2:41" ht="18.600000000000001" hidden="1" customHeight="1">
      <c r="B140" s="60"/>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1"/>
    </row>
    <row r="141" spans="2:41" ht="18.600000000000001" hidden="1" customHeight="1">
      <c r="B141" s="60"/>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1"/>
    </row>
    <row r="142" spans="2:41" ht="18.600000000000001" hidden="1" customHeight="1">
      <c r="B142" s="60"/>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1"/>
    </row>
    <row r="143" spans="2:41" ht="18.600000000000001" hidden="1" customHeight="1">
      <c r="B143" s="60"/>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1"/>
    </row>
    <row r="144" spans="2:41" ht="18.600000000000001" hidden="1" customHeight="1">
      <c r="B144" s="60"/>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1"/>
    </row>
    <row r="145" spans="2:41" ht="18.600000000000001" hidden="1" customHeight="1">
      <c r="B145" s="60"/>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1"/>
    </row>
    <row r="146" spans="2:41" ht="18.600000000000001" hidden="1" customHeight="1">
      <c r="B146" s="60"/>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1"/>
    </row>
    <row r="147" spans="2:41" ht="18.600000000000001" hidden="1" customHeight="1">
      <c r="B147" s="60"/>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1"/>
    </row>
    <row r="148" spans="2:41" ht="18.600000000000001" hidden="1" customHeight="1">
      <c r="B148" s="60"/>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1"/>
    </row>
    <row r="149" spans="2:41" ht="18.600000000000001" hidden="1" customHeight="1">
      <c r="B149" s="60"/>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1"/>
    </row>
    <row r="150" spans="2:41" ht="18.600000000000001" hidden="1" customHeight="1">
      <c r="B150" s="60"/>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1"/>
    </row>
    <row r="151" spans="2:41" ht="18.600000000000001" hidden="1" customHeight="1">
      <c r="B151" s="60"/>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1"/>
    </row>
    <row r="152" spans="2:41" ht="18.600000000000001" hidden="1" customHeight="1">
      <c r="B152" s="60"/>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1"/>
    </row>
    <row r="153" spans="2:41" ht="18.600000000000001" hidden="1" customHeight="1">
      <c r="B153" s="60"/>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1"/>
    </row>
    <row r="154" spans="2:41" ht="18.600000000000001" hidden="1" customHeight="1">
      <c r="B154" s="60"/>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1"/>
    </row>
    <row r="155" spans="2:41" ht="18.600000000000001" hidden="1" customHeight="1">
      <c r="B155" s="60"/>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1"/>
    </row>
    <row r="156" spans="2:41" ht="18.600000000000001" hidden="1" customHeight="1">
      <c r="B156" s="60"/>
      <c r="N156" s="69"/>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1"/>
    </row>
    <row r="157" spans="2:41" ht="18.600000000000001" hidden="1" customHeight="1">
      <c r="B157" s="60"/>
      <c r="N157" s="69"/>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1"/>
    </row>
    <row r="158" spans="2:41" ht="18.600000000000001" hidden="1" customHeight="1">
      <c r="B158" s="60"/>
      <c r="N158" s="69"/>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1"/>
    </row>
    <row r="159" spans="2:41" ht="18.600000000000001" hidden="1" customHeight="1">
      <c r="B159" s="60"/>
      <c r="N159" s="69"/>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1"/>
    </row>
    <row r="160" spans="2:41" ht="18.600000000000001" hidden="1" customHeight="1">
      <c r="B160" s="60"/>
      <c r="N160" s="69"/>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1"/>
    </row>
    <row r="161" spans="2:41" ht="18.600000000000001" hidden="1" customHeight="1">
      <c r="B161" s="60"/>
      <c r="N161" s="69"/>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1"/>
    </row>
    <row r="162" spans="2:41" ht="18.600000000000001" hidden="1" customHeight="1">
      <c r="B162" s="60"/>
      <c r="N162" s="69"/>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1"/>
    </row>
    <row r="163" spans="2:41" ht="18.600000000000001" hidden="1" customHeight="1">
      <c r="B163" s="60"/>
      <c r="N163" s="69"/>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1"/>
    </row>
    <row r="164" spans="2:41" ht="18.600000000000001" hidden="1" customHeight="1">
      <c r="B164" s="60"/>
      <c r="N164" s="69"/>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1"/>
    </row>
    <row r="165" spans="2:41" ht="18.600000000000001" hidden="1" customHeight="1">
      <c r="B165" s="60"/>
      <c r="N165" s="69"/>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1"/>
    </row>
    <row r="166" spans="2:41" ht="18.600000000000001" hidden="1" customHeight="1">
      <c r="B166" s="60"/>
      <c r="N166" s="69"/>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1"/>
    </row>
    <row r="167" spans="2:41" ht="18.600000000000001" hidden="1" customHeight="1">
      <c r="B167" s="60"/>
      <c r="N167" s="69"/>
      <c r="O167" s="69"/>
      <c r="P167" s="69"/>
      <c r="Q167" s="69"/>
      <c r="R167" s="70"/>
      <c r="S167" s="432"/>
      <c r="T167" s="100"/>
      <c r="U167" s="100"/>
      <c r="V167" s="100"/>
      <c r="W167" s="68"/>
      <c r="X167" s="68"/>
      <c r="Y167" s="68"/>
      <c r="Z167" s="68"/>
      <c r="AA167" s="68"/>
      <c r="AB167" s="68"/>
      <c r="AC167" s="68"/>
      <c r="AD167" s="68"/>
      <c r="AE167" s="68"/>
      <c r="AF167" s="68"/>
      <c r="AG167" s="68"/>
      <c r="AH167" s="68"/>
      <c r="AI167" s="68"/>
      <c r="AJ167" s="68"/>
      <c r="AK167" s="68"/>
      <c r="AL167" s="68"/>
      <c r="AM167" s="68"/>
      <c r="AN167" s="68"/>
      <c r="AO167" s="61"/>
    </row>
    <row r="168" spans="2:41" ht="18.600000000000001" hidden="1" customHeight="1">
      <c r="B168" s="60"/>
      <c r="N168" s="69"/>
      <c r="O168" s="69"/>
      <c r="P168" s="69"/>
      <c r="Q168" s="69"/>
      <c r="R168" s="70"/>
      <c r="S168" s="81"/>
      <c r="T168" s="68"/>
      <c r="U168" s="68"/>
      <c r="V168" s="68"/>
      <c r="W168" s="68"/>
      <c r="X168" s="68"/>
      <c r="Y168" s="68"/>
      <c r="Z168" s="68"/>
      <c r="AA168" s="68"/>
      <c r="AB168" s="68"/>
      <c r="AC168" s="68"/>
      <c r="AD168" s="68"/>
      <c r="AE168" s="68"/>
      <c r="AF168" s="68"/>
      <c r="AG168" s="68"/>
      <c r="AH168" s="68"/>
      <c r="AI168" s="68"/>
      <c r="AJ168" s="68"/>
      <c r="AK168" s="68"/>
      <c r="AL168" s="68"/>
      <c r="AM168" s="68"/>
      <c r="AN168" s="68"/>
      <c r="AO168" s="61"/>
    </row>
    <row r="169" spans="2:41" ht="18.600000000000001" hidden="1" customHeight="1">
      <c r="B169" s="60"/>
      <c r="N169" s="69"/>
      <c r="O169" s="69"/>
      <c r="P169" s="69"/>
      <c r="Q169" s="69"/>
      <c r="R169" s="70"/>
      <c r="S169" s="81"/>
      <c r="T169" s="68"/>
      <c r="U169" s="68"/>
      <c r="V169" s="68"/>
      <c r="W169" s="68"/>
      <c r="X169" s="68"/>
      <c r="Y169" s="68"/>
      <c r="Z169" s="68"/>
      <c r="AA169" s="68"/>
      <c r="AB169" s="68"/>
      <c r="AC169" s="68"/>
      <c r="AD169" s="68"/>
      <c r="AE169" s="68"/>
      <c r="AF169" s="68"/>
      <c r="AG169" s="68"/>
      <c r="AH169" s="68"/>
      <c r="AI169" s="68"/>
      <c r="AJ169" s="68"/>
      <c r="AK169" s="68"/>
      <c r="AL169" s="68"/>
      <c r="AM169" s="68"/>
      <c r="AN169" s="68"/>
      <c r="AO169" s="61"/>
    </row>
    <row r="170" spans="2:41" ht="18.600000000000001" hidden="1" customHeight="1">
      <c r="B170" s="60"/>
      <c r="N170" s="69"/>
      <c r="O170" s="69"/>
      <c r="P170" s="69"/>
      <c r="Q170" s="69"/>
      <c r="R170" s="70"/>
      <c r="S170" s="81"/>
      <c r="T170" s="68"/>
      <c r="U170" s="68"/>
      <c r="V170" s="68"/>
      <c r="W170" s="100"/>
      <c r="X170" s="100"/>
      <c r="Y170" s="100"/>
      <c r="Z170" s="130"/>
      <c r="AA170" s="131"/>
      <c r="AB170" s="131"/>
      <c r="AC170" s="131"/>
      <c r="AD170" s="131"/>
      <c r="AE170" s="131"/>
      <c r="AF170" s="131"/>
      <c r="AG170" s="131"/>
      <c r="AH170" s="131"/>
      <c r="AI170" s="131"/>
      <c r="AJ170" s="131"/>
      <c r="AK170" s="131"/>
      <c r="AL170" s="131"/>
      <c r="AM170" s="131"/>
      <c r="AN170" s="131"/>
    </row>
    <row r="171" spans="2:41" ht="18.600000000000001" hidden="1" customHeight="1">
      <c r="B171" s="60"/>
      <c r="N171" s="69"/>
      <c r="O171" s="69"/>
      <c r="P171" s="69"/>
      <c r="Q171" s="69"/>
      <c r="R171" s="70"/>
      <c r="S171" s="81"/>
      <c r="T171" s="68"/>
      <c r="U171" s="68"/>
      <c r="V171" s="68"/>
      <c r="W171" s="68"/>
      <c r="X171" s="68"/>
      <c r="Y171" s="68"/>
      <c r="Z171" s="61"/>
    </row>
    <row r="172" spans="2:41" ht="18.600000000000001" hidden="1" customHeight="1">
      <c r="B172" s="60"/>
      <c r="N172" s="69"/>
      <c r="O172" s="69"/>
      <c r="P172" s="69"/>
      <c r="Q172" s="69"/>
      <c r="R172" s="70"/>
      <c r="S172" s="81"/>
      <c r="T172" s="68"/>
      <c r="U172" s="68"/>
      <c r="V172" s="68"/>
      <c r="W172" s="68"/>
      <c r="X172" s="68"/>
      <c r="Y172" s="68"/>
      <c r="Z172" s="61"/>
    </row>
    <row r="173" spans="2:41" ht="18.600000000000001" hidden="1" customHeight="1">
      <c r="B173" s="60"/>
      <c r="N173" s="69"/>
      <c r="O173" s="69"/>
      <c r="P173" s="69"/>
      <c r="Q173" s="69"/>
      <c r="R173" s="70"/>
      <c r="S173" s="81"/>
      <c r="T173" s="68"/>
      <c r="U173" s="68"/>
      <c r="V173" s="68"/>
      <c r="W173" s="68"/>
      <c r="X173" s="68"/>
      <c r="Y173" s="68"/>
      <c r="Z173" s="61"/>
    </row>
    <row r="174" spans="2:41" ht="18.600000000000001" hidden="1" customHeight="1">
      <c r="B174" s="60"/>
      <c r="N174" s="69"/>
      <c r="O174" s="69"/>
      <c r="P174" s="69"/>
      <c r="Q174" s="69"/>
      <c r="R174" s="70"/>
      <c r="S174" s="81"/>
      <c r="T174" s="68"/>
      <c r="U174" s="68"/>
      <c r="V174" s="68"/>
      <c r="W174" s="68"/>
      <c r="X174" s="68"/>
      <c r="Y174" s="68"/>
      <c r="Z174" s="61"/>
    </row>
    <row r="175" spans="2:41" ht="18.600000000000001" hidden="1" customHeight="1">
      <c r="B175" s="60"/>
      <c r="N175" s="69"/>
      <c r="O175" s="69"/>
      <c r="P175" s="69"/>
      <c r="Q175" s="69"/>
      <c r="R175" s="70"/>
      <c r="S175" s="81"/>
      <c r="T175" s="68"/>
      <c r="U175" s="68"/>
      <c r="V175" s="68"/>
      <c r="W175" s="68"/>
      <c r="X175" s="68"/>
      <c r="Y175" s="68"/>
      <c r="Z175" s="61"/>
    </row>
    <row r="176" spans="2:41" ht="18.600000000000001" hidden="1" customHeight="1">
      <c r="B176" s="60"/>
      <c r="N176" s="69"/>
      <c r="O176" s="69"/>
      <c r="P176" s="69"/>
      <c r="Q176" s="69"/>
      <c r="R176" s="70"/>
      <c r="S176" s="81"/>
      <c r="T176" s="68"/>
      <c r="U176" s="68"/>
      <c r="V176" s="68"/>
      <c r="W176" s="68"/>
      <c r="X176" s="68"/>
      <c r="Y176" s="68"/>
      <c r="Z176" s="61"/>
    </row>
    <row r="177" spans="1:26" ht="18.600000000000001" hidden="1" customHeight="1">
      <c r="B177" s="60"/>
      <c r="N177" s="69"/>
      <c r="O177" s="69"/>
      <c r="P177" s="69"/>
      <c r="Q177" s="69"/>
      <c r="R177" s="70"/>
      <c r="S177" s="81"/>
      <c r="T177" s="68"/>
      <c r="U177" s="68"/>
      <c r="V177" s="68"/>
      <c r="W177" s="68"/>
      <c r="X177" s="68"/>
      <c r="Y177" s="68"/>
      <c r="Z177" s="61"/>
    </row>
    <row r="178" spans="1:26" ht="18.600000000000001" hidden="1" customHeight="1">
      <c r="B178" s="60"/>
      <c r="N178" s="69"/>
      <c r="O178" s="69"/>
      <c r="P178" s="69"/>
      <c r="Q178" s="69"/>
      <c r="R178" s="70"/>
      <c r="S178" s="81"/>
      <c r="T178" s="68"/>
      <c r="U178" s="68"/>
      <c r="V178" s="68"/>
      <c r="W178" s="68"/>
      <c r="X178" s="68"/>
      <c r="Y178" s="68"/>
      <c r="Z178" s="61"/>
    </row>
    <row r="179" spans="1:26" ht="18.600000000000001" hidden="1" customHeight="1">
      <c r="B179" s="60"/>
      <c r="N179" s="69"/>
      <c r="O179" s="69"/>
      <c r="P179" s="69"/>
      <c r="Q179" s="69"/>
      <c r="R179" s="70"/>
      <c r="S179" s="81"/>
      <c r="T179" s="68"/>
      <c r="U179" s="68"/>
      <c r="V179" s="68"/>
      <c r="W179" s="68"/>
      <c r="X179" s="68"/>
      <c r="Y179" s="68"/>
      <c r="Z179" s="61"/>
    </row>
    <row r="180" spans="1:26" ht="18.600000000000001" hidden="1" customHeight="1">
      <c r="B180" s="60"/>
      <c r="N180" s="69"/>
      <c r="O180" s="69"/>
      <c r="P180" s="69"/>
      <c r="Q180" s="69"/>
      <c r="R180" s="70"/>
      <c r="S180" s="81"/>
      <c r="T180" s="68"/>
      <c r="U180" s="68"/>
      <c r="V180" s="68"/>
      <c r="W180" s="68"/>
      <c r="X180" s="68"/>
      <c r="Y180" s="68"/>
      <c r="Z180" s="61"/>
    </row>
    <row r="181" spans="1:26" ht="18.600000000000001" hidden="1" customHeight="1">
      <c r="B181" s="60"/>
      <c r="N181" s="69"/>
      <c r="O181" s="69"/>
      <c r="P181" s="69"/>
      <c r="Q181" s="69"/>
      <c r="R181" s="70"/>
      <c r="S181" s="81"/>
      <c r="T181" s="68"/>
      <c r="U181" s="68"/>
      <c r="V181" s="68"/>
      <c r="W181" s="68"/>
      <c r="X181" s="68"/>
      <c r="Y181" s="68"/>
      <c r="Z181" s="61"/>
    </row>
    <row r="182" spans="1:26" ht="18.600000000000001" hidden="1" customHeight="1">
      <c r="B182" s="60"/>
      <c r="N182" s="69"/>
      <c r="O182" s="69"/>
      <c r="P182" s="69"/>
      <c r="Q182" s="69"/>
      <c r="R182" s="70"/>
      <c r="S182" s="81"/>
      <c r="T182" s="68"/>
      <c r="U182" s="68"/>
      <c r="V182" s="68"/>
      <c r="W182" s="68"/>
      <c r="X182" s="68"/>
      <c r="Y182" s="68"/>
      <c r="Z182" s="61"/>
    </row>
    <row r="183" spans="1:26" ht="18.600000000000001" hidden="1" customHeight="1">
      <c r="B183" s="60"/>
      <c r="N183" s="69"/>
      <c r="O183" s="69"/>
      <c r="P183" s="69"/>
      <c r="Q183" s="69"/>
      <c r="R183" s="70"/>
      <c r="S183" s="130"/>
      <c r="T183" s="131"/>
      <c r="U183" s="131"/>
      <c r="V183" s="131"/>
      <c r="W183" s="68"/>
      <c r="X183" s="68"/>
      <c r="Y183" s="68"/>
      <c r="Z183" s="61"/>
    </row>
    <row r="184" spans="1:26" ht="18.600000000000001" hidden="1" customHeight="1">
      <c r="B184" s="82"/>
      <c r="N184" s="69"/>
      <c r="O184" s="69"/>
      <c r="P184" s="69"/>
      <c r="Q184" s="69"/>
      <c r="R184" s="70"/>
      <c r="S184" s="61"/>
      <c r="W184" s="68"/>
      <c r="X184" s="68"/>
      <c r="Y184" s="68"/>
      <c r="Z184" s="61"/>
    </row>
    <row r="185" spans="1:26" ht="18.600000000000001" hidden="1" customHeight="1">
      <c r="B185" s="60"/>
      <c r="N185" s="69"/>
      <c r="O185" s="69"/>
      <c r="P185" s="69"/>
      <c r="Q185" s="69"/>
      <c r="R185" s="70"/>
      <c r="S185" s="61"/>
      <c r="W185" s="68"/>
      <c r="X185" s="68"/>
      <c r="Y185" s="68"/>
      <c r="Z185" s="61"/>
    </row>
    <row r="186" spans="1:26" ht="18.600000000000001" hidden="1" customHeight="1">
      <c r="B186" s="60"/>
      <c r="N186" s="69"/>
      <c r="O186" s="69"/>
      <c r="P186" s="69"/>
      <c r="Q186" s="69"/>
      <c r="R186" s="70"/>
      <c r="S186" s="61"/>
      <c r="W186" s="131"/>
      <c r="X186" s="131"/>
      <c r="Y186" s="131"/>
    </row>
    <row r="187" spans="1:26" ht="18.600000000000001" hidden="1" customHeight="1">
      <c r="B187" s="60"/>
      <c r="N187" s="69"/>
      <c r="O187" s="69"/>
      <c r="P187" s="69"/>
      <c r="Q187" s="69"/>
      <c r="R187" s="70"/>
      <c r="S187" s="61"/>
    </row>
    <row r="188" spans="1:26" ht="18.600000000000001" hidden="1" customHeight="1">
      <c r="B188" s="60"/>
      <c r="N188" s="69"/>
      <c r="O188" s="69"/>
      <c r="P188" s="69"/>
      <c r="Q188" s="69"/>
      <c r="R188" s="70"/>
      <c r="S188" s="134"/>
      <c r="T188" s="132"/>
      <c r="U188" s="132"/>
      <c r="V188" s="132"/>
    </row>
    <row r="189" spans="1:26" ht="18.600000000000001" hidden="1" customHeight="1">
      <c r="B189" s="60"/>
      <c r="N189" s="69"/>
      <c r="O189" s="69"/>
      <c r="P189" s="69"/>
      <c r="Q189" s="69"/>
      <c r="R189" s="70"/>
      <c r="S189" s="615"/>
      <c r="T189" s="616"/>
      <c r="U189" s="616"/>
      <c r="V189" s="61"/>
    </row>
    <row r="190" spans="1:26" ht="18.600000000000001" hidden="1" customHeight="1">
      <c r="B190" s="60"/>
      <c r="N190" s="69"/>
      <c r="O190" s="69"/>
      <c r="P190" s="69"/>
      <c r="Q190" s="69"/>
      <c r="R190" s="70"/>
      <c r="S190" s="615"/>
      <c r="T190" s="616"/>
      <c r="U190" s="616"/>
      <c r="V190" s="61"/>
    </row>
    <row r="191" spans="1:26" s="132" customFormat="1" ht="18.600000000000001" hidden="1" customHeight="1">
      <c r="A191" s="96"/>
      <c r="B191" s="60"/>
      <c r="C191" s="62"/>
      <c r="D191" s="62"/>
      <c r="E191" s="62"/>
      <c r="F191" s="62"/>
      <c r="G191" s="62"/>
      <c r="H191" s="62"/>
      <c r="I191" s="62"/>
      <c r="J191" s="62"/>
      <c r="K191" s="62"/>
      <c r="L191" s="62"/>
      <c r="M191" s="62"/>
      <c r="N191" s="69"/>
      <c r="O191" s="69"/>
      <c r="P191" s="69"/>
      <c r="Q191" s="69"/>
      <c r="R191" s="70"/>
      <c r="S191" s="615"/>
      <c r="T191" s="616"/>
      <c r="U191" s="616"/>
      <c r="V191" s="61"/>
    </row>
    <row r="192" spans="1:26" ht="18.600000000000001" hidden="1" customHeight="1">
      <c r="B192" s="60"/>
      <c r="N192" s="69"/>
      <c r="O192" s="69"/>
      <c r="P192" s="69"/>
      <c r="Q192" s="69"/>
      <c r="R192" s="70"/>
      <c r="S192" s="615"/>
      <c r="T192" s="616"/>
      <c r="U192" s="616"/>
      <c r="V192" s="61"/>
    </row>
    <row r="193" spans="1:22" ht="18.600000000000001" hidden="1" customHeight="1">
      <c r="B193" s="82"/>
      <c r="N193" s="69"/>
      <c r="O193" s="69"/>
      <c r="P193" s="69"/>
      <c r="Q193" s="69"/>
      <c r="R193" s="70"/>
      <c r="S193" s="615"/>
      <c r="T193" s="616"/>
      <c r="U193" s="616"/>
      <c r="V193" s="61"/>
    </row>
    <row r="194" spans="1:22" ht="18.600000000000001" hidden="1" customHeight="1">
      <c r="B194" s="60"/>
      <c r="N194" s="69"/>
      <c r="O194" s="69"/>
      <c r="P194" s="69"/>
      <c r="Q194" s="69"/>
      <c r="R194" s="70"/>
      <c r="S194" s="615"/>
      <c r="T194" s="616"/>
      <c r="U194" s="616"/>
      <c r="V194" s="61"/>
    </row>
    <row r="195" spans="1:22" ht="18.600000000000001" hidden="1" customHeight="1">
      <c r="B195" s="82"/>
      <c r="N195" s="69"/>
      <c r="O195" s="69"/>
      <c r="P195" s="69"/>
      <c r="Q195" s="69"/>
      <c r="R195" s="70"/>
      <c r="S195" s="130"/>
      <c r="T195" s="131"/>
      <c r="U195" s="131"/>
    </row>
    <row r="196" spans="1:22" ht="18.600000000000001" hidden="1" customHeight="1">
      <c r="B196" s="82"/>
      <c r="N196" s="69"/>
      <c r="O196" s="69"/>
      <c r="P196" s="69"/>
      <c r="Q196" s="69"/>
      <c r="R196" s="70"/>
      <c r="S196" s="61"/>
    </row>
    <row r="197" spans="1:22" ht="18.600000000000001" hidden="1" customHeight="1">
      <c r="B197" s="82"/>
      <c r="N197" s="69"/>
      <c r="O197" s="69"/>
      <c r="P197" s="69"/>
      <c r="Q197" s="69"/>
      <c r="R197" s="70"/>
      <c r="S197" s="134"/>
      <c r="T197" s="132"/>
      <c r="U197" s="132"/>
      <c r="V197" s="132"/>
    </row>
    <row r="198" spans="1:22" ht="18.600000000000001" hidden="1" customHeight="1">
      <c r="B198" s="82"/>
      <c r="N198" s="69"/>
      <c r="O198" s="69"/>
      <c r="P198" s="69"/>
      <c r="Q198" s="69"/>
      <c r="R198" s="70"/>
      <c r="S198" s="61"/>
    </row>
    <row r="199" spans="1:22" ht="18.600000000000001" hidden="1" customHeight="1">
      <c r="B199" s="82"/>
      <c r="N199" s="69"/>
      <c r="O199" s="69"/>
      <c r="P199" s="69"/>
      <c r="Q199" s="69"/>
      <c r="R199" s="70"/>
      <c r="S199" s="134"/>
      <c r="T199" s="132"/>
      <c r="U199" s="132"/>
      <c r="V199" s="132"/>
    </row>
    <row r="200" spans="1:22" s="132" customFormat="1" ht="18.600000000000001" hidden="1" customHeight="1">
      <c r="A200" s="96"/>
      <c r="B200" s="82"/>
      <c r="C200" s="62"/>
      <c r="D200" s="62"/>
      <c r="E200" s="62"/>
      <c r="F200" s="62"/>
      <c r="G200" s="62"/>
      <c r="H200" s="62"/>
      <c r="I200" s="62"/>
      <c r="J200" s="62"/>
      <c r="K200" s="62"/>
      <c r="L200" s="62"/>
      <c r="M200" s="62"/>
      <c r="N200" s="610"/>
      <c r="O200" s="69"/>
      <c r="P200" s="69"/>
      <c r="Q200" s="69"/>
      <c r="R200" s="70"/>
      <c r="S200" s="134"/>
    </row>
    <row r="201" spans="1:22" ht="18.600000000000001" hidden="1" customHeight="1">
      <c r="B201" s="60"/>
      <c r="N201" s="131"/>
      <c r="O201" s="69"/>
      <c r="P201" s="69"/>
      <c r="Q201" s="69"/>
      <c r="R201" s="70"/>
      <c r="S201" s="134"/>
      <c r="T201" s="132"/>
      <c r="U201" s="132"/>
      <c r="V201" s="132"/>
    </row>
    <row r="202" spans="1:22" s="132" customFormat="1" ht="18.600000000000001" hidden="1" customHeight="1">
      <c r="A202" s="96"/>
      <c r="B202" s="60"/>
      <c r="C202" s="62"/>
      <c r="D202" s="62"/>
      <c r="E202" s="62"/>
      <c r="F202" s="62"/>
      <c r="G202" s="62"/>
      <c r="H202" s="62"/>
      <c r="I202" s="62"/>
      <c r="J202" s="62"/>
      <c r="K202" s="62"/>
      <c r="L202" s="62"/>
      <c r="M202" s="62"/>
      <c r="N202" s="62"/>
      <c r="O202" s="69"/>
      <c r="P202" s="69"/>
      <c r="Q202" s="69"/>
      <c r="R202" s="70"/>
      <c r="S202" s="134"/>
    </row>
    <row r="203" spans="1:22" s="132" customFormat="1" ht="18.600000000000001" hidden="1" customHeight="1">
      <c r="A203" s="96"/>
      <c r="B203" s="60"/>
      <c r="C203" s="62"/>
      <c r="D203" s="62"/>
      <c r="E203" s="62"/>
      <c r="F203" s="62"/>
      <c r="G203" s="62"/>
      <c r="H203" s="62"/>
      <c r="I203" s="62"/>
      <c r="J203" s="62"/>
      <c r="K203" s="62"/>
      <c r="L203" s="62"/>
      <c r="M203" s="62"/>
      <c r="N203" s="62"/>
      <c r="O203" s="69"/>
      <c r="P203" s="69"/>
      <c r="Q203" s="69"/>
      <c r="R203" s="70"/>
      <c r="S203" s="134"/>
    </row>
    <row r="204" spans="1:22" s="132" customFormat="1" ht="18.600000000000001" hidden="1" customHeight="1">
      <c r="A204" s="96"/>
      <c r="B204" s="60"/>
      <c r="C204" s="62"/>
      <c r="D204" s="62"/>
      <c r="E204" s="62"/>
      <c r="F204" s="62"/>
      <c r="G204" s="62"/>
      <c r="H204" s="62"/>
      <c r="I204" s="62"/>
      <c r="J204" s="62"/>
      <c r="K204" s="62"/>
      <c r="L204" s="62"/>
      <c r="M204" s="62"/>
      <c r="N204" s="62"/>
      <c r="O204" s="69"/>
      <c r="P204" s="69"/>
      <c r="Q204" s="69"/>
      <c r="R204" s="70"/>
      <c r="S204" s="134"/>
    </row>
    <row r="205" spans="1:22" s="132" customFormat="1" ht="18.600000000000001" hidden="1" customHeight="1">
      <c r="A205" s="96"/>
      <c r="B205" s="60"/>
      <c r="C205" s="62"/>
      <c r="D205" s="62"/>
      <c r="E205" s="62"/>
      <c r="F205" s="62"/>
      <c r="G205" s="62"/>
      <c r="H205" s="62"/>
      <c r="I205" s="62"/>
      <c r="J205" s="62"/>
      <c r="K205" s="62"/>
      <c r="L205" s="62"/>
      <c r="M205" s="62"/>
      <c r="N205" s="62"/>
      <c r="O205" s="69"/>
      <c r="P205" s="69"/>
      <c r="Q205" s="69"/>
      <c r="R205" s="70"/>
      <c r="S205" s="61"/>
      <c r="T205" s="62"/>
      <c r="U205" s="62"/>
      <c r="V205" s="62"/>
    </row>
    <row r="206" spans="1:22" s="132" customFormat="1" ht="18.600000000000001" hidden="1" customHeight="1">
      <c r="A206" s="96"/>
      <c r="B206" s="60"/>
      <c r="C206" s="62"/>
      <c r="D206" s="62"/>
      <c r="E206" s="62"/>
      <c r="F206" s="62"/>
      <c r="G206" s="62"/>
      <c r="H206" s="62"/>
      <c r="I206" s="62"/>
      <c r="J206" s="62"/>
      <c r="K206" s="62"/>
      <c r="L206" s="62"/>
      <c r="M206" s="62"/>
      <c r="N206" s="62"/>
      <c r="O206" s="69"/>
      <c r="P206" s="69"/>
      <c r="Q206" s="69"/>
      <c r="R206" s="70"/>
      <c r="S206" s="61"/>
      <c r="T206" s="62"/>
      <c r="U206" s="62"/>
      <c r="V206" s="62"/>
    </row>
    <row r="207" spans="1:22" s="132" customFormat="1" ht="18.600000000000001" hidden="1" customHeight="1">
      <c r="A207" s="96"/>
      <c r="B207" s="60"/>
      <c r="C207" s="62"/>
      <c r="D207" s="62"/>
      <c r="E207" s="62"/>
      <c r="F207" s="62"/>
      <c r="G207" s="62"/>
      <c r="H207" s="62"/>
      <c r="I207" s="62"/>
      <c r="J207" s="62"/>
      <c r="K207" s="62"/>
      <c r="L207" s="62"/>
      <c r="M207" s="62"/>
      <c r="N207" s="62"/>
      <c r="O207" s="69"/>
      <c r="P207" s="69"/>
      <c r="Q207" s="69"/>
      <c r="R207" s="70"/>
      <c r="S207" s="61"/>
      <c r="T207" s="62"/>
      <c r="U207" s="62"/>
      <c r="V207" s="62"/>
    </row>
    <row r="208" spans="1:22" ht="18.600000000000001" hidden="1" customHeight="1">
      <c r="O208" s="69"/>
      <c r="P208" s="69"/>
      <c r="Q208" s="69"/>
      <c r="R208" s="70"/>
      <c r="S208" s="61"/>
    </row>
    <row r="209" spans="15:19" ht="18.600000000000001" hidden="1" customHeight="1">
      <c r="O209" s="69"/>
      <c r="P209" s="69"/>
      <c r="Q209" s="69"/>
      <c r="R209" s="70"/>
      <c r="S209" s="61"/>
    </row>
    <row r="210" spans="15:19" ht="18.600000000000001" hidden="1" customHeight="1">
      <c r="O210" s="69"/>
      <c r="P210" s="69"/>
      <c r="Q210" s="69"/>
      <c r="R210" s="70"/>
      <c r="S210" s="61"/>
    </row>
    <row r="211" spans="15:19" ht="18.600000000000001" hidden="1" customHeight="1">
      <c r="O211" s="610"/>
      <c r="P211" s="610"/>
      <c r="Q211" s="610"/>
      <c r="R211" s="432"/>
      <c r="S211" s="61"/>
    </row>
    <row r="212" spans="15:19" ht="18.600000000000001" hidden="1" customHeight="1">
      <c r="O212" s="131"/>
      <c r="P212" s="131"/>
      <c r="Q212" s="131"/>
      <c r="R212" s="131"/>
    </row>
    <row r="213" spans="15:19" ht="18.600000000000001" hidden="1" customHeight="1"/>
    <row r="214" spans="15:19" ht="18.600000000000001" hidden="1" customHeight="1"/>
    <row r="215" spans="15:19" ht="18.600000000000001" hidden="1" customHeight="1"/>
    <row r="216" spans="15:19" ht="18.600000000000001" hidden="1" customHeight="1"/>
    <row r="217" spans="15:19" ht="18.600000000000001" hidden="1" customHeight="1"/>
    <row r="218" spans="15:19" ht="18.600000000000001" hidden="1" customHeight="1"/>
    <row r="219" spans="15:19" ht="18.600000000000001" hidden="1" customHeight="1"/>
    <row r="220" spans="15:19" ht="18.600000000000001" hidden="1" customHeight="1"/>
    <row r="221" spans="15:19" ht="18.600000000000001" hidden="1" customHeight="1"/>
    <row r="222" spans="15:19" ht="18.600000000000001" hidden="1" customHeight="1"/>
    <row r="223" spans="15:19" ht="18.600000000000001" hidden="1" customHeight="1"/>
    <row r="224" spans="15:19" ht="18.600000000000001" hidden="1" customHeight="1"/>
    <row r="225" ht="18.600000000000001" hidden="1"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sheetData>
  <sheetProtection algorithmName="SHA-512" hashValue="9OOCOr3rc+vPhWPSeEJdc0qwYYmmN0mqMJs5Hw6RFHrZAd8HHx1vTttt5uaoHKsoJCAjwhJtbXZmzeAFhqUPnA==" saltValue="J81perDwcT85J+D33iB0iA==" spinCount="100000" sheet="1" objects="1" scenarios="1" formatColumns="0" formatRows="0" autoFilter="0"/>
  <mergeCells count="13">
    <mergeCell ref="D6:I6"/>
    <mergeCell ref="D17:I17"/>
    <mergeCell ref="D29:I29"/>
    <mergeCell ref="D36:I36"/>
    <mergeCell ref="C41:D41"/>
    <mergeCell ref="C40:D40"/>
    <mergeCell ref="C39:D39"/>
    <mergeCell ref="C38:D38"/>
    <mergeCell ref="C67:K67"/>
    <mergeCell ref="C73:D73"/>
    <mergeCell ref="D44:I44"/>
    <mergeCell ref="D50:I50"/>
    <mergeCell ref="D62:I62"/>
  </mergeCells>
  <pageMargins left="0.511811024" right="0.511811024" top="0.78740157499999996" bottom="0.78740157499999996" header="0.31496062000000002" footer="0.31496062000000002"/>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D099-B8D3-4BDB-875C-19B4A8038873}">
  <sheetPr>
    <tabColor rgb="FF7F5A00"/>
  </sheetPr>
  <dimension ref="A1:Q950"/>
  <sheetViews>
    <sheetView showGridLines="0"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13.7109375" defaultRowHeight="0" customHeight="1" zeroHeight="1"/>
  <cols>
    <col min="1" max="1" width="33.7109375" style="659" customWidth="1"/>
    <col min="2" max="2" width="3.7109375" style="660" customWidth="1"/>
    <col min="3" max="9" width="20.85546875" style="661" customWidth="1"/>
    <col min="10" max="16" width="23.7109375" style="661" customWidth="1"/>
    <col min="17" max="17" width="8.7109375" style="661" customWidth="1"/>
    <col min="18" max="18" width="9.28515625" style="661" customWidth="1"/>
    <col min="19" max="19" width="7.5703125" style="661" customWidth="1"/>
    <col min="20" max="20" width="8.140625" style="661" customWidth="1"/>
    <col min="21" max="21" width="11" style="661" customWidth="1"/>
    <col min="22" max="22" width="9.7109375" style="661" customWidth="1"/>
    <col min="23" max="23" width="7" style="661" customWidth="1"/>
    <col min="24" max="24" width="13.7109375" style="661" customWidth="1"/>
    <col min="25" max="16384" width="13.7109375" style="661"/>
  </cols>
  <sheetData>
    <row r="1" spans="1:17" s="642" customFormat="1" ht="24.95" customHeight="1">
      <c r="A1" s="713"/>
      <c r="B1" s="638"/>
      <c r="C1" s="639"/>
      <c r="D1" s="640"/>
      <c r="E1" s="640"/>
      <c r="F1" s="640"/>
      <c r="G1" s="640"/>
      <c r="H1" s="640"/>
      <c r="I1" s="640"/>
      <c r="J1" s="640"/>
      <c r="K1" s="640"/>
      <c r="L1" s="640"/>
      <c r="M1" s="640"/>
      <c r="N1" s="641"/>
      <c r="O1" s="641"/>
      <c r="P1" s="641"/>
    </row>
    <row r="2" spans="1:17" s="642" customFormat="1" ht="24.95" customHeight="1">
      <c r="A2" s="637"/>
      <c r="B2" s="638"/>
      <c r="C2" s="639"/>
      <c r="D2" s="640"/>
      <c r="E2" s="640"/>
      <c r="F2" s="640"/>
      <c r="G2" s="640"/>
      <c r="H2" s="640"/>
      <c r="I2" s="640"/>
      <c r="J2" s="640"/>
      <c r="K2" s="640"/>
      <c r="L2" s="640"/>
      <c r="M2" s="640"/>
      <c r="N2" s="641"/>
      <c r="O2" s="641"/>
      <c r="P2" s="641"/>
    </row>
    <row r="3" spans="1:17" s="642" customFormat="1" ht="24.95" customHeight="1">
      <c r="A3" s="637"/>
      <c r="B3" s="638"/>
      <c r="C3" s="643" t="str">
        <f>Índice!B148</f>
        <v>PROPRIETARY DISCLOSURES</v>
      </c>
      <c r="D3" s="640"/>
      <c r="E3" s="640"/>
      <c r="F3" s="640"/>
      <c r="G3" s="640"/>
      <c r="H3" s="640"/>
      <c r="I3" s="640"/>
      <c r="J3" s="640"/>
      <c r="K3" s="640"/>
      <c r="L3" s="640"/>
      <c r="M3" s="640"/>
      <c r="N3" s="641"/>
      <c r="O3" s="641"/>
      <c r="P3" s="641"/>
    </row>
    <row r="4" spans="1:17" s="642" customFormat="1" ht="24.95" customHeight="1">
      <c r="A4" s="637"/>
      <c r="B4" s="638"/>
      <c r="C4" s="644" t="str">
        <f>Índice!C148</f>
        <v>Taxes and government interests or holdings</v>
      </c>
      <c r="D4" s="640"/>
      <c r="E4" s="640"/>
      <c r="F4" s="640"/>
      <c r="G4" s="640"/>
      <c r="H4" s="640"/>
      <c r="I4" s="640"/>
      <c r="J4" s="640"/>
      <c r="K4" s="640"/>
      <c r="L4" s="640"/>
      <c r="M4" s="640"/>
      <c r="N4" s="641"/>
      <c r="O4" s="641"/>
      <c r="P4" s="641"/>
    </row>
    <row r="5" spans="1:17" s="642" customFormat="1" ht="24.95" customHeight="1">
      <c r="A5" s="637"/>
      <c r="B5" s="638"/>
      <c r="C5" s="639"/>
      <c r="D5" s="640"/>
      <c r="E5" s="640"/>
      <c r="F5" s="640"/>
      <c r="G5" s="640"/>
      <c r="H5" s="640"/>
      <c r="I5" s="640"/>
      <c r="J5" s="640"/>
      <c r="K5" s="640"/>
      <c r="L5" s="640"/>
      <c r="M5" s="640"/>
      <c r="N5" s="641"/>
      <c r="O5" s="641"/>
      <c r="P5" s="641"/>
    </row>
    <row r="6" spans="1:17" s="642" customFormat="1" ht="24.95" customHeight="1">
      <c r="A6" s="637"/>
      <c r="B6" s="638"/>
      <c r="C6" s="645" t="str">
        <f>Índice!D148</f>
        <v>Proprietary Disclosure</v>
      </c>
      <c r="D6" s="962" t="str">
        <f>Índice!E148</f>
        <v>Land and regulatory</v>
      </c>
      <c r="E6" s="963"/>
      <c r="F6" s="963"/>
      <c r="G6" s="963"/>
      <c r="H6" s="963"/>
      <c r="I6" s="963"/>
      <c r="J6" s="640"/>
      <c r="K6" s="640"/>
      <c r="L6" s="640"/>
      <c r="M6" s="640"/>
      <c r="N6" s="641"/>
      <c r="O6" s="641"/>
      <c r="P6" s="641"/>
    </row>
    <row r="7" spans="1:17" s="642" customFormat="1" ht="24.95" customHeight="1">
      <c r="A7" s="646"/>
      <c r="B7" s="638"/>
      <c r="C7" s="965" t="s">
        <v>928</v>
      </c>
      <c r="D7" s="966"/>
      <c r="E7" s="966"/>
      <c r="F7" s="966"/>
      <c r="G7" s="966"/>
      <c r="H7" s="966"/>
      <c r="I7" s="966"/>
      <c r="J7" s="966"/>
      <c r="K7" s="966"/>
      <c r="L7" s="647"/>
      <c r="M7" s="647"/>
      <c r="N7" s="641"/>
      <c r="O7" s="641"/>
      <c r="P7" s="641"/>
    </row>
    <row r="8" spans="1:17" s="642" customFormat="1" ht="24.95" customHeight="1" thickBot="1">
      <c r="A8" s="648"/>
      <c r="B8" s="649"/>
      <c r="C8" s="967" t="s">
        <v>929</v>
      </c>
      <c r="D8" s="967"/>
      <c r="E8" s="666">
        <v>2013</v>
      </c>
      <c r="F8" s="666">
        <v>2014</v>
      </c>
      <c r="G8" s="666">
        <v>2015</v>
      </c>
      <c r="H8" s="666">
        <v>2016</v>
      </c>
      <c r="I8" s="666">
        <v>2017</v>
      </c>
      <c r="J8" s="666">
        <v>2018</v>
      </c>
      <c r="K8" s="666">
        <v>2019</v>
      </c>
      <c r="L8" s="666">
        <v>2020</v>
      </c>
      <c r="M8" s="666">
        <v>2021</v>
      </c>
      <c r="N8" s="667">
        <v>2022</v>
      </c>
      <c r="O8" s="667">
        <v>2023</v>
      </c>
      <c r="P8" s="668">
        <v>2024</v>
      </c>
      <c r="Q8" s="650"/>
    </row>
    <row r="9" spans="1:17" s="642" customFormat="1" ht="24.95" customHeight="1">
      <c r="A9" s="648"/>
      <c r="B9" s="649"/>
      <c r="C9" s="662" t="s">
        <v>930</v>
      </c>
      <c r="D9" s="662" t="s">
        <v>931</v>
      </c>
      <c r="E9" s="663">
        <v>3393031.78</v>
      </c>
      <c r="F9" s="663">
        <v>7889676.5499999998</v>
      </c>
      <c r="G9" s="663">
        <v>5356255.75</v>
      </c>
      <c r="H9" s="663">
        <v>5815135.1500000004</v>
      </c>
      <c r="I9" s="663">
        <v>5796009.6500000004</v>
      </c>
      <c r="J9" s="663">
        <v>8185555.71</v>
      </c>
      <c r="K9" s="663">
        <v>3996367.06</v>
      </c>
      <c r="L9" s="663">
        <v>5450292.7699999996</v>
      </c>
      <c r="M9" s="663">
        <v>17921550.940000001</v>
      </c>
      <c r="N9" s="664">
        <v>13855989.18</v>
      </c>
      <c r="O9" s="664">
        <v>5580717.7999999998</v>
      </c>
      <c r="P9" s="665">
        <v>7853561.7300000004</v>
      </c>
      <c r="Q9" s="650"/>
    </row>
    <row r="10" spans="1:17" s="642" customFormat="1" ht="24.95" customHeight="1">
      <c r="A10" s="648"/>
      <c r="B10" s="649"/>
      <c r="C10" s="652"/>
      <c r="D10" s="652"/>
      <c r="E10" s="652"/>
      <c r="F10" s="652"/>
      <c r="G10" s="652"/>
      <c r="H10" s="652"/>
      <c r="I10" s="652"/>
      <c r="J10" s="652"/>
      <c r="K10" s="652"/>
      <c r="L10" s="653"/>
      <c r="M10" s="653"/>
      <c r="N10" s="652"/>
      <c r="O10" s="652"/>
      <c r="P10" s="652"/>
    </row>
    <row r="11" spans="1:17" s="642" customFormat="1" ht="24.95" customHeight="1">
      <c r="A11" s="648"/>
      <c r="B11" s="649"/>
      <c r="L11" s="654"/>
      <c r="M11" s="654"/>
    </row>
    <row r="12" spans="1:17" s="642" customFormat="1" ht="24.95" customHeight="1">
      <c r="A12" s="646"/>
      <c r="B12" s="649"/>
      <c r="C12" s="645" t="str">
        <f>Índice!D149</f>
        <v>Proprietary Disclosure</v>
      </c>
      <c r="D12" s="962" t="str">
        <f>Índice!E149</f>
        <v>R&amp;D and regulatory</v>
      </c>
      <c r="E12" s="963"/>
      <c r="F12" s="963"/>
      <c r="G12" s="963"/>
      <c r="H12" s="963"/>
      <c r="I12" s="963"/>
      <c r="L12" s="592"/>
      <c r="M12" s="592"/>
    </row>
    <row r="13" spans="1:17" s="642" customFormat="1" ht="24.95" customHeight="1">
      <c r="A13" s="646"/>
      <c r="B13" s="649"/>
      <c r="C13" s="669" t="s">
        <v>932</v>
      </c>
      <c r="L13" s="592"/>
      <c r="M13" s="592"/>
    </row>
    <row r="14" spans="1:17" s="642" customFormat="1" ht="24.95" customHeight="1" thickBot="1">
      <c r="A14" s="646"/>
      <c r="B14" s="649"/>
      <c r="C14" s="968" t="s">
        <v>933</v>
      </c>
      <c r="D14" s="968"/>
      <c r="E14" s="673">
        <v>2013</v>
      </c>
      <c r="F14" s="673">
        <v>2014</v>
      </c>
      <c r="G14" s="673">
        <v>2015</v>
      </c>
      <c r="H14" s="673">
        <v>2016</v>
      </c>
      <c r="I14" s="673">
        <v>2017</v>
      </c>
      <c r="J14" s="673">
        <v>2018</v>
      </c>
      <c r="K14" s="673">
        <v>2019</v>
      </c>
      <c r="L14" s="673">
        <v>2020</v>
      </c>
      <c r="M14" s="673">
        <v>2021</v>
      </c>
      <c r="N14" s="674">
        <v>2022</v>
      </c>
      <c r="O14" s="674">
        <v>2023</v>
      </c>
      <c r="P14" s="675">
        <v>2024</v>
      </c>
      <c r="Q14" s="650"/>
    </row>
    <row r="15" spans="1:17" s="642" customFormat="1" ht="24.95" customHeight="1">
      <c r="A15" s="646"/>
      <c r="B15" s="649"/>
      <c r="C15" s="971" t="s">
        <v>934</v>
      </c>
      <c r="D15" s="971"/>
      <c r="E15" s="670">
        <v>2237988.2999999998</v>
      </c>
      <c r="F15" s="670">
        <v>6365200</v>
      </c>
      <c r="G15" s="670">
        <v>452006.08</v>
      </c>
      <c r="H15" s="670">
        <v>2114814.91</v>
      </c>
      <c r="I15" s="670">
        <v>1688979.99</v>
      </c>
      <c r="J15" s="670">
        <v>2299616</v>
      </c>
      <c r="K15" s="670">
        <v>1535840.32</v>
      </c>
      <c r="L15" s="670">
        <v>199394.66</v>
      </c>
      <c r="M15" s="670">
        <v>1223056.97</v>
      </c>
      <c r="N15" s="671">
        <v>1838081.7</v>
      </c>
      <c r="O15" s="671">
        <v>2941147.97</v>
      </c>
      <c r="P15" s="672">
        <v>1860479.46</v>
      </c>
      <c r="Q15" s="650"/>
    </row>
    <row r="16" spans="1:17" s="642" customFormat="1" ht="24.95" customHeight="1">
      <c r="A16" s="646"/>
      <c r="B16" s="649"/>
      <c r="C16" s="970" t="s">
        <v>935</v>
      </c>
      <c r="D16" s="970"/>
      <c r="E16" s="670">
        <v>2983447.36</v>
      </c>
      <c r="F16" s="670">
        <v>1356204.79</v>
      </c>
      <c r="G16" s="670">
        <v>2346764.19</v>
      </c>
      <c r="H16" s="670">
        <v>2265703.59</v>
      </c>
      <c r="I16" s="670">
        <v>6260310.3700000001</v>
      </c>
      <c r="J16" s="670">
        <v>5847131.4299999997</v>
      </c>
      <c r="K16" s="670">
        <v>6223571.6299999999</v>
      </c>
      <c r="L16" s="670">
        <v>15548083.130000001</v>
      </c>
      <c r="M16" s="670">
        <v>11678920.789999999</v>
      </c>
      <c r="N16" s="671">
        <v>5539231.2300000004</v>
      </c>
      <c r="O16" s="671">
        <v>19186877.809999999</v>
      </c>
      <c r="P16" s="672">
        <v>21450906.41</v>
      </c>
      <c r="Q16" s="650"/>
    </row>
    <row r="17" spans="1:17" s="642" customFormat="1" ht="35.1" customHeight="1">
      <c r="A17" s="646"/>
      <c r="B17" s="649"/>
      <c r="C17" s="970" t="s">
        <v>936</v>
      </c>
      <c r="D17" s="970"/>
      <c r="E17" s="670">
        <v>4981739.3600000003</v>
      </c>
      <c r="F17" s="670">
        <v>8018014.6699999999</v>
      </c>
      <c r="G17" s="670">
        <v>7569412.8499999996</v>
      </c>
      <c r="H17" s="670">
        <v>8645738.3100000005</v>
      </c>
      <c r="I17" s="670">
        <v>11371439.77</v>
      </c>
      <c r="J17" s="670">
        <v>13977718.99</v>
      </c>
      <c r="K17" s="670">
        <v>9513147.1500000004</v>
      </c>
      <c r="L17" s="670">
        <v>12123346.869999999</v>
      </c>
      <c r="M17" s="670">
        <v>18304133.489999998</v>
      </c>
      <c r="N17" s="671">
        <v>26536544.300000001</v>
      </c>
      <c r="O17" s="671">
        <v>27116498.550000001</v>
      </c>
      <c r="P17" s="672">
        <v>26986681.449999999</v>
      </c>
      <c r="Q17" s="650"/>
    </row>
    <row r="18" spans="1:17" s="642" customFormat="1" ht="24.95" customHeight="1">
      <c r="A18" s="646"/>
      <c r="B18" s="649"/>
      <c r="C18" s="970" t="s">
        <v>937</v>
      </c>
      <c r="D18" s="970"/>
      <c r="E18" s="670">
        <v>2490869.85</v>
      </c>
      <c r="F18" s="670">
        <v>4009007.34</v>
      </c>
      <c r="G18" s="670">
        <v>3784706.43</v>
      </c>
      <c r="H18" s="670">
        <v>4322869.16</v>
      </c>
      <c r="I18" s="670">
        <v>5685719.8899999997</v>
      </c>
      <c r="J18" s="670">
        <v>7026585.46</v>
      </c>
      <c r="K18" s="670">
        <v>5311064.8</v>
      </c>
      <c r="L18" s="670">
        <v>6061673.4199999999</v>
      </c>
      <c r="M18" s="670">
        <v>9152066.7400000002</v>
      </c>
      <c r="N18" s="671">
        <v>13291586.050000001</v>
      </c>
      <c r="O18" s="671">
        <v>13558249.23</v>
      </c>
      <c r="P18" s="672">
        <v>13493340.720000001</v>
      </c>
      <c r="Q18" s="650"/>
    </row>
    <row r="19" spans="1:17" s="642" customFormat="1" ht="24.95" customHeight="1">
      <c r="A19" s="646"/>
      <c r="B19" s="649"/>
      <c r="C19" s="969" t="s">
        <v>3</v>
      </c>
      <c r="D19" s="969"/>
      <c r="E19" s="676">
        <v>12694044.869999999</v>
      </c>
      <c r="F19" s="676">
        <v>19748426.800000001</v>
      </c>
      <c r="G19" s="676">
        <v>14152889.549999999</v>
      </c>
      <c r="H19" s="676">
        <v>17349125.969999999</v>
      </c>
      <c r="I19" s="676">
        <v>25006450.02</v>
      </c>
      <c r="J19" s="676">
        <v>29151051.880000003</v>
      </c>
      <c r="K19" s="676">
        <v>22583623.900000002</v>
      </c>
      <c r="L19" s="676">
        <v>33932498.079999998</v>
      </c>
      <c r="M19" s="676">
        <v>40358177.990000002</v>
      </c>
      <c r="N19" s="677">
        <v>47205443.280000001</v>
      </c>
      <c r="O19" s="677">
        <v>62802773.560000002</v>
      </c>
      <c r="P19" s="678">
        <v>63791408.039999999</v>
      </c>
      <c r="Q19" s="650"/>
    </row>
    <row r="20" spans="1:17" s="642" customFormat="1" ht="24.95" customHeight="1">
      <c r="A20" s="646"/>
      <c r="B20" s="649"/>
      <c r="C20" s="652"/>
      <c r="D20" s="652"/>
      <c r="E20" s="652"/>
      <c r="F20" s="655"/>
      <c r="G20" s="652"/>
      <c r="H20" s="652"/>
      <c r="I20" s="652"/>
      <c r="J20" s="652"/>
      <c r="K20" s="652"/>
      <c r="L20" s="652"/>
      <c r="M20" s="652"/>
      <c r="N20" s="652"/>
      <c r="O20" s="652"/>
      <c r="P20" s="652"/>
    </row>
    <row r="21" spans="1:17" s="642" customFormat="1" ht="24.95" customHeight="1">
      <c r="A21" s="646"/>
      <c r="B21" s="649"/>
    </row>
    <row r="22" spans="1:17" s="642" customFormat="1" ht="24.95" customHeight="1">
      <c r="A22" s="646"/>
      <c r="B22" s="649"/>
      <c r="C22" s="645" t="str">
        <f>Índice!D150</f>
        <v>Proprietary Disclosure</v>
      </c>
      <c r="D22" s="962" t="str">
        <f>Índice!E150</f>
        <v>Regulatory</v>
      </c>
      <c r="E22" s="963"/>
      <c r="F22" s="963"/>
      <c r="G22" s="963"/>
      <c r="H22" s="963"/>
      <c r="I22" s="963"/>
    </row>
    <row r="23" spans="1:17" s="642" customFormat="1" ht="24.95" customHeight="1">
      <c r="A23" s="646"/>
      <c r="B23" s="649"/>
      <c r="C23" s="669" t="s">
        <v>938</v>
      </c>
    </row>
    <row r="24" spans="1:17" s="642" customFormat="1" ht="24.95" customHeight="1" thickBot="1">
      <c r="A24" s="646"/>
      <c r="B24" s="649"/>
      <c r="C24" s="968" t="s">
        <v>939</v>
      </c>
      <c r="D24" s="968"/>
      <c r="E24" s="673">
        <v>2013</v>
      </c>
      <c r="F24" s="673">
        <v>2014</v>
      </c>
      <c r="G24" s="673">
        <v>2015</v>
      </c>
      <c r="H24" s="673">
        <v>2016</v>
      </c>
      <c r="I24" s="673">
        <v>2017</v>
      </c>
      <c r="J24" s="673">
        <v>2018</v>
      </c>
      <c r="K24" s="673">
        <v>2019</v>
      </c>
      <c r="L24" s="673">
        <v>2020</v>
      </c>
      <c r="M24" s="673">
        <v>2021</v>
      </c>
      <c r="N24" s="674">
        <v>2022</v>
      </c>
      <c r="O24" s="674">
        <v>2023</v>
      </c>
      <c r="P24" s="675">
        <v>2024</v>
      </c>
      <c r="Q24" s="650"/>
    </row>
    <row r="25" spans="1:17" s="642" customFormat="1" ht="24.95" customHeight="1">
      <c r="A25" s="646"/>
      <c r="B25" s="638"/>
      <c r="C25" s="651" t="s">
        <v>944</v>
      </c>
      <c r="D25" s="651" t="s">
        <v>47</v>
      </c>
      <c r="E25" s="670">
        <v>33930317.840000004</v>
      </c>
      <c r="F25" s="670">
        <v>78896765.519999996</v>
      </c>
      <c r="G25" s="670">
        <v>53562557.460000001</v>
      </c>
      <c r="H25" s="670">
        <v>58151351.5</v>
      </c>
      <c r="I25" s="670">
        <v>57960096.5</v>
      </c>
      <c r="J25" s="670">
        <v>81855557.099999994</v>
      </c>
      <c r="K25" s="670">
        <v>39963670.640000001</v>
      </c>
      <c r="L25" s="670">
        <v>54651867.710000001</v>
      </c>
      <c r="M25" s="670">
        <v>182870915.90000001</v>
      </c>
      <c r="N25" s="679">
        <v>143645345.77000001</v>
      </c>
      <c r="O25" s="679">
        <v>63319404.759999998</v>
      </c>
      <c r="P25" s="680">
        <v>77877742.109999999</v>
      </c>
      <c r="Q25" s="650"/>
    </row>
    <row r="26" spans="1:17" s="642" customFormat="1" ht="24.95" customHeight="1">
      <c r="A26" s="646"/>
      <c r="B26" s="638"/>
      <c r="C26" s="651" t="s">
        <v>944</v>
      </c>
      <c r="D26" s="651" t="s">
        <v>941</v>
      </c>
      <c r="E26" s="670">
        <v>244290.03</v>
      </c>
      <c r="F26" s="670">
        <v>6742437.3899999997</v>
      </c>
      <c r="G26" s="670">
        <v>8554983.0600000005</v>
      </c>
      <c r="H26" s="670">
        <v>1456860.72</v>
      </c>
      <c r="I26" s="670">
        <v>546927.44999999995</v>
      </c>
      <c r="J26" s="670">
        <v>0</v>
      </c>
      <c r="K26" s="670">
        <v>0</v>
      </c>
      <c r="L26" s="670">
        <v>0</v>
      </c>
      <c r="M26" s="670">
        <v>4174644.67</v>
      </c>
      <c r="N26" s="679">
        <v>0</v>
      </c>
      <c r="O26" s="679">
        <v>0</v>
      </c>
      <c r="P26" s="680">
        <v>0</v>
      </c>
      <c r="Q26" s="650"/>
    </row>
    <row r="27" spans="1:17" s="642" customFormat="1" ht="24.95" customHeight="1">
      <c r="A27" s="646"/>
      <c r="B27" s="638"/>
      <c r="C27" s="651" t="s">
        <v>940</v>
      </c>
      <c r="D27" s="651" t="s">
        <v>942</v>
      </c>
      <c r="E27" s="670">
        <v>949867.71</v>
      </c>
      <c r="F27" s="670">
        <v>701455.16</v>
      </c>
      <c r="G27" s="670">
        <v>720905.95</v>
      </c>
      <c r="H27" s="670">
        <v>8382929.9800000004</v>
      </c>
      <c r="I27" s="670">
        <v>8233489.1699999999</v>
      </c>
      <c r="J27" s="670">
        <v>7940742.6799999997</v>
      </c>
      <c r="K27" s="670">
        <v>13425037.58</v>
      </c>
      <c r="L27" s="670">
        <v>10619187.25</v>
      </c>
      <c r="M27" s="670">
        <v>14880169.279999999</v>
      </c>
      <c r="N27" s="679">
        <v>20275367.43</v>
      </c>
      <c r="O27" s="679">
        <v>25392031.469999999</v>
      </c>
      <c r="P27" s="680">
        <v>19327871.16</v>
      </c>
      <c r="Q27" s="650"/>
    </row>
    <row r="28" spans="1:17" s="642" customFormat="1" ht="24.95" customHeight="1">
      <c r="A28" s="646"/>
      <c r="B28" s="638"/>
      <c r="C28" s="651" t="s">
        <v>940</v>
      </c>
      <c r="D28" s="651" t="s">
        <v>48</v>
      </c>
      <c r="E28" s="670">
        <v>41835.74</v>
      </c>
      <c r="F28" s="670">
        <v>40662.43</v>
      </c>
      <c r="G28" s="670">
        <v>50013.5</v>
      </c>
      <c r="H28" s="670">
        <v>55728.86</v>
      </c>
      <c r="I28" s="670">
        <v>55214.78</v>
      </c>
      <c r="J28" s="670">
        <v>55332.29</v>
      </c>
      <c r="K28" s="670">
        <v>8636903.1799999997</v>
      </c>
      <c r="L28" s="670">
        <v>8760645.9299999997</v>
      </c>
      <c r="M28" s="670">
        <v>18148837.420000002</v>
      </c>
      <c r="N28" s="679">
        <v>15063013.68</v>
      </c>
      <c r="O28" s="679">
        <v>20574638.84</v>
      </c>
      <c r="P28" s="680">
        <v>25765914.899999999</v>
      </c>
      <c r="Q28" s="650"/>
    </row>
    <row r="29" spans="1:17" s="642" customFormat="1" ht="24.95" customHeight="1">
      <c r="A29" s="646"/>
      <c r="B29" s="638"/>
      <c r="C29" s="651" t="s">
        <v>31</v>
      </c>
      <c r="D29" s="651" t="s">
        <v>47</v>
      </c>
      <c r="E29" s="670">
        <v>28352474.260000002</v>
      </c>
      <c r="F29" s="670">
        <v>47842025.57</v>
      </c>
      <c r="G29" s="670">
        <v>30834811.370000001</v>
      </c>
      <c r="H29" s="670">
        <v>39848620.740000002</v>
      </c>
      <c r="I29" s="670">
        <v>37146471.520000003</v>
      </c>
      <c r="J29" s="670">
        <v>42015836.170000002</v>
      </c>
      <c r="K29" s="670">
        <v>33099631.989999998</v>
      </c>
      <c r="L29" s="670">
        <v>36937316.600000001</v>
      </c>
      <c r="M29" s="670">
        <v>117029914.13</v>
      </c>
      <c r="N29" s="679">
        <v>79310299.950000003</v>
      </c>
      <c r="O29" s="679">
        <v>28171044.370000001</v>
      </c>
      <c r="P29" s="680">
        <v>42391462.07</v>
      </c>
      <c r="Q29" s="650"/>
    </row>
    <row r="30" spans="1:17" s="642" customFormat="1" ht="24.95" customHeight="1">
      <c r="A30" s="646"/>
      <c r="B30" s="638"/>
      <c r="C30" s="651" t="s">
        <v>31</v>
      </c>
      <c r="D30" s="651" t="s">
        <v>941</v>
      </c>
      <c r="E30" s="670">
        <v>244290.03</v>
      </c>
      <c r="F30" s="670">
        <v>6742437.3899999997</v>
      </c>
      <c r="G30" s="670">
        <v>8554983.0600000005</v>
      </c>
      <c r="H30" s="670">
        <v>1456860.72</v>
      </c>
      <c r="I30" s="670">
        <v>546927.44999999995</v>
      </c>
      <c r="J30" s="670">
        <v>0</v>
      </c>
      <c r="K30" s="670">
        <v>0</v>
      </c>
      <c r="L30" s="670">
        <v>0</v>
      </c>
      <c r="M30" s="670">
        <v>4174644.67</v>
      </c>
      <c r="N30" s="679">
        <v>0</v>
      </c>
      <c r="O30" s="679">
        <v>0</v>
      </c>
      <c r="P30" s="680">
        <v>0</v>
      </c>
      <c r="Q30" s="650"/>
    </row>
    <row r="31" spans="1:17" s="642" customFormat="1" ht="24.95" customHeight="1">
      <c r="A31" s="646"/>
      <c r="B31" s="638"/>
      <c r="C31" s="651" t="s">
        <v>943</v>
      </c>
      <c r="D31" s="651" t="s">
        <v>47</v>
      </c>
      <c r="E31" s="670">
        <v>12559767.27</v>
      </c>
      <c r="F31" s="670">
        <v>18990371.379999999</v>
      </c>
      <c r="G31" s="670">
        <v>11821043.539999999</v>
      </c>
      <c r="H31" s="670">
        <v>9007091.2300000004</v>
      </c>
      <c r="I31" s="670">
        <v>5466345.5599999996</v>
      </c>
      <c r="J31" s="670">
        <v>5959197.2199999997</v>
      </c>
      <c r="K31" s="670">
        <v>4985465.4800000004</v>
      </c>
      <c r="L31" s="670">
        <v>5513999.5499999998</v>
      </c>
      <c r="M31" s="670">
        <v>11858738.140000001</v>
      </c>
      <c r="N31" s="679">
        <v>8361869.2000000002</v>
      </c>
      <c r="O31" s="679">
        <v>4560386.54</v>
      </c>
      <c r="P31" s="680">
        <v>4562401.4800000004</v>
      </c>
      <c r="Q31" s="650"/>
    </row>
    <row r="32" spans="1:17" s="642" customFormat="1" ht="24.95" customHeight="1">
      <c r="A32" s="646"/>
      <c r="B32" s="638"/>
      <c r="C32" s="651" t="s">
        <v>946</v>
      </c>
      <c r="D32" s="651" t="s">
        <v>47</v>
      </c>
      <c r="E32" s="670">
        <v>0</v>
      </c>
      <c r="F32" s="670">
        <v>0</v>
      </c>
      <c r="G32" s="670">
        <v>33826.6</v>
      </c>
      <c r="H32" s="670">
        <v>2462567.2200000002</v>
      </c>
      <c r="I32" s="670">
        <v>2142160.7599999998</v>
      </c>
      <c r="J32" s="670">
        <v>1232276</v>
      </c>
      <c r="K32" s="670">
        <v>1548443.94</v>
      </c>
      <c r="L32" s="670">
        <v>2116778.0099999998</v>
      </c>
      <c r="M32" s="670">
        <v>5518085.0300000003</v>
      </c>
      <c r="N32" s="679">
        <v>4759799.5599999996</v>
      </c>
      <c r="O32" s="679">
        <v>773306.52</v>
      </c>
      <c r="P32" s="680">
        <v>622570.88</v>
      </c>
      <c r="Q32" s="650"/>
    </row>
    <row r="33" spans="1:17" s="642" customFormat="1" ht="24.95" customHeight="1">
      <c r="A33" s="646"/>
      <c r="B33" s="638"/>
      <c r="C33" s="651" t="s">
        <v>28</v>
      </c>
      <c r="D33" s="651" t="s">
        <v>47</v>
      </c>
      <c r="E33" s="670">
        <v>0</v>
      </c>
      <c r="F33" s="670">
        <v>0</v>
      </c>
      <c r="G33" s="670">
        <v>0</v>
      </c>
      <c r="H33" s="670">
        <v>0</v>
      </c>
      <c r="I33" s="670">
        <v>0</v>
      </c>
      <c r="J33" s="670">
        <v>7909.4</v>
      </c>
      <c r="K33" s="670">
        <v>0</v>
      </c>
      <c r="L33" s="670">
        <v>56820.62</v>
      </c>
      <c r="M33" s="670">
        <v>1532680.63</v>
      </c>
      <c r="N33" s="679">
        <v>3292360.76</v>
      </c>
      <c r="O33" s="679">
        <v>3699631.99</v>
      </c>
      <c r="P33" s="680">
        <v>2648991.7799999998</v>
      </c>
      <c r="Q33" s="650"/>
    </row>
    <row r="34" spans="1:17" s="642" customFormat="1" ht="24.95" customHeight="1">
      <c r="A34" s="646"/>
      <c r="B34" s="638"/>
      <c r="C34" s="651" t="s">
        <v>28</v>
      </c>
      <c r="D34" s="651" t="s">
        <v>941</v>
      </c>
      <c r="E34" s="670">
        <v>0</v>
      </c>
      <c r="F34" s="670">
        <v>0</v>
      </c>
      <c r="G34" s="670">
        <v>0</v>
      </c>
      <c r="H34" s="670">
        <v>0</v>
      </c>
      <c r="I34" s="670">
        <v>0</v>
      </c>
      <c r="J34" s="670">
        <v>0</v>
      </c>
      <c r="K34" s="670">
        <v>0</v>
      </c>
      <c r="L34" s="670">
        <v>0</v>
      </c>
      <c r="M34" s="670">
        <v>0</v>
      </c>
      <c r="N34" s="679">
        <v>0</v>
      </c>
      <c r="O34" s="679">
        <v>0</v>
      </c>
      <c r="P34" s="680">
        <v>0</v>
      </c>
      <c r="Q34" s="650"/>
    </row>
    <row r="35" spans="1:17" s="642" customFormat="1" ht="24.95" customHeight="1">
      <c r="A35" s="646"/>
      <c r="B35" s="638"/>
      <c r="C35" s="651" t="s">
        <v>945</v>
      </c>
      <c r="D35" s="651" t="s">
        <v>47</v>
      </c>
      <c r="E35" s="670">
        <v>109505.24</v>
      </c>
      <c r="F35" s="670">
        <v>82358.009999999995</v>
      </c>
      <c r="G35" s="670">
        <v>52671.18</v>
      </c>
      <c r="H35" s="670">
        <v>41567.519999999997</v>
      </c>
      <c r="I35" s="670">
        <v>49489.35</v>
      </c>
      <c r="J35" s="670">
        <v>66040.66</v>
      </c>
      <c r="K35" s="670">
        <v>32796.239999999998</v>
      </c>
      <c r="L35" s="670">
        <v>25941.43</v>
      </c>
      <c r="M35" s="670">
        <v>896780.75</v>
      </c>
      <c r="N35" s="679">
        <v>1864699.65</v>
      </c>
      <c r="O35" s="679">
        <v>1863532.32</v>
      </c>
      <c r="P35" s="680">
        <v>1314779.95</v>
      </c>
      <c r="Q35" s="650"/>
    </row>
    <row r="36" spans="1:17" s="642" customFormat="1" ht="24.95" customHeight="1">
      <c r="A36" s="646"/>
      <c r="B36" s="638"/>
      <c r="C36" s="964" t="s">
        <v>2</v>
      </c>
      <c r="D36" s="964"/>
      <c r="E36" s="676">
        <v>76432348.120000005</v>
      </c>
      <c r="F36" s="676">
        <v>160038512.84999996</v>
      </c>
      <c r="G36" s="676">
        <v>114185795.72</v>
      </c>
      <c r="H36" s="676">
        <v>120863578.49000001</v>
      </c>
      <c r="I36" s="676">
        <v>112147122.54000002</v>
      </c>
      <c r="J36" s="676">
        <v>139132891.52000001</v>
      </c>
      <c r="K36" s="676">
        <v>101691949.05</v>
      </c>
      <c r="L36" s="676">
        <v>118682557.10000002</v>
      </c>
      <c r="M36" s="676">
        <v>361085410.61999995</v>
      </c>
      <c r="N36" s="677">
        <v>276572756</v>
      </c>
      <c r="O36" s="677">
        <v>148353976.81</v>
      </c>
      <c r="P36" s="678">
        <v>174511734.33000001</v>
      </c>
      <c r="Q36" s="650"/>
    </row>
    <row r="37" spans="1:17" s="642" customFormat="1" ht="24.95" customHeight="1">
      <c r="A37" s="656"/>
      <c r="B37" s="404"/>
      <c r="C37" s="404"/>
      <c r="D37" s="404"/>
      <c r="E37" s="657"/>
      <c r="F37" s="681"/>
      <c r="G37" s="681"/>
      <c r="H37" s="681"/>
      <c r="I37" s="681"/>
      <c r="J37" s="652"/>
      <c r="K37" s="652"/>
      <c r="L37" s="652"/>
      <c r="M37" s="652"/>
      <c r="N37" s="652"/>
      <c r="O37" s="652"/>
      <c r="P37" s="652"/>
    </row>
    <row r="38" spans="1:17" s="642" customFormat="1" ht="24.95" customHeight="1">
      <c r="A38" s="656"/>
      <c r="B38" s="404"/>
      <c r="C38" s="404"/>
      <c r="D38" s="404"/>
      <c r="E38" s="657"/>
      <c r="F38" s="681"/>
      <c r="G38" s="681"/>
      <c r="H38" s="681"/>
      <c r="I38" s="681"/>
      <c r="J38" s="652"/>
      <c r="K38" s="652"/>
      <c r="L38" s="652"/>
      <c r="M38" s="652"/>
      <c r="N38" s="652"/>
      <c r="O38" s="652"/>
      <c r="P38" s="652"/>
    </row>
    <row r="39" spans="1:17" s="642" customFormat="1" ht="24.95" customHeight="1">
      <c r="A39" s="646"/>
      <c r="B39" s="638"/>
      <c r="C39" s="645" t="str">
        <f>Índice!D151</f>
        <v>Proprietary Disclosure</v>
      </c>
      <c r="D39" s="962" t="str">
        <f>Índice!E151</f>
        <v>Tax</v>
      </c>
      <c r="E39" s="963"/>
      <c r="F39" s="963"/>
      <c r="G39" s="963"/>
      <c r="H39" s="963"/>
      <c r="I39" s="963"/>
    </row>
    <row r="40" spans="1:17" s="642" customFormat="1" ht="24.95" customHeight="1">
      <c r="A40" s="646"/>
      <c r="B40" s="638"/>
      <c r="C40" s="684" t="s">
        <v>947</v>
      </c>
      <c r="D40" s="684"/>
      <c r="E40" s="684"/>
      <c r="F40" s="682"/>
      <c r="G40" s="682"/>
      <c r="H40" s="682"/>
      <c r="I40" s="682"/>
      <c r="J40" s="682"/>
      <c r="K40" s="682"/>
      <c r="L40" s="404"/>
      <c r="M40" s="404"/>
      <c r="N40" s="683"/>
      <c r="O40" s="641"/>
      <c r="P40" s="641"/>
    </row>
    <row r="41" spans="1:17" s="642" customFormat="1" ht="24.95" customHeight="1" thickBot="1">
      <c r="A41" s="646"/>
      <c r="B41" s="638"/>
      <c r="C41" s="687" t="s">
        <v>950</v>
      </c>
      <c r="D41" s="687" t="s">
        <v>951</v>
      </c>
      <c r="E41" s="687">
        <v>2013</v>
      </c>
      <c r="F41" s="687">
        <v>2014</v>
      </c>
      <c r="G41" s="687">
        <v>2015</v>
      </c>
      <c r="H41" s="687">
        <v>2016</v>
      </c>
      <c r="I41" s="687">
        <v>2017</v>
      </c>
      <c r="J41" s="687">
        <v>2018</v>
      </c>
      <c r="K41" s="687">
        <v>2019</v>
      </c>
      <c r="L41" s="687">
        <v>2020</v>
      </c>
      <c r="M41" s="687">
        <v>2021</v>
      </c>
      <c r="N41" s="687">
        <v>2022</v>
      </c>
      <c r="O41" s="687">
        <v>2023</v>
      </c>
      <c r="P41" s="686">
        <v>2024</v>
      </c>
      <c r="Q41" s="650"/>
    </row>
    <row r="42" spans="1:17" s="642" customFormat="1" ht="24.95" customHeight="1">
      <c r="A42" s="646"/>
      <c r="B42" s="638"/>
      <c r="C42" s="685" t="s">
        <v>940</v>
      </c>
      <c r="D42" s="685" t="s">
        <v>49</v>
      </c>
      <c r="E42" s="685">
        <v>35243</v>
      </c>
      <c r="F42" s="685">
        <v>26241</v>
      </c>
      <c r="G42" s="685">
        <v>22302</v>
      </c>
      <c r="H42" s="685">
        <v>46819</v>
      </c>
      <c r="I42" s="685">
        <v>35288</v>
      </c>
      <c r="J42" s="685">
        <v>63404</v>
      </c>
      <c r="K42" s="685">
        <v>42472</v>
      </c>
      <c r="L42" s="685">
        <v>75242</v>
      </c>
      <c r="M42" s="685">
        <v>130385</v>
      </c>
      <c r="N42" s="685">
        <v>665301</v>
      </c>
      <c r="O42" s="685">
        <v>212953</v>
      </c>
      <c r="P42" s="658">
        <v>151855</v>
      </c>
      <c r="Q42" s="650"/>
    </row>
    <row r="43" spans="1:17" s="642" customFormat="1" ht="24.95" customHeight="1">
      <c r="A43" s="646"/>
      <c r="B43" s="638"/>
      <c r="C43" s="685" t="s">
        <v>940</v>
      </c>
      <c r="D43" s="685" t="s">
        <v>949</v>
      </c>
      <c r="E43" s="685">
        <v>6649</v>
      </c>
      <c r="F43" s="685">
        <v>7697</v>
      </c>
      <c r="G43" s="685">
        <v>3408</v>
      </c>
      <c r="H43" s="685">
        <v>12141</v>
      </c>
      <c r="I43" s="685">
        <v>11923</v>
      </c>
      <c r="J43" s="685">
        <v>31104</v>
      </c>
      <c r="K43" s="685">
        <v>66570</v>
      </c>
      <c r="L43" s="685">
        <v>91677</v>
      </c>
      <c r="M43" s="685">
        <v>134690</v>
      </c>
      <c r="N43" s="685">
        <v>205043</v>
      </c>
      <c r="O43" s="685">
        <v>178825</v>
      </c>
      <c r="P43" s="658">
        <v>196258</v>
      </c>
      <c r="Q43" s="650"/>
    </row>
    <row r="44" spans="1:17" s="642" customFormat="1" ht="24.95" customHeight="1">
      <c r="A44" s="646"/>
      <c r="B44" s="638"/>
      <c r="C44" s="685" t="s">
        <v>940</v>
      </c>
      <c r="D44" s="685" t="s">
        <v>50</v>
      </c>
      <c r="E44" s="685">
        <v>35</v>
      </c>
      <c r="F44" s="685">
        <v>35</v>
      </c>
      <c r="G44" s="685">
        <v>39</v>
      </c>
      <c r="H44" s="685">
        <v>169</v>
      </c>
      <c r="I44" s="685">
        <v>206</v>
      </c>
      <c r="J44" s="685">
        <v>188</v>
      </c>
      <c r="K44" s="685">
        <v>172</v>
      </c>
      <c r="L44" s="685">
        <v>182</v>
      </c>
      <c r="M44" s="685">
        <v>161</v>
      </c>
      <c r="N44" s="685">
        <v>282</v>
      </c>
      <c r="O44" s="685">
        <v>186</v>
      </c>
      <c r="P44" s="658">
        <v>181</v>
      </c>
      <c r="Q44" s="650"/>
    </row>
    <row r="45" spans="1:17" s="642" customFormat="1" ht="24.95" customHeight="1">
      <c r="A45" s="646"/>
      <c r="B45" s="638"/>
      <c r="C45" s="685" t="s">
        <v>940</v>
      </c>
      <c r="D45" s="685" t="s">
        <v>51</v>
      </c>
      <c r="E45" s="685">
        <v>15200</v>
      </c>
      <c r="F45" s="685">
        <v>1648</v>
      </c>
      <c r="G45" s="685">
        <v>955</v>
      </c>
      <c r="H45" s="685">
        <v>960</v>
      </c>
      <c r="I45" s="685">
        <v>1258</v>
      </c>
      <c r="J45" s="685">
        <v>2346</v>
      </c>
      <c r="K45" s="685">
        <v>3584</v>
      </c>
      <c r="L45" s="685">
        <v>4851</v>
      </c>
      <c r="M45" s="685">
        <v>6321</v>
      </c>
      <c r="N45" s="685">
        <v>5579</v>
      </c>
      <c r="O45" s="685">
        <v>3619</v>
      </c>
      <c r="P45" s="658">
        <v>4168</v>
      </c>
      <c r="Q45" s="650"/>
    </row>
    <row r="46" spans="1:17" s="642" customFormat="1" ht="24.95" customHeight="1">
      <c r="A46" s="646"/>
      <c r="B46" s="638"/>
      <c r="C46" s="685" t="s">
        <v>940</v>
      </c>
      <c r="D46" s="685" t="s">
        <v>52</v>
      </c>
      <c r="E46" s="685">
        <v>6846</v>
      </c>
      <c r="F46" s="685">
        <v>3088</v>
      </c>
      <c r="G46" s="685">
        <v>2466</v>
      </c>
      <c r="H46" s="685">
        <v>8940</v>
      </c>
      <c r="I46" s="685">
        <v>23758</v>
      </c>
      <c r="J46" s="685">
        <v>30672</v>
      </c>
      <c r="K46" s="685">
        <v>26914</v>
      </c>
      <c r="L46" s="685">
        <v>30574</v>
      </c>
      <c r="M46" s="685">
        <v>64182</v>
      </c>
      <c r="N46" s="685">
        <v>51115</v>
      </c>
      <c r="O46" s="685">
        <v>93314</v>
      </c>
      <c r="P46" s="658">
        <v>157637</v>
      </c>
      <c r="Q46" s="650"/>
    </row>
    <row r="47" spans="1:17" s="642" customFormat="1" ht="24.95" customHeight="1">
      <c r="A47" s="646"/>
      <c r="B47" s="638"/>
      <c r="C47" s="685" t="s">
        <v>940</v>
      </c>
      <c r="D47" s="685" t="s">
        <v>53</v>
      </c>
      <c r="E47" s="685">
        <v>6817</v>
      </c>
      <c r="F47" s="685">
        <v>21829</v>
      </c>
      <c r="G47" s="685">
        <v>13921</v>
      </c>
      <c r="H47" s="685">
        <v>18575</v>
      </c>
      <c r="I47" s="685">
        <v>34979</v>
      </c>
      <c r="J47" s="685">
        <v>31578</v>
      </c>
      <c r="K47" s="685">
        <v>25809</v>
      </c>
      <c r="L47" s="685">
        <v>32537</v>
      </c>
      <c r="M47" s="685">
        <v>43606</v>
      </c>
      <c r="N47" s="685">
        <v>33904</v>
      </c>
      <c r="O47" s="685">
        <v>49350</v>
      </c>
      <c r="P47" s="658">
        <v>64010</v>
      </c>
      <c r="Q47" s="650"/>
    </row>
    <row r="48" spans="1:17" s="642" customFormat="1" ht="24.95" customHeight="1">
      <c r="A48" s="646"/>
      <c r="B48" s="638"/>
      <c r="C48" s="685" t="s">
        <v>940</v>
      </c>
      <c r="D48" s="685" t="s">
        <v>54</v>
      </c>
      <c r="E48" s="685">
        <v>33574</v>
      </c>
      <c r="F48" s="685">
        <v>102892</v>
      </c>
      <c r="G48" s="685">
        <v>68858</v>
      </c>
      <c r="H48" s="685">
        <v>109599</v>
      </c>
      <c r="I48" s="685">
        <v>175954</v>
      </c>
      <c r="J48" s="685">
        <v>158505</v>
      </c>
      <c r="K48" s="685">
        <v>127899</v>
      </c>
      <c r="L48" s="685">
        <v>160342</v>
      </c>
      <c r="M48" s="685">
        <v>244545</v>
      </c>
      <c r="N48" s="685">
        <v>173727</v>
      </c>
      <c r="O48" s="685">
        <v>246009</v>
      </c>
      <c r="P48" s="658">
        <v>355759</v>
      </c>
      <c r="Q48" s="650"/>
    </row>
    <row r="49" spans="1:17" s="642" customFormat="1" ht="24.95" customHeight="1">
      <c r="A49" s="646"/>
      <c r="B49" s="638"/>
      <c r="C49" s="685" t="s">
        <v>940</v>
      </c>
      <c r="D49" s="685" t="s">
        <v>55</v>
      </c>
      <c r="E49" s="685">
        <v>14735</v>
      </c>
      <c r="F49" s="685">
        <v>8394</v>
      </c>
      <c r="G49" s="685">
        <v>2164</v>
      </c>
      <c r="H49" s="685">
        <v>5041</v>
      </c>
      <c r="I49" s="685">
        <v>37023</v>
      </c>
      <c r="J49" s="685">
        <v>30508</v>
      </c>
      <c r="K49" s="685">
        <v>5572</v>
      </c>
      <c r="L49" s="685">
        <v>14815</v>
      </c>
      <c r="M49" s="685">
        <v>30837</v>
      </c>
      <c r="N49" s="685">
        <v>32988</v>
      </c>
      <c r="O49" s="685">
        <v>129858</v>
      </c>
      <c r="P49" s="658">
        <v>135739</v>
      </c>
      <c r="Q49" s="650"/>
    </row>
    <row r="50" spans="1:17" s="642" customFormat="1" ht="24.95" customHeight="1">
      <c r="A50" s="646"/>
      <c r="B50" s="638"/>
      <c r="C50" s="685" t="s">
        <v>940</v>
      </c>
      <c r="D50" s="685" t="s">
        <v>56</v>
      </c>
      <c r="E50" s="685">
        <v>500</v>
      </c>
      <c r="F50" s="685">
        <v>1048</v>
      </c>
      <c r="G50" s="685">
        <v>130</v>
      </c>
      <c r="H50" s="685">
        <v>0</v>
      </c>
      <c r="I50" s="685">
        <v>1121</v>
      </c>
      <c r="J50" s="685">
        <v>0</v>
      </c>
      <c r="K50" s="685">
        <v>0</v>
      </c>
      <c r="L50" s="685">
        <v>0</v>
      </c>
      <c r="M50" s="685">
        <v>10</v>
      </c>
      <c r="N50" s="685">
        <v>106</v>
      </c>
      <c r="O50" s="685">
        <v>7849</v>
      </c>
      <c r="P50" s="658">
        <v>3492</v>
      </c>
      <c r="Q50" s="650"/>
    </row>
    <row r="51" spans="1:17" s="642" customFormat="1" ht="24.95" customHeight="1">
      <c r="A51" s="646"/>
      <c r="B51" s="638"/>
      <c r="C51" s="685" t="s">
        <v>940</v>
      </c>
      <c r="D51" s="685" t="s">
        <v>948</v>
      </c>
      <c r="E51" s="685">
        <v>43389</v>
      </c>
      <c r="F51" s="685">
        <v>2634</v>
      </c>
      <c r="G51" s="685">
        <v>1258</v>
      </c>
      <c r="H51" s="685">
        <v>2172</v>
      </c>
      <c r="I51" s="685">
        <v>2056</v>
      </c>
      <c r="J51" s="685">
        <v>1045</v>
      </c>
      <c r="K51" s="685">
        <v>1486</v>
      </c>
      <c r="L51" s="685">
        <v>8199</v>
      </c>
      <c r="M51" s="685">
        <v>2737</v>
      </c>
      <c r="N51" s="685">
        <v>7236</v>
      </c>
      <c r="O51" s="685">
        <v>7018</v>
      </c>
      <c r="P51" s="658">
        <v>7642</v>
      </c>
      <c r="Q51" s="650"/>
    </row>
    <row r="52" spans="1:17" s="642" customFormat="1" ht="24.95" customHeight="1">
      <c r="A52" s="646"/>
      <c r="B52" s="638"/>
      <c r="C52" s="405"/>
      <c r="D52" s="405"/>
      <c r="E52" s="658"/>
      <c r="F52" s="658"/>
      <c r="G52" s="658"/>
      <c r="H52" s="658"/>
      <c r="I52" s="658"/>
      <c r="J52" s="658"/>
      <c r="K52" s="658"/>
      <c r="L52" s="658"/>
      <c r="M52" s="658"/>
      <c r="N52" s="655"/>
      <c r="O52" s="652"/>
      <c r="P52" s="652"/>
    </row>
    <row r="53" spans="1:17" s="642" customFormat="1" ht="24.95" customHeight="1">
      <c r="A53" s="637"/>
      <c r="B53" s="650"/>
    </row>
    <row r="54" spans="1:17" s="642" customFormat="1" ht="24.95" customHeight="1">
      <c r="A54" s="637"/>
      <c r="B54" s="650"/>
    </row>
    <row r="55" spans="1:17" s="642" customFormat="1" ht="24.95" customHeight="1">
      <c r="A55" s="637"/>
      <c r="B55" s="650"/>
    </row>
    <row r="56" spans="1:17" s="642" customFormat="1" ht="24.95" customHeight="1">
      <c r="A56" s="637"/>
      <c r="B56" s="650"/>
    </row>
    <row r="57" spans="1:17" s="642" customFormat="1" ht="24.95" customHeight="1">
      <c r="A57" s="637"/>
      <c r="B57" s="650"/>
    </row>
    <row r="58" spans="1:17" s="642" customFormat="1" ht="24.95" customHeight="1">
      <c r="A58" s="637"/>
      <c r="B58" s="650"/>
    </row>
    <row r="59" spans="1:17" s="642" customFormat="1" ht="24.95" customHeight="1">
      <c r="A59" s="637"/>
      <c r="B59" s="650"/>
    </row>
    <row r="60" spans="1:17" s="642" customFormat="1" ht="24.95" customHeight="1">
      <c r="A60" s="637"/>
      <c r="B60" s="650"/>
    </row>
    <row r="61" spans="1:17" s="642" customFormat="1" ht="24.95" customHeight="1">
      <c r="A61" s="637"/>
      <c r="B61" s="650"/>
    </row>
    <row r="62" spans="1:17" s="642" customFormat="1" ht="24.95" customHeight="1">
      <c r="A62" s="637"/>
      <c r="B62" s="650"/>
    </row>
    <row r="63" spans="1:17" s="642" customFormat="1" ht="24.95" customHeight="1">
      <c r="A63" s="637"/>
      <c r="B63" s="650"/>
    </row>
    <row r="64" spans="1:17" s="642" customFormat="1" ht="24.95" customHeight="1">
      <c r="A64" s="637"/>
      <c r="B64" s="650"/>
    </row>
    <row r="65" spans="1:2" s="642" customFormat="1" ht="24.95" customHeight="1">
      <c r="A65" s="637"/>
      <c r="B65" s="650"/>
    </row>
    <row r="66" spans="1:2" s="642" customFormat="1" ht="24.95" customHeight="1">
      <c r="A66" s="637"/>
      <c r="B66" s="650"/>
    </row>
    <row r="67" spans="1:2" s="642" customFormat="1" ht="24.95" customHeight="1">
      <c r="A67" s="637"/>
      <c r="B67" s="650"/>
    </row>
    <row r="68" spans="1:2" s="642" customFormat="1" ht="24.95" customHeight="1">
      <c r="A68" s="637"/>
      <c r="B68" s="650"/>
    </row>
    <row r="69" spans="1:2" s="642" customFormat="1" ht="24.95" customHeight="1">
      <c r="A69" s="637"/>
      <c r="B69" s="650"/>
    </row>
    <row r="70" spans="1:2" s="642" customFormat="1" ht="24.95" customHeight="1">
      <c r="A70" s="637"/>
      <c r="B70" s="650"/>
    </row>
    <row r="71" spans="1:2" s="642" customFormat="1" ht="24.95" customHeight="1">
      <c r="A71" s="637"/>
      <c r="B71" s="650"/>
    </row>
    <row r="72" spans="1:2" s="642" customFormat="1" ht="24.95" customHeight="1">
      <c r="A72" s="637"/>
      <c r="B72" s="650"/>
    </row>
    <row r="73" spans="1:2" s="642" customFormat="1" ht="24.95" customHeight="1">
      <c r="A73" s="637"/>
      <c r="B73" s="650"/>
    </row>
    <row r="74" spans="1:2" s="642" customFormat="1" ht="24.95" customHeight="1">
      <c r="A74" s="637"/>
      <c r="B74" s="650"/>
    </row>
    <row r="75" spans="1:2" s="642" customFormat="1" ht="24.95" customHeight="1">
      <c r="A75" s="637"/>
      <c r="B75" s="650"/>
    </row>
    <row r="76" spans="1:2" s="642" customFormat="1" ht="24.95" customHeight="1">
      <c r="A76" s="637"/>
      <c r="B76" s="650"/>
    </row>
    <row r="77" spans="1:2" s="642" customFormat="1" ht="24.95" customHeight="1">
      <c r="A77" s="637"/>
      <c r="B77" s="650"/>
    </row>
    <row r="78" spans="1:2" s="642" customFormat="1" ht="24.95" customHeight="1">
      <c r="A78" s="637"/>
      <c r="B78" s="650"/>
    </row>
    <row r="79" spans="1:2" s="642" customFormat="1" ht="24.95" customHeight="1">
      <c r="A79" s="637"/>
      <c r="B79" s="650"/>
    </row>
    <row r="80" spans="1:2" s="642" customFormat="1" ht="24.95" customHeight="1">
      <c r="A80" s="637"/>
      <c r="B80" s="650"/>
    </row>
    <row r="81" spans="1:2" s="642" customFormat="1" ht="24.95" customHeight="1">
      <c r="A81" s="637"/>
      <c r="B81" s="650"/>
    </row>
    <row r="82" spans="1:2" ht="12.75" customHeight="1"/>
    <row r="83" spans="1:2" ht="12.75" customHeight="1"/>
    <row r="84" spans="1:2" ht="12.75" customHeight="1"/>
    <row r="85" spans="1:2" ht="12.75" customHeight="1"/>
    <row r="86" spans="1:2" ht="12.75" customHeight="1"/>
    <row r="87" spans="1:2" ht="12.75" customHeight="1"/>
    <row r="88" spans="1:2" ht="12.75" customHeight="1"/>
    <row r="89" spans="1:2" ht="12.75" customHeight="1"/>
    <row r="90" spans="1:2" ht="12.75" customHeight="1"/>
    <row r="91" spans="1:2" ht="12.75" customHeight="1"/>
    <row r="92" spans="1:2" ht="12.75" customHeight="1"/>
    <row r="93" spans="1:2" ht="12.75" customHeight="1"/>
    <row r="94" spans="1:2" ht="12.75" customHeight="1"/>
    <row r="95" spans="1:2" ht="12.75" customHeight="1"/>
    <row r="96" spans="1: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sheetData>
  <sheetProtection algorithmName="SHA-512" hashValue="h/OlBwV2j7moJnVDgfWOto5GbXshq+yOH3we5/zNv9NTJLF+1jjmB2MvE1yAmUS90ZKLi6L+sAlfVpaaNQkGHQ==" saltValue="5SuN7URv03H+c2hDbvN/9A==" spinCount="100000" sheet="1" objects="1" scenarios="1" formatColumns="0" formatRows="0" autoFilter="0"/>
  <mergeCells count="14">
    <mergeCell ref="D6:I6"/>
    <mergeCell ref="D12:I12"/>
    <mergeCell ref="C19:D19"/>
    <mergeCell ref="C18:D18"/>
    <mergeCell ref="C17:D17"/>
    <mergeCell ref="C16:D16"/>
    <mergeCell ref="C15:D15"/>
    <mergeCell ref="C14:D14"/>
    <mergeCell ref="D39:I39"/>
    <mergeCell ref="C36:D36"/>
    <mergeCell ref="C7:K7"/>
    <mergeCell ref="C8:D8"/>
    <mergeCell ref="C24:D24"/>
    <mergeCell ref="D22:I22"/>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EC801964C9CE645B01BD4634A71FBA5" ma:contentTypeVersion="16" ma:contentTypeDescription="Crie um novo documento." ma:contentTypeScope="" ma:versionID="3fde6dc630b63a6b560ec53874818d8d">
  <xsd:schema xmlns:xsd="http://www.w3.org/2001/XMLSchema" xmlns:xs="http://www.w3.org/2001/XMLSchema" xmlns:p="http://schemas.microsoft.com/office/2006/metadata/properties" xmlns:ns2="d26b9b03-7949-40c5-a444-896418aaee34" xmlns:ns3="605dbe4c-7484-42fc-93b4-2c27c1b8c806" targetNamespace="http://schemas.microsoft.com/office/2006/metadata/properties" ma:root="true" ma:fieldsID="de2abf05327da69c342c8aa2a9a89ea9" ns2:_="" ns3:_="">
    <xsd:import namespace="d26b9b03-7949-40c5-a444-896418aaee34"/>
    <xsd:import namespace="605dbe4c-7484-42fc-93b4-2c27c1b8c8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RevisadoC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b9b03-7949-40c5-a444-896418aae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56fed67b-f4fc-4227-987f-042a70e6c20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RevisadoCM" ma:index="23" nillable="true" ma:displayName="Revisado CM" ma:format="Dropdown" ma:internalName="RevisadoCM">
      <xsd:simpleType>
        <xsd:union memberTypes="dms:Text">
          <xsd:simpleType>
            <xsd:restriction base="dms:Choice">
              <xsd:enumeration value="ok"/>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05dbe4c-7484-42fc-93b4-2c27c1b8c8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b6c805-96fb-414e-900c-9dd1fdf98a57}" ma:internalName="TaxCatchAll" ma:showField="CatchAllData" ma:web="605dbe4c-7484-42fc-93b4-2c27c1b8c80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6b9b03-7949-40c5-a444-896418aaee34">
      <Terms xmlns="http://schemas.microsoft.com/office/infopath/2007/PartnerControls"/>
    </lcf76f155ced4ddcb4097134ff3c332f>
    <RevisadoCM xmlns="d26b9b03-7949-40c5-a444-896418aaee34" xsi:nil="true"/>
    <TaxCatchAll xmlns="605dbe4c-7484-42fc-93b4-2c27c1b8c8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AFEC70-F655-4753-B12E-2CD93D47C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b9b03-7949-40c5-a444-896418aaee34"/>
    <ds:schemaRef ds:uri="605dbe4c-7484-42fc-93b4-2c27c1b8c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F3E0-26F3-4A5B-96EC-B58A4041B14F}">
  <ds:schemaRefs>
    <ds:schemaRef ds:uri="http://schemas.microsoft.com/office/2006/metadata/properties"/>
    <ds:schemaRef ds:uri="http://schemas.microsoft.com/office/infopath/2007/PartnerControls"/>
    <ds:schemaRef ds:uri="d26b9b03-7949-40c5-a444-896418aaee34"/>
    <ds:schemaRef ds:uri="605dbe4c-7484-42fc-93b4-2c27c1b8c806"/>
  </ds:schemaRefs>
</ds:datastoreItem>
</file>

<file path=customXml/itemProps3.xml><?xml version="1.0" encoding="utf-8"?>
<ds:datastoreItem xmlns:ds="http://schemas.openxmlformats.org/officeDocument/2006/customXml" ds:itemID="{A35171E0-535C-4561-9E3C-7C3F2A2CA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32</vt:i4>
      </vt:variant>
    </vt:vector>
  </HeadingPairs>
  <TitlesOfParts>
    <vt:vector size="32" baseType="lpstr">
      <vt:lpstr>Capa</vt:lpstr>
      <vt:lpstr>Início</vt:lpstr>
      <vt:lpstr>Índice</vt:lpstr>
      <vt:lpstr>Sobre este relatório</vt:lpstr>
      <vt:lpstr>Dupla materialidade</vt:lpstr>
      <vt:lpstr>Perfil</vt:lpstr>
      <vt:lpstr>Planejamento estratégico</vt:lpstr>
      <vt:lpstr>Relações governamentais e advoc</vt:lpstr>
      <vt:lpstr>Estrutura corporativa</vt:lpstr>
      <vt:lpstr>Ética, integridade e compliance</vt:lpstr>
      <vt:lpstr>Regulamentações, gestão de risc</vt:lpstr>
      <vt:lpstr>Políticas e processos de remune</vt:lpstr>
      <vt:lpstr>Desempenho econômico-financeiro</vt:lpstr>
      <vt:lpstr>Gestão responsável dos recursos</vt:lpstr>
      <vt:lpstr>Estratégia climática &amp; transiçã</vt:lpstr>
      <vt:lpstr>Energia</vt:lpstr>
      <vt:lpstr>Biodiversidade e ecossistemas</vt:lpstr>
      <vt:lpstr>Recursos hídricos</vt:lpstr>
      <vt:lpstr>Emissões atmosféricas</vt:lpstr>
      <vt:lpstr>Resíduos</vt:lpstr>
      <vt:lpstr>Atração, desenvolvimento</vt:lpstr>
      <vt:lpstr>Diversidade e inclusão</vt:lpstr>
      <vt:lpstr>Saúde, bem-estar e segurança</vt:lpstr>
      <vt:lpstr>Gestão de pessoas</vt:lpstr>
      <vt:lpstr>Remuneração e benefícios</vt:lpstr>
      <vt:lpstr>Impacto socioeconômico e desenv</vt:lpstr>
      <vt:lpstr>Gestão da cadeia de suprimentos</vt:lpstr>
      <vt:lpstr>Gestão de emergência</vt:lpstr>
      <vt:lpstr>Inovações e novas oportunidades</vt:lpstr>
      <vt:lpstr>Ativos e desempenho</vt:lpstr>
      <vt:lpstr>Contribuições socioambientais</vt:lpstr>
      <vt:lpstr>Impostos e participações do gov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Lopes</dc:creator>
  <cp:keywords/>
  <dc:description/>
  <cp:lastModifiedBy>Carmen Moraes</cp:lastModifiedBy>
  <cp:revision/>
  <dcterms:created xsi:type="dcterms:W3CDTF">2025-02-28T15:08:42Z</dcterms:created>
  <dcterms:modified xsi:type="dcterms:W3CDTF">2025-06-20T21:02:50Z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0x010100BEC801964C9CE645B01BD4634A71FBA5</vt:lpwstr>
  </property>
  <property fmtid="{D5CDD505-2E9C-101B-9397-08002B2CF9AE}" pid="3" name="MediaServiceImageTags">
    <vt:lpwstr/>
  </property>
</Properties>
</file>