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neva-my.sharepoint.com/personal/carmen_moraes_eneva_com_br/Documents/Relato Integrado 2024_publicação/RI 2024_PT/"/>
    </mc:Choice>
  </mc:AlternateContent>
  <xr:revisionPtr revIDLastSave="13" documentId="13_ncr:1_{6CD57241-E7B7-4FC8-AA55-F7AE06E4AE87}" xr6:coauthVersionLast="47" xr6:coauthVersionMax="47" xr10:uidLastSave="{E9385ED7-2F3C-4771-9A28-2CD1F815727F}"/>
  <bookViews>
    <workbookView xWindow="-120" yWindow="-120" windowWidth="20730" windowHeight="11040" xr2:uid="{7A16B2C3-7B18-4827-9903-CFB494258200}"/>
  </bookViews>
  <sheets>
    <sheet name="Capa" sheetId="62" r:id="rId1"/>
    <sheet name="Início" sheetId="61" r:id="rId2"/>
    <sheet name="Índice" sheetId="60" r:id="rId3"/>
    <sheet name="Sobre este relatório" sheetId="2" r:id="rId4"/>
    <sheet name="Dupla materialidade" sheetId="30" r:id="rId5"/>
    <sheet name="Perfil" sheetId="31" r:id="rId6"/>
    <sheet name="Planejamento estratégico" sheetId="32" r:id="rId7"/>
    <sheet name="Relações governamentais e advoc" sheetId="33" r:id="rId8"/>
    <sheet name="Estrutura corporativa" sheetId="34" r:id="rId9"/>
    <sheet name="Ética, integridade e compliance" sheetId="35" r:id="rId10"/>
    <sheet name="Regulamentações, gestão de risc" sheetId="36" r:id="rId11"/>
    <sheet name="Políticas e processos de remune" sheetId="37" r:id="rId12"/>
    <sheet name="Desempenho econômico-financeiro" sheetId="38" r:id="rId13"/>
    <sheet name="Gestão responsável dos recursos" sheetId="39" r:id="rId14"/>
    <sheet name="Estratégia climática &amp; transiçã" sheetId="40" r:id="rId15"/>
    <sheet name="Energia" sheetId="41" r:id="rId16"/>
    <sheet name="Biodiversidade e ecossistemas" sheetId="42" r:id="rId17"/>
    <sheet name="Recursos hídricos" sheetId="43" r:id="rId18"/>
    <sheet name="Emissões atmosféricas" sheetId="44" r:id="rId19"/>
    <sheet name="Resíduos" sheetId="45" r:id="rId20"/>
    <sheet name="Atração, desenvolvimento" sheetId="47" r:id="rId21"/>
    <sheet name="Diversidade e inclusão" sheetId="46" r:id="rId22"/>
    <sheet name="Saúde, bem-estar e segurança" sheetId="48" r:id="rId23"/>
    <sheet name="Gestão de pessoas" sheetId="49" r:id="rId24"/>
    <sheet name="Remuneração e benefícios" sheetId="50" r:id="rId25"/>
    <sheet name="Impacto socioeconômico e desenv" sheetId="64" r:id="rId26"/>
    <sheet name="Gestão da cadeia de suprimentos" sheetId="52" r:id="rId27"/>
    <sheet name="Gestão de emergência" sheetId="53" r:id="rId28"/>
    <sheet name="Inovações e novas oportunidades" sheetId="54" r:id="rId29"/>
    <sheet name="Ativos e desempenho" sheetId="55" r:id="rId30"/>
    <sheet name="Contribuições socioambientais" sheetId="56" r:id="rId31"/>
    <sheet name="Impostos e participações do gov" sheetId="57" r:id="rId32"/>
  </sheets>
  <definedNames>
    <definedName name="_xlnm._FilterDatabase" localSheetId="2" hidden="1">Índice!$B$5:$E$151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43" l="1"/>
  <c r="D97" i="43"/>
  <c r="C93" i="43"/>
  <c r="D93" i="43"/>
  <c r="C84" i="43"/>
  <c r="D84" i="43"/>
  <c r="C66" i="43"/>
  <c r="D66" i="43"/>
  <c r="C28" i="43"/>
  <c r="D28" i="43"/>
  <c r="C22" i="43"/>
  <c r="D22" i="43"/>
  <c r="C6" i="43"/>
  <c r="D6" i="43"/>
  <c r="C54" i="42"/>
  <c r="D54" i="42"/>
  <c r="C49" i="42"/>
  <c r="D49" i="42"/>
  <c r="C36" i="42"/>
  <c r="D36" i="42"/>
  <c r="C22" i="42"/>
  <c r="D22" i="42"/>
  <c r="C6" i="42"/>
  <c r="D6" i="42"/>
  <c r="C56" i="41"/>
  <c r="D56" i="41"/>
  <c r="C50" i="41"/>
  <c r="D50" i="41"/>
  <c r="C21" i="41"/>
  <c r="D21" i="41"/>
  <c r="C6" i="41"/>
  <c r="D6" i="41"/>
  <c r="C22" i="40"/>
  <c r="D22" i="40"/>
  <c r="C21" i="40"/>
  <c r="D21" i="40"/>
  <c r="C6" i="40"/>
  <c r="D6" i="40"/>
  <c r="C49" i="38"/>
  <c r="D49" i="38"/>
  <c r="C32" i="38"/>
  <c r="D32" i="38"/>
  <c r="C23" i="38"/>
  <c r="D23" i="38"/>
  <c r="C6" i="38"/>
  <c r="D6" i="38"/>
  <c r="C18" i="39"/>
  <c r="D18" i="39"/>
  <c r="C6" i="39"/>
  <c r="D6" i="39"/>
  <c r="C52" i="45"/>
  <c r="D52" i="45"/>
  <c r="D25" i="45"/>
  <c r="C25" i="45"/>
  <c r="D24" i="45"/>
  <c r="C24" i="45"/>
  <c r="D23" i="45"/>
  <c r="C23" i="45"/>
  <c r="C4" i="45"/>
  <c r="C3" i="45"/>
  <c r="C13" i="45"/>
  <c r="D13" i="45"/>
  <c r="C6" i="45"/>
  <c r="D6" i="45"/>
  <c r="D14" i="44"/>
  <c r="C14" i="44"/>
  <c r="D13" i="44"/>
  <c r="C13" i="44"/>
  <c r="C4" i="44"/>
  <c r="C3" i="44"/>
  <c r="C4" i="43"/>
  <c r="C3" i="43"/>
  <c r="C3" i="40"/>
  <c r="C4" i="40"/>
  <c r="C3" i="41"/>
  <c r="C4" i="41"/>
  <c r="C3" i="42"/>
  <c r="C4" i="42"/>
  <c r="C4" i="39"/>
  <c r="C3" i="39"/>
  <c r="C4" i="38"/>
  <c r="C3" i="38"/>
  <c r="C4" i="34"/>
  <c r="C3" i="34"/>
  <c r="C4" i="35"/>
  <c r="C3" i="35"/>
  <c r="C4" i="36"/>
  <c r="C3" i="36"/>
  <c r="C4" i="37"/>
  <c r="C3" i="37"/>
  <c r="D39" i="57"/>
  <c r="C39" i="57"/>
  <c r="D22" i="57"/>
  <c r="C22" i="57"/>
  <c r="D12" i="57"/>
  <c r="C12" i="57"/>
  <c r="D6" i="57"/>
  <c r="C6" i="57"/>
  <c r="C4" i="56"/>
  <c r="D62" i="56"/>
  <c r="C62" i="56"/>
  <c r="D50" i="56"/>
  <c r="C50" i="56"/>
  <c r="D44" i="56"/>
  <c r="C44" i="56"/>
  <c r="D36" i="56"/>
  <c r="C36" i="56"/>
  <c r="D29" i="56"/>
  <c r="C29" i="56"/>
  <c r="D17" i="56"/>
  <c r="C17" i="56"/>
  <c r="D6" i="56"/>
  <c r="C6" i="56"/>
  <c r="C86" i="55"/>
  <c r="D86" i="55"/>
  <c r="C49" i="55"/>
  <c r="D49" i="55"/>
  <c r="C39" i="55"/>
  <c r="D39" i="55"/>
  <c r="C35" i="55"/>
  <c r="D35" i="55"/>
  <c r="C31" i="55"/>
  <c r="D31" i="55"/>
  <c r="C11" i="55"/>
  <c r="D11" i="55"/>
  <c r="C6" i="55"/>
  <c r="D6" i="55"/>
  <c r="C23" i="54"/>
  <c r="D23" i="54"/>
  <c r="D6" i="54"/>
  <c r="C6" i="54"/>
  <c r="C3" i="54"/>
  <c r="C18" i="53"/>
  <c r="D18" i="53"/>
  <c r="C15" i="53"/>
  <c r="D15" i="53"/>
  <c r="C6" i="53"/>
  <c r="D6" i="53"/>
  <c r="C51" i="52"/>
  <c r="D51" i="52"/>
  <c r="C42" i="52"/>
  <c r="D42" i="52"/>
  <c r="C34" i="52"/>
  <c r="D34" i="52"/>
  <c r="C31" i="52"/>
  <c r="D31" i="52"/>
  <c r="C15" i="52"/>
  <c r="D15" i="52"/>
  <c r="C6" i="52"/>
  <c r="D6" i="52"/>
  <c r="C93" i="64"/>
  <c r="D93" i="64"/>
  <c r="C85" i="64"/>
  <c r="D85" i="64"/>
  <c r="C81" i="64"/>
  <c r="D81" i="64"/>
  <c r="C66" i="64"/>
  <c r="D66" i="64"/>
  <c r="C55" i="64"/>
  <c r="D55" i="64"/>
  <c r="C49" i="64"/>
  <c r="D49" i="64"/>
  <c r="C42" i="64"/>
  <c r="D42" i="64"/>
  <c r="C32" i="64"/>
  <c r="D32" i="64"/>
  <c r="C6" i="64"/>
  <c r="D6" i="64"/>
  <c r="C4" i="57"/>
  <c r="C3" i="57"/>
  <c r="C3" i="56"/>
  <c r="C4" i="55"/>
  <c r="C3" i="55"/>
  <c r="C4" i="54"/>
  <c r="C4" i="53"/>
  <c r="C3" i="53"/>
  <c r="C4" i="52"/>
  <c r="C3" i="52"/>
  <c r="C3" i="64"/>
  <c r="C4" i="64"/>
  <c r="C17" i="50"/>
  <c r="D17" i="50"/>
  <c r="C6" i="50"/>
  <c r="D6" i="50"/>
  <c r="C4" i="50"/>
  <c r="C3" i="50"/>
  <c r="C92" i="49"/>
  <c r="D92" i="49"/>
  <c r="C56" i="49"/>
  <c r="D56" i="49"/>
  <c r="C51" i="49"/>
  <c r="D51" i="49"/>
  <c r="C36" i="49"/>
  <c r="D36" i="49"/>
  <c r="C6" i="49"/>
  <c r="D6" i="49"/>
  <c r="C4" i="49"/>
  <c r="C3" i="49"/>
  <c r="C193" i="48"/>
  <c r="D193" i="48"/>
  <c r="C180" i="48"/>
  <c r="D180" i="48"/>
  <c r="C179" i="48"/>
  <c r="D179" i="48"/>
  <c r="C165" i="48"/>
  <c r="D165" i="48"/>
  <c r="C155" i="48"/>
  <c r="D155" i="48"/>
  <c r="C136" i="48"/>
  <c r="D136" i="48"/>
  <c r="C126" i="48"/>
  <c r="D126" i="48"/>
  <c r="C113" i="48"/>
  <c r="D113" i="48"/>
  <c r="C97" i="48"/>
  <c r="D97" i="48"/>
  <c r="C91" i="48"/>
  <c r="D91" i="48"/>
  <c r="C82" i="48"/>
  <c r="D82" i="48"/>
  <c r="C69" i="48"/>
  <c r="D69" i="48"/>
  <c r="C56" i="48"/>
  <c r="D56" i="48"/>
  <c r="D46" i="48"/>
  <c r="C46" i="48"/>
  <c r="D40" i="48"/>
  <c r="C40" i="48"/>
  <c r="D28" i="48"/>
  <c r="C28" i="48"/>
  <c r="D7" i="48"/>
  <c r="C7" i="48"/>
  <c r="C4" i="48"/>
  <c r="C3" i="48"/>
  <c r="D43" i="46"/>
  <c r="E43" i="46"/>
  <c r="D88" i="46"/>
  <c r="C88" i="46"/>
  <c r="D27" i="46"/>
  <c r="E28" i="46"/>
  <c r="D6" i="46"/>
  <c r="C6" i="46"/>
  <c r="C4" i="46"/>
  <c r="C3" i="46"/>
  <c r="D34" i="47"/>
  <c r="C34" i="47"/>
  <c r="D13" i="47"/>
  <c r="C13" i="47"/>
  <c r="D6" i="47"/>
  <c r="C6" i="47"/>
  <c r="C4" i="47"/>
  <c r="C3" i="47"/>
  <c r="C6" i="44"/>
  <c r="D6" i="44"/>
  <c r="C135" i="40"/>
  <c r="D135" i="40"/>
  <c r="F130" i="40"/>
  <c r="E130" i="40"/>
  <c r="D130" i="40"/>
  <c r="F129" i="40"/>
  <c r="E129" i="40"/>
  <c r="D129" i="40"/>
  <c r="F128" i="40"/>
  <c r="E128" i="40"/>
  <c r="D128" i="40"/>
  <c r="F49" i="40"/>
  <c r="E49" i="40"/>
  <c r="D49" i="40"/>
  <c r="G17" i="38" l="1"/>
  <c r="G18" i="38" s="1"/>
  <c r="F17" i="38"/>
  <c r="F18" i="38" s="1"/>
  <c r="E17" i="38"/>
  <c r="E18" i="38" s="1"/>
</calcChain>
</file>

<file path=xl/sharedStrings.xml><?xml version="1.0" encoding="utf-8"?>
<sst xmlns="http://schemas.openxmlformats.org/spreadsheetml/2006/main" count="2044" uniqueCount="969">
  <si>
    <t>Dupla materialidade</t>
  </si>
  <si>
    <t>Perfil</t>
  </si>
  <si>
    <t>Planejamento estratégico</t>
  </si>
  <si>
    <t>Relações governamentais e advocacy</t>
  </si>
  <si>
    <t>Estrutura corporativa</t>
  </si>
  <si>
    <t>Regulamentações, gestão de riscos e oportunidades</t>
  </si>
  <si>
    <t>Políticas e processos de remuneração</t>
  </si>
  <si>
    <t>Desempenho econômico-financeiro</t>
  </si>
  <si>
    <t>Gestão responsável dos recursos naturais</t>
  </si>
  <si>
    <t>Estratégia climática &amp; transição energética</t>
  </si>
  <si>
    <t>Energia</t>
  </si>
  <si>
    <t>Biodiversidade e ecossistemas</t>
  </si>
  <si>
    <t>Recursos hídricos</t>
  </si>
  <si>
    <t>Emissões atmosféricas</t>
  </si>
  <si>
    <t>Resíduos</t>
  </si>
  <si>
    <t>Diversidade e inclusão</t>
  </si>
  <si>
    <t>Atração, desenvolvimento e retenção</t>
  </si>
  <si>
    <t>Saúde, bem-estar e segurança</t>
  </si>
  <si>
    <t>Gestão de pessoas</t>
  </si>
  <si>
    <t>Remuneração e benefícios</t>
  </si>
  <si>
    <t>Impacto socioeconômico e desenvolvimento das comunidades</t>
  </si>
  <si>
    <t>Gestão da cadeia de suprimentos</t>
  </si>
  <si>
    <t>Gestão de emergência</t>
  </si>
  <si>
    <t>Inovações e novas oportunidades</t>
  </si>
  <si>
    <t>Ativos e desempenho</t>
  </si>
  <si>
    <t>Contribuições socioambientais</t>
  </si>
  <si>
    <t>Compensação ambiental</t>
  </si>
  <si>
    <t>Compras com fornecedores locais</t>
  </si>
  <si>
    <t>Condicionantes ambientais</t>
  </si>
  <si>
    <t>Doações (infraestrutura e equipamentos públicos)</t>
  </si>
  <si>
    <t>Pagamentos a superficiários</t>
  </si>
  <si>
    <t>Projetos sociais (recursos próprios)</t>
  </si>
  <si>
    <t>Impostos e participações do governo</t>
  </si>
  <si>
    <t>Fundiário e regulatório</t>
  </si>
  <si>
    <t>P&amp;D e regulatório</t>
  </si>
  <si>
    <t>Regulatório</t>
  </si>
  <si>
    <t>Tributário</t>
  </si>
  <si>
    <t xml:space="preserve">Estão incluídas no Relato Integrado as seguintes entidades: SPE Futura 1 Geração e Comercialização de Energia Solar S.A., SPE Futura 3 Geração e Comercialização de Energia Solar S.A., SPE Futura 6 Geração e Comercialização de Energia Solar S.A., Amapari Energia S.A., Eneva Participações S.A., Sul Geração de Energia, Seival Geração de Energia, Termopantanal Participação, Termopantanal Ltda., Central Eólica Asa Branca, Central Eólica Santo Expe, Central Eólica São Francisco, Central Eólica Santa Luzi, Central Eólica Morada Nov, Central Eólica Pedra Verm I, Central Eólica Pedra Verm II, Central Eólica Milagres L, Central Eólica Algaro­ba L, Central Eólica Boa Vista I, Central Eólica Boa Vista II, Central Eólica Boa Vista III, Central Eólica Bonsucceso I, Central Eólica Bonsucceso II, Central Eólica Ouro Negro, Central Eólica Pau Branco, Central Eólica Pau D’Arco, Central Eólica Pedra Bran, Central Eólica Pedra Rosa, Central Eólica Santa Benv I, Central Eólica Santa Benv II, Central Eólica Ubaeira I, Central Eólica Ubaeira II, Jandaíra Ventos S.A., Jandaíra II Ventos S.A.
São as mesmas entidades incluídas no relato financeiro. As demonstrações financeiras consolidadas seguem as práticas contábeis adotadas no Brasil, as normas do Comitê de Pronunciamentos Contábeis (CPC), aprovados pela Comissão de Valores Mobiliários (CVM), e do International Financial Reporting Standards – IFRS, emitidas pelo Conselho de Normas Internacionais de Contabilidade (International Accounting Standards Board – Iasb). </t>
  </si>
  <si>
    <t xml:space="preserve">O Relatório Integrado, lançado em junho de 2025, abrange o período de 1º de janeiro de 2024 a 31 de dezembro de 2024. A publicação anual segue a mesma periodicidade do relato financeiro da organização. </t>
  </si>
  <si>
    <t xml:space="preserve">A elaboração do Relatório Integrado contou com a participação da Diretoria Executiva e do Conselho de Administração, por meio de entrevistas individuais para levantamento dos principais acontecimentos de 2024, além de revisão e aprovação do conteúdo. O processo envolveu diversas áreas da Companhia, abrangendo desde o planejamento e coleta de dados até a divulgação, garantindo a precisão e a integridade das informações.
O Conselho de Administração desempenhou um papel ativo na revisão da matriz de materialidade e no debate sobre temas prioritários relacionados à sustentabilidade. O órgão também contribuiu, por meio de uma entrevista com seu presidente, para fornecer insumos para a elaboração da Mensagem da Administração, assinada em conjunto com o Diretor-Presidente (Chief Executive Officer – CEO). </t>
  </si>
  <si>
    <t>`</t>
  </si>
  <si>
    <t>A Eneva S.A., conhecida como Eneva, é uma organização empresarial com fins lucrativos e opera como Sociedade Anônima Aberta, registrada desde 2007 no Novo Mercado da B3, sob o código ENEV3. A Companhia é a principal operadora privada de gás natural do Brasil, a segunda maior em capacidade de geração térmica, tendo sua sede situada no Rio de Janeiro (RJ). A empresa possui ativos de exploração e produção de gás natural situados em quatro estados do Brasil: Maranhão (bacia sedimentar do Parnaíba), Amazonas (bacias sedimentares do Amazonas e do Solimões), Mato Grosso do Sul e Goiás (bacia sedimentar do Paraná).</t>
  </si>
  <si>
    <t>A presença da Eneva em dez estados brasileiros reflete o esforço contínuo da Companhia na construção de um relacionamento institucional sólido com os entes públicos, em linha com a natureza altamente regulada de suas atividades. A atuação da empresa busca contribuir, de forma técnica e transparente, para o aprimoramento do marco regulatório e o fortalecimento da previsibilidade jurídica, com foco em soluções energéticas seguras, competitivas e sustentáveis. 
A estratégia de relações governamentais está integrada à gestão de reputação e à mitigação de riscos, promovendo a interlocução qualificada com órgãos reguladores, representantes dos Poderes Executivo e Legislativo, e entidades setoriais. A participação em consultas públicas, fóruns técnicos e associações especializadas reforça o posicionamento da Companhia como uma das vozes técnicas relevantes na formulação de políticas públicas e diretrizes para o setor de energia.
Em 2024, a Eneva contribuiu para o avanço de temas estruturantes, como a criação de um mecanismo de operação flexível para usinas termelétricas, que permitiu o despacho otimizado em momentos de pico de demanda, reduzindo custos ao Sistema Interligado Nacional. Houve ainda evolução na dosimetria de penalidades, promovendo maior aderência à lógica de mercado. 
Do ponto de vista tributário, a Companhia alcançou aproximadamente R$ 200 milhões em incentivos, via o Regime Especial de Incentivos para o Desenvolvimento da Infraestrutura (Reidi), aplicados em projetos estratégicos como a unidade de liquefação no Complexo do Parnaíba e a expansão do campo de Azulão. Também obteve a devolução de R$ 78 milhões em garantias financeiras associadas a compromissos de investimento, como resultado do cumprimento tempestivo de obrigações regulatórias.
Outro marco foi a integração do maior terminal de GNL do Brasil, localizado em Sergipe, à malha nacional de transporte de gás, viabilizando a injeção de até 14 milhões de m³/dia no sistema. Esse avanço contribui para a segurança do suprimento e o fortalecimento da infraestrutura de gás no país.
A Companhia reafirma seu compromisso com a legalidade, a transparência e o diálogo institucional contínuo, contribuindo de forma propositiva para a construção de um ambiente regulatório equilibrado, alinhado ao desenvolvimento local e à sustentabilidade de longo prazo de seus negócios.</t>
  </si>
  <si>
    <t>A gestão está focada em princípios de transparência, diálogo e respeito mútuo. O relacionamento com as autoridades fiscais segue o princípio de correspondência hierárquica, permitindo interações em níveis técnico, institucional e político, sempre com a finalidade de esclarecer o cumprimento da legislação tributária e a governança interna na utilização de incentivos fiscais. A empresa realiza monitoramento das matérias legislativas federais e estaduais, incluindo proposições tributárias. Internamente, a Eneva utiliza uma matriz de riscos para avaliar impactos potenciais de mudanças regulatórias e definir medidas mitigatórias. Também trabalha em conjunto com o Poder Público para fornecer subsídio técnico, baseado nas melhores práticas, à concepção de normativos tributários sobre novos modelos de negócio ou operações não previstas na regulação vigente.</t>
  </si>
  <si>
    <t>A Eneva participa das seguintes associações de classe e organizações do setor:
•	Instituto Acende Brasil (Acende), 
•	Associação Brasileira do Carbono Sustentável (ABCS), 
•	Associação Brasileira de Energia Eólica (AbeEólica), 
•	Associação Brasileira dos Produtores Independentes de Petróleo e Gás (Abpip), 
•	Associação Brasileira dos Comercializadores de Energia (Abraceel), 
•	Associação Brasileira de Geradores Termelétricos (Abraget), 
•	Associação Brasileira de Energia Solar Fotovoltaica (Absolar), 
•	Associação de Comércio Exterior do Brasil (AEB), 
•	CCS Brasil (Captura de Carbono), 
•	Conselho Empresarial Brasileiro para o Desenvolvimento Sustentável (CEBDS), 
•	Centro Brasileiro de Relações Internacionais (Cebri), 
•	Centro de Estratégias em Recursos Naturais e Energia (Cerne), 
•	Movimento Brasil Competitivo (MBC) e o Instituto Pensar Energia (IPE).
Além disso, a organização integra a Federação das Indústrias do Estado do Maranhão (Fiema), por meio do Programa de Desenvolvimento de Fornecedores do Maranhão (PDF-Fiema).</t>
  </si>
  <si>
    <t xml:space="preserve">Os membros do Conselho de Administração podem ser indicados pela administração ou por qualquer acionista da Companhia, sendo eleitos ou destituídos por meio da Assembleia Geral de Acionistas. O Conselho de Administração nomeia seu presidente e seu vice-presidente, bem como os membros dos Comitês de Assessoramento, que são compostos por maioria de membros do Conselho e, quando pertinente, por convidados especialistas externos. 
Os membros do Conselho de Administração, dos Comitês de Assessoramento e da Diretoria Estatutária são indicados considerando questões de qualificação e experiência técnica, aspectos legais e reputacionais e seguindo os critérios da Política de Indicação, fundamentada nas diretrizes de governança corporativa do Estatuto Social, no Regimento Interno do Conselho de Administração, na Lei das Sociedades por Ações (Lei nº 6.404/76) e no Regulamento do Novo Mercado da B3. Os candidatos a membros dos Comitês de Assessoramento e da Diretoria Estatutária são avaliados pelo Comitê de Pessoas antes da aprovação pelo Conselho de Administração.
As indicações para a composição do Conselho de Administração devem seguir o procedimento previsto na Política de Indicação de Membros do Conselho de Administração, dos Comitês de Assessoramento e da Diretoria Estatutária. Apenas candidatos desimpedidos podem ser indicados, considerando-se diversidade de conhecimento, experiências, comportamentos, aspectos culturais, gênero, faixa etária, formação acadêmica e disponibilidade de tempo para o exercício da função. Para reeleição, são levados em conta o desempenho do membro durante o período, sua experiência, assiduidade às reuniões do mandato anterior e a avaliação do benefício da sua substituição ou renovação, comparada à sua permanência. </t>
  </si>
  <si>
    <t>O Conselho de Administração é responsável pela aprovação da Missão, Visão, Comportamentos e políticas da Eneva. Em 2024, houve a revisão desses elementos, incluindo a incorporação do compromisso com saúde, segurança e meio ambiente nos comportamentos essenciais da Companhia. Também foi inserida a iniciativa estratégica de "zero acidentes" para toda a empresa, reforçando a prioridade da segurança. As ações estabelecidas nessa iniciativa foram acompanhadas pela Diretoria e pelo Conselho de Administração.
A alta direção gerencia os impactos relacionados à saúde, segurança e meio ambiente por meio de reuniões mensais, nas quais são acompanhados os principais indicadores e o plano de trabalho da área de Saúde, Segurança e Meio Ambiente (SSMA). Nessas reuniões, são aprovadas decisões estratégicas para alinhar as questões de SSMA à estratégia de negócio e promover a melhoria contínua do sistema de gestão. Os principais temas discutidos nesses encontros são reportados mensalmente ao Conselho de Administração pelo diretor de SSMA. Adicionalmente, são realizadas Reuniões de Análise Crítica em SSMA pelos diretores operacionais junto às equipes das plantas, quando são avaliados os resultados e metas atingidas, planos de ação em andamento e necessidades gerais.
O papel da alta direção é orientar e direcionar as estratégias aprovadas pelo Conselho de Administração para a redução dos impactos da Companhia na saúde, na segurança e no meio ambiente, com o objetivo de difundir a cultura Eneva nessas questões para todos os colaboradores.</t>
  </si>
  <si>
    <t>O Conselho de Administração da Eneva é informado periodicamente pela Diretoria sobre os principais processos e riscos. Além disso, conta com o assessoramento de comitês específicos que reportam quaisquer preocupações cruciais identificadas. Em 2024, o número total de preocupações cruciais comunicadas ao Conselho de Administração foi 66, distribuídas da seguinte forma: Financeiro (39), Projetos (9), Saúde e Segurança (7), Jurídico (4), ESG (3), Estratégico (3) e Riscos (1).</t>
  </si>
  <si>
    <t xml:space="preserve">O Conselho de Administração e a Diretoria são avaliados por consultoria externa, que verifica, entre os parâmetros de avaliação, a competência e a capacidade desses órgãos para supervisionar e gerir os impactos da Companhia na economia, no meio ambiente e nas pessoas. A avaliação é independente e realizada uma vez a cada mandato. </t>
  </si>
  <si>
    <t>A Eneva avalia os riscos e oportunidades relacionados às mudanças climáticas por meio do monitoramento contínuo das emissões de gases de efeito estufa (GEE), cujos dados são analisados mensalmente nas Reuniões de Análise Crítica, realizadas pelas operações e reportados trimestralmente à Diretoria Executiva. As métricas utilizadas incluem as emissões absolutas de dióxido de carbono equivalente (CO₂e), dióxido de carbono (CO₂), metano (CH₄) e óxido nitroso (N₂O), abrangendo os Escopos 1, 2 e 3, com discriminação por operação e consolidação para toda a companhia. Essas emissões consideram atividades de geração de energia a partir de gás natural, carvão, óleo combustível e fontes renováveis, produção de gás natural liquefeito em pequena escala (Small Scale Liquefied Natural Gas – SSLNG), comercialização de energia e exploração e produção de petróleo e gás (E&amp;P). Também são acompanhadas a intensidade de emissões por megawatt-hora gerado (tCO₂e/MWh), segmentada por fonte de geração e consolidada para o portfólio de ativos; e a intensidade de emissões por barril de óleo equivalente (tCO₂e/boe) produzido, informada de forma consolidada e desagregada pelas operações nas regiões de Parnaíba, no Maranhão, e Azulão, no Amazonas.</t>
  </si>
  <si>
    <t>Em todas as regiões de atuação, como Nordeste, Norte e Sudeste, os empregados de diferentes categorias funcionais, incluindo Administrativo, Coordenação, Direção, Especialista, Gerência, Operacional e Supervisão, receberam capacitação em combate à corrupção, reforçando o compromisso da organização com a ética e a conformidade em todos os níveis.</t>
  </si>
  <si>
    <t>Nordeste</t>
  </si>
  <si>
    <t>Norte</t>
  </si>
  <si>
    <t>Sudeste</t>
  </si>
  <si>
    <t>Direção</t>
  </si>
  <si>
    <t>-</t>
  </si>
  <si>
    <t>Gerência</t>
  </si>
  <si>
    <t>Coordenação</t>
  </si>
  <si>
    <t>Supervisão</t>
  </si>
  <si>
    <t>Especialista</t>
  </si>
  <si>
    <t>Administrativo</t>
  </si>
  <si>
    <t>Operacional</t>
  </si>
  <si>
    <t xml:space="preserve"> Total</t>
  </si>
  <si>
    <t xml:space="preserve">Entre as oportunidades relacionadas às mudanças climáticas que podem impactar as operações e estratégia de crescimento da Eneva, estão a expansão em soluções de liquefação de gás em pequena escala (Small Scale LNG – SSLNG) e outras iniciativas para fornecimento de gás natural fora da malha de gasodutos, visando a substituição de combustíveis mais poluentes, como diesel e óleo combustível. Como parte desse processo, a Companhia investiu aproximadamente R$ 8 bilhões em projetos, incluindo o fechamento de ciclo das usinas Parnaíba V e VI, a operação integrada Azulão-Jaguatirica, a planta de liquefação de gás natural do Parnaíba e o Parque Solar Futura I.
Em dezembro de 2024, iniciou-se a operação comercial do primeiro trem de liquefação no Complexo Parnaíba, abastecido pelo gás natural da Bacia do Parnaíba. O segundo trem entrou em operação no início de 2025, totalizando uma capacidade de 600 mil metros cúbicos por dia de gás natural liquefeito (GNL). Além disso, a Eneva conduziu estudos para a conversão das usinas a carvão Itaqui e Pecém para gás natural, confirmando a viabilidade técnica e econômica da mudança. No entanto, essa conversão resultou no reconhecimento de uma redução no valor contábil dos ativos no montante de R$ 635 milhões.
A empresa também investe em pesquisa e desenvolvimento voltados para a descarbonização, incluindo a viabilidade da produção de hidrogênio verde para geração de energia em usinas termelétricas, o estudo de materiais resistentes à corrosão para poços de armazenamento e captura de carbono, pesquisas sobre estocagem permanente de CO₂ em reservatórios subterrâneos e a otimização da captura de carbono em usinas térmicas.
Os impactos financeiros dessas oportunidades incluem a expansão do mercado de gás natural e a diversificação das fontes de receita. Em 2024, a Eneva assinou contrato de fornecimento de GNL em pequena escala com a Companhia Pernambucana de Gás (Copergás), reforçando a transição para uma matriz energética de menor emissão de carbono e ampliando as oportunidades de monetização do gás natural.
Para monitorar e gerenciar os riscos e oportunidades climáticas, a Eneva realiza avaliações contínuas de inovações tecnológicas, apoia projetos de pesquisa e desenvolvimento e aprimora seus processos de reporte financeiro e ambiental. A Companhia planeja se adequar às normas IFRS S1 e S2, a partir de 2026, aumentando a consistência, comparabilidade e verificabilidade das informações financeiras ligadas à sustentabilidade e fatores climáticos. Em 2025, a matriz de materialidade será revisada para atualizar os aspectos estratégicos da versão de 2022.
</t>
  </si>
  <si>
    <t>A Eneva e suas subsidiárias pautam sua estratégia fiscal pela integridade e pela transparência nas relações com agentes públicos, mantendo-se em conformidade com as normas tributárias locais e internacionais e utilizando benefícios e incentivos fiscais legalmente disponíveis, conforme a região e o negócio desenvolvido. As normas e princípios que regem a gestão tributária da Companhia estão integrados ao conjunto de políticas alinhadas à governança corporativa, sendo aprovadas pelos comitês competentes e pelo Conselho de Administração.
A gestão de riscos fiscais é parte do processo de gestão integrada de riscos corporativos. A companhia busca identificar, avaliar e tratar riscos relacionados à conformidade regulatória com suporte de especialistas jurídicos e tributários externos e independentes, quando necessário, com o objetivo de reduzir incertezas e preservar o valor dos negócios.
A abordagem tributária está vinculada à estratégia da Companhia, compondo um dos fatores considerados nas decisões comerciais, operacionais e de investimento. Embora não determine isoladamente a alocação de capital, é um dos elementos avaliados no processo de tomada de decisão, alinhando-se à estratégia de negócios e aos objetivos de desenvolvimento sustentável da organização.</t>
  </si>
  <si>
    <t>Os riscos catastróficos e de cauda estão contemplados no processo geral de gestão de riscos da Eneva e são abordados especificamente por meio de um sistema estruturado de gestão de crises. Esse sistema é regulamentado pelo Manual de Gerenciamento de Crises, que prevê a realização de simulados periódicos com a participação da Comissão de Crises e outros profissionais-chave da Companhia, garantindo a capacidade de resposta diante de cenários de alta severidade.
Do ponto de vista operacional, todos os ativos da Eneva possuem estudos de risco específicos, e a gestão dos riscos relacionados à saúde, segurança e meio ambiente é conduzida conforme o procedimento corporativo PR.CRP.HSE.010, que estabelece diretrizes para a identificação, análise e controle de riscos operacionais.</t>
  </si>
  <si>
    <t xml:space="preserve">No período de 2024, a proporção da remuneração total anual foi de 28,77. A variação percentual na remuneração total anual do indivíduo mais bem pago foi de -0,15%, enquanto a variação percentual média da remuneração total anual dos empregados foi de -2,74%, resultando em uma proporção de 0,06. Não houve variação substancial entre os períodos de 2024 e 2023 (inferior a 3%) para ambos os indicadores. </t>
  </si>
  <si>
    <t>A Eneva incorpora seus compromissos de política para uma conduta empresarial responsável em todas as suas atividades e relações de negócios por meio da elaboração, aprovação e monitoramento de suas políticas institucionais. Cada política é idealizada e gerida pelas áreas responsáveis pelo tema correspondente, sendo revisada pela Diretoria Técnica e aprovada pelo Conselho de Administração. Todas as políticas são divulgadas no Sistema Eneva de Normativos, e os colaboradores são notificados sobre sua publicação, devendo confirmar ciência sobre o documento.
As políticas aplicam-se a todos os administradores, colaboradores e terceiros que atuem em nome da Eneva, independentemente do nível hierárquico. Os administradores são responsáveis por disseminar e praticar as diretrizes estabelecidas.
A Eneva conta atualmente com as seguintes políticas institucionais: Política Anticorrupção, Política de Sustentabilidade, Política de Finanças, Política de Alçadas, Política de Saúde, Segurança e Meio Ambiente (HSE), Política de Remuneração, Política de Compras, Política de Direitos Humanos, Política de Defesa da Concorrência, Política de Doações e Patrocínios, Política de Gerenciamento de Riscos, Política de Indicação de Membros do Conselho de Administração, dos Comitês de Assessoramento e da Diretoria Estatutária, Política de Divulgação de Ato ou Fato Relevante e Negociação de Valores Mobiliários, Política de Transações com Partes Relacionadas, Código de Conduta, Estatuto Social.</t>
  </si>
  <si>
    <t>Em 2024, a Eneva gerou R$ 14,9 bilhões em valor econômico, distribuiu R$ 14,4 bilhões e reteve R$ 549,5 milhões.</t>
  </si>
  <si>
    <t>Benefícios fiscal de redução de 75% do IRPJ – Sudene e Sudam</t>
  </si>
  <si>
    <t>Subvenções para investimentos, pesquisa e desenvolvimento e outros tipos relevantes de concessões</t>
  </si>
  <si>
    <t>¹ Não há participação do governo na estrutura acionária da Eneva</t>
  </si>
  <si>
    <t>Receitas de vendas</t>
  </si>
  <si>
    <t>Lucros/perdas antes dos impostos</t>
  </si>
  <si>
    <t>Bens tangíveis, excluindo caixa e equivalentes</t>
  </si>
  <si>
    <t>¹ Resultado conforme as Demonstrações Financeiras da Companhia</t>
  </si>
  <si>
    <t>Imposto de renda e contribuição social pagos referente as competências</t>
  </si>
  <si>
    <t>Tributos de imposto de renda e contribuição social correntes sobre lucros/perdas</t>
  </si>
  <si>
    <t>Em 2024, a Eneva investiu R$ 278,1 milhões em geração de energia renovável, exclusivamente a partir da fonte solar, por meio dos empreendimentos Futura e Tauá. O investimento em energia solar corresponde a 0,71% do total das despesas de capital e aquisições da Eneva no período. O valor informado também contempla adequações e melhorias associadas às operações de cogeração e manutenção (COG e O&amp;M, respectivamente).</t>
  </si>
  <si>
    <t>A Eneva orienta suas operações por meio de duas políticas fundamentais que reforçam seu compromisso com a sustentabilidade: a Política de Saúde, Segurança e Meio Ambiente e a Política de Sustentabilidade. Ambas demonstram o compromisso com a gestão responsável, a inovação e a adoção de práticas sustentáveis e suas diretrizes orientam todas as práticas de gestão, operação e de tomada de decisão da Companhia. 
A Política de Saúde, Segurança e Meio Ambiente estabelece diretrizes das melhores práticas da indústria. Identifica e minimiza os impactos ambientais e sociais negativos e potencializa os impactos positivos das operações, indo além dos requisitos legais no comprometimento com a conservação do meio ambiente, com destaque para os temas de biodiversidade, emissões, mudanças climáticas e recursos hídricos. Ambas demonstram o compromisso com a gestão responsável, a inovação e a adoção de práticas sustentáveis e suas diretrizes orientam todas as práticas de gestão, operação e de tomada de decisão da Companhia. 
A Política de Sustentabilidade define os princípios e diretrizes da Eneva para a gestão responsável de seus negócios, alinhando-se às melhores práticas de ESG (Ambiental, Social e Governança) e aos Objetivos de Desenvolvimento Sustentável (ODS) da ONU. Essa política orienta a empresa na busca por um crescimento equilibrado, garantindo impactos positivos para o meio ambiente, comunidades e seus públicos de relacionamento.</t>
  </si>
  <si>
    <t>Consumo total de combustíveis dentro da organização oriundos de fontes não renováveis</t>
  </si>
  <si>
    <t>Total</t>
  </si>
  <si>
    <t>Sede</t>
  </si>
  <si>
    <t>E&amp;P</t>
  </si>
  <si>
    <t>Geração</t>
  </si>
  <si>
    <t>Transporte</t>
  </si>
  <si>
    <t>Carvão</t>
  </si>
  <si>
    <t>Diesel</t>
  </si>
  <si>
    <t>Gás liquefeito de petróleo (GLP)</t>
  </si>
  <si>
    <t>Gasolina</t>
  </si>
  <si>
    <t>Condensado (fator de conversão Nafta)</t>
  </si>
  <si>
    <t>Gás natural</t>
  </si>
  <si>
    <t xml:space="preserve">8.338.673,26
</t>
  </si>
  <si>
    <t>GNL</t>
  </si>
  <si>
    <t>Óleo combustível</t>
  </si>
  <si>
    <t>Consumo de Energia de fontes renováveis</t>
  </si>
  <si>
    <t>Eletricidade - concessionária</t>
  </si>
  <si>
    <t>Eletricidade de autogeração - renovável</t>
  </si>
  <si>
    <t>Etanol</t>
  </si>
  <si>
    <t>Total geral</t>
  </si>
  <si>
    <t xml:space="preserve"> Energia vendida não renovável</t>
  </si>
  <si>
    <t xml:space="preserve"> Energia vendida renovável</t>
  </si>
  <si>
    <t xml:space="preserve"> Energia fora da organização</t>
  </si>
  <si>
    <t>Desde 2022, a Eneva mantém compromisso público com a preservação da biodiversidade como participante do Compromisso Empresarial Brasileiro para a Biodiversidade, iniciativa do Conselho Empresarial Brasileiro para o Desenvolvimento Sustentável (CEBDS). A empresa atua em três metas dessa iniciativa: inserir o tema biodiversidade na estratégia de negócios; promover e fortalecer práticas que favoreçam o uso racional dos recursos da biodiversidade; e engajar as comunidades das regiões onde atua para ampliar o envolvimento com a conservação da biodiversidade e a manutenção dos serviços ecossistêmicos. 
A Companhia adota a Política de Sustentabilidade e o Procedimento de Gestão de Biodiversidade. A Política de Sustentabilidade estabelece princípios e diretrizes para a sustentabilidade, alinhados com práticas corporativas de Governança Ambiental, Social e Corporativa (ESG, na sigla em inglês) e com os Objetivos de Desenvolvimento Sustentável (ODS) definidos pela Organização das Nações Unidas (ONU). A política considera a atuação da empresa na região da Amazônia Legal, assumindo a compensação dos impactos diretos causados por suas atividades e promovendo projetos socioambientais com foco educativo e de conciliação entre atividades econômicas, geração de renda e conservação da biodiversidade. O Procedimento de Gestão de Biodiversidade define metodologias aplicáveis às unidades operacionais e novos projetos em construção, abrangendo atividades como supressão vegetal, manejo de fauna, medidas compensatórias, levantamento de indicadores e elaboração de relatórios de desempenho.
As políticas, os procedimentos e os compromissos estabelecidos influenciam o desenvolvimento de projetos socioambientais voltados à restauração de áreas com perda de biodiversidade, por meio de ações como reflorestamento, implantação de sistemas agroflorestais, práticas de agricultura sustentável e desenvolvimento de cadeias produtivas. A Política de Sustentabilidade estabelece que a liderança da Companhia é responsável por difundir e assegurar o cumprimento de seus preceitos.
No pilar estratégico Conservação Ambiental e Bioeconomia, a Companhia assumiu o compromisso de conservar a biodiversidade e combater o desmatamento por meio do desenvolvimento de cadeias produtivas sustentáveis, com benefícios para as comunidades locais e promoção de novas habilidades. Nesse contexto, foram definidas duas metas: aumentar em 15% a renda autônoma de agricultores envolvidos em projetos florestais da Eneva no prazo de até cinco anos após o engajamento, e certificar 100% da cadeia produtiva agrícola dos projetos socioambientais em até cinco anos após o início da participação dos beneficiários nas iniciativas.</t>
  </si>
  <si>
    <t>A definição dos impactos reais e potenciais mais significativos na biodiversidade, relacionados às unidades operacionais e aos produtos e serviços da cadeia de fornecedores, é realizada na fase de implantação dos projetos por meio da Análise de Impactos Ambientais contida no Estudo de Impacto Ambiental e no Relatório de Impacto Ambiental (EIA/Rima). Essa análise é baseada no diagnóstico do meio biótico na área de influência dos empreendimentos. Já na fase de operação, a identificação e avaliação dos impactos passam a ser conduzidas com base no procedimento PR.CRP.HSE.058 – Levantamento e Avaliação de Aspectos e Impactos Ambientais.</t>
  </si>
  <si>
    <t>Os impactos na biodiversidade decorrentes das atividades da Eneva ocorrem principalmente nas fases de implantação e operação dos ativos de geração de energia e de exploração e produção (E&amp;P), sendo relacionados, em sua maioria, à supressão vegetal. Para mitigá-los, são realizados estudos sobre biodiversidade durante os processos de licenciamento ambiental, com monitoramento baseado em procedimentos técnicos aprovados pelos órgãos ambientais. As políticas e práticas de gestão ambiental se aplicam a essas fases do ciclo de vida dos projetos e abrangem temas como biodiversidade, emissões atmosféricas, resíduos sólidos e ruído ambiental.
O procedimento de Gestão da Biodiversidade busca atender às exigências legais e normativas, estabelecendo indicadores como Pagamento de Compensações Ambientais (PGCA), Reposição Florestal (Reflo), Taxa de Reposição Florestal (TXRE), Atendimento a Condicionantes de Licenças Ambientais (Atcon) e Acidentes Ambientais (Acam). Esses dados são reportados pelas unidades conforme o Procedimento de Medição, Monitoramento e Gestão à Vista, com desvios tratados via procedimentos de Gestão de Não Conformidade e de Incidentes.
No âmbito das emissões atmosféricas, os indicadores incluem Taxa de Emissão de Gases de Efeito Estufa (GEE – Escopos I e II), Carga Poluidora dos Gases Regulados, disponibilidade física e aderência aos planos de manutenção e calibração do sistema de monitoramento contínuo de emissões (Cems), Índice de Qualidade do Ar, número de desvios e disponibilidade das estações de monitoramento da qualidade do ar.
Desde 2021, a Companhia adota o procedimento de Gestão de Ruído Ambiental, que define critérios para medição, monitoramento e avaliação dos impactos sonoros. Desde 2020, conta com o procedimento de Gestão de Resíduos Sólidos, que estabelece diretrizes para o gerenciamento desde a geração até a destinação final, incluindo segregação, armazenamento, transporte e destinação adequada.
Essas práticas são aplicadas em todas as operações terrestres sob responsabilidade da Eneva, incluindo atuação como operadora, parceira ou contratante, nas fases de exploração, desenvolvimento, produção e desativação. A unidade Hub Sergipe possui um Plano de Gestão da Biodiversidade, elaborado conforme a Norma de Desempenho 6 da Corporação Financeira Internacional (International Finance Corporation – IFC), em razão de impactos decorrentes da supressão vegetal na linha de transmissão e estação de bombeamento. As demais unidades seguem exigências legais dos órgãos ambientais nacionais, que não previram tal plano.
As políticas e práticas da Eneva estão alinhadas com as Normas de Desempenho da IFC, incluindo: Norma 1 – Avaliação e Gestão de Riscos e Impactos Ambientais e Sociais; Norma 3 – Eficiência dos Recursos e Prevenção da Poluição; Norma 4 – Saúde, Segurança e Proteção da Comunidade; e Norma 6 – Conservação da Biodiversidade e Gestão Sustentável dos Recursos Naturais Vivos.</t>
  </si>
  <si>
    <t xml:space="preserve">A Eneva tem um compromisso sólido com a conservação da biodiversidade, adotando práticas que minimizam impactos ambientais negativos e ampliam ações de preservação. Vai além das exigências legais, assumindo a responsabilidade de compensar impactos diretos de suas operações e fortalecer a proteção dos ecossistemas, especialmente na Amazônia. 
A Companhia adota a Política de Sustentabilidade e o Procedimento de Gestão de Biodiversidade e mantém compromisso público com a conservação da biodiversidade como participante do Compromisso Empresarial Brasileiro para a Biodiversidade, iniciativa do Conselho Empresarial Brasileiro para o Desenvolvimento Sustentável (CEBDS). A empresa atua em três metas dessa iniciativa: inserir o tema biodiversidade na estratégia de negócios; promover e fortalecer práticas que favoreçam o uso racional dos recursos da biodiversidade; e engajar as comunidades das regiões onde atua para ampliar o envolvimento com a conservação da biodiversidade e a manutenção dos serviços ecossistêmicos. 
A Eneva aplica a Hierarquia de Mitigação por meio da identificação dos possíveis impactos ambientais. A definição dos impactos mais significativos, relacionados às unidades operacionais e aos produtos e serviços da cadeia de fornecedores, é realizada na fase de implantação dos projetos por meio da Análise de Impactos Ambientais do Estudo de Impacto Ambiental e no Relatório de Impacto Ambiental (EIA/Rima).
Após a incorporação das medidas preventivas viáveis, busca-se reduzir a duração, intensidade ou extensão dos impactos remanescentes, com acompanhamento técnico por equipes especializadas em fauna e flora. Nos casos em que os impactos não podem ser evitados ou minimizados, são determinadas medidas compensatórias, como pagamento direto a órgãos reguladores ou ações de reflorestamento e recuperação de áreas afetadas. 
A estratégia da Eneva inclui projetos de compensação ambiental, restauração de áreas degradadas, conservação da fauna e flora, reposição florestal e proteção de áreas estratégicas. Além disso, a Companhia investe em iniciativas que promovem a harmonização entre atividades econômicas e conservação ambiental, incentivando o uso sustentável dos recursos naturais e fortalecendo a bioeconomia como uma alternativa para o desenvolvimento das comunidades locais. 
Por meio de ações educativas e projetos de conservação, a Eneva reforça sua atuação na proteção da biodiversidade, garantindo que suas operações contribuam para a manutenção dos ecossistemas e da riqueza natural das regiões onde atua. Em 2024, assim como em anos anteriores, operou dentro dos parâmetros de suas licenças ambientais, cumprindo todas as regulamentações ambientais exigidas pela legislação. 
A Eneva segue rigorosamente as diretrizes da Organização Internacional do Trabalho (OIT), em especial a Convenção 169, que recomenda a realização da Consulta Livre, Prévia e Informada (CLPI) sempre que houver impactos diretos sobre comunidades tradicionais. </t>
  </si>
  <si>
    <t>Material particulado (MP)</t>
  </si>
  <si>
    <t>Outras categorias padrão de emissões atmosféricas identificadas em regulamentos</t>
  </si>
  <si>
    <t>Visão geral do uso de água dos ativos operacionais GRI 303-1 </t>
  </si>
  <si>
    <t>Unidade</t>
  </si>
  <si>
    <t>Local de Captação/Retorno</t>
  </si>
  <si>
    <t>Tipo de Recurso</t>
  </si>
  <si>
    <t>Autorização</t>
  </si>
  <si>
    <t>Hub Sergipe</t>
  </si>
  <si>
    <t>Oceano - Barra dos Coqueiros</t>
  </si>
  <si>
    <t>Água do mar</t>
  </si>
  <si>
    <t>Dispensa de outorga da Agência Nacional de Águas e Saneamento Básico (ANA)</t>
  </si>
  <si>
    <t>UTE Itaqui</t>
  </si>
  <si>
    <t>Baía de São Marcos, Maranhão</t>
  </si>
  <si>
    <t>Dispensa de outorga da ANA</t>
  </si>
  <si>
    <t>UTE Pecém II</t>
  </si>
  <si>
    <t>Fornecimento e descarte feito pelo estado do Ceará</t>
  </si>
  <si>
    <t>Água superficial</t>
  </si>
  <si>
    <t>Outorga de Direito de Uso No 131/2023</t>
  </si>
  <si>
    <t>Complexo Termelétrico Parnaíba</t>
  </si>
  <si>
    <t>Rio Mearim e Aquífero Sambaíba, no Maranhão</t>
  </si>
  <si>
    <t>Superficial e subterrâneo</t>
  </si>
  <si>
    <t>Futura I</t>
  </si>
  <si>
    <t>Bacia Hidrográfica do Rio São Francisco (Juazeiro – BA)</t>
  </si>
  <si>
    <t>Subterrâneo</t>
  </si>
  <si>
    <t>Portaria nº 25.717/2022</t>
  </si>
  <si>
    <t>Bacia Metropolitana (Caucaia-CE)</t>
  </si>
  <si>
    <t>Outorga de Direito de Uso No 161/2023</t>
  </si>
  <si>
    <t>UTE Jaguatirica II</t>
  </si>
  <si>
    <t>Açudes locais (quando aplicável)</t>
  </si>
  <si>
    <t>A Eneva adota padrões mínimos para a qualidade do descarte de efluentes em conformidade com a Resolução do Conselho Nacional do Meio Ambiente (Conama) nº 430/2005, que estabelece as condições e padrões de lançamento de efluentes. A gestão dos recursos hídricos e efluentes na empresa é regulamentada por um procedimento corporativo que define diretrizes para o monitoramento e controle da qualidade do descarte. Cada unidade operacional mantém procedimentos específicos para assegurar a conformidade com os padrões estabelecidos.
A empresa não considera normas setoriais adicionais, mas avalia o perfil dos corpos hídricos receptores desde a concepção dos projetos, determinando os sistemas necessários para atender aos padrões de lançamento exigidos. A Resolução Conama nº 430/2005 já incorpora a análise dos corpos hídricos ao definir os limites para descarte.</t>
  </si>
  <si>
    <t>Em 2024, a Eneva captou 25.607,83 megalitros (ML) de água em suas operações, representando um aumento de aproximadamente 37% em relação a 2023. Desse total, 16.759,33 ML foram captados em áreas classificadas como de estresse hídrico alto ou extremamente alto, abrangendo as unidades Itaqui, Pecém II, Hub Sergipe e Termofortaleza.
A captação por fonte foi distribuída da seguinte forma: 7.920,78 ML de águas superficiais, sendo 8,16 ML em áreas com estresse hídrico; 807,25 ML de águas subterrâneas, com 4,76 ML nessas áreas; 16.690,48 ML de águas marinhas, integralmente em áreas com estresse hídrico; e 189,32 ML de água de terceiros, dos quais 55,93 ML foram em áreas com estresse. Não houve captação de águas salobras ou salinas, com exceção das águas marinhas. Também não houve captação de água produzida em 2024.
Nas unidades de Itaqui e Hub Sergipe, que realizam a captação de água do mar, cerca de 90% do volume captado é devolvido ao mar com qualidade superior à da captação. As informações abrangem todas as unidades operacionais da Eneva, incluindo geração de energia, exploração e produção de petróleo e gás, além de obras em construção.</t>
  </si>
  <si>
    <t>Todas as áreas</t>
  </si>
  <si>
    <t>Água doce</t>
  </si>
  <si>
    <t>(≤1000 mg/l de Sólidos Dissolvidos Totais)</t>
  </si>
  <si>
    <t>Outras águas</t>
  </si>
  <si>
    <t>(&gt;1000 mg/l de Sólidos Dissolvidos Totais)</t>
  </si>
  <si>
    <t>Águas marinhas (Total)</t>
  </si>
  <si>
    <t>Águas produzidas (Total)</t>
  </si>
  <si>
    <t>Água de terceiros (Total)</t>
  </si>
  <si>
    <t>¹ A água produzida refere-se à água de reúso das operações.</t>
  </si>
  <si>
    <t>² Os dados são inseridos mensalmente no sistema Power Apps tanto pelas unidades operacionais quanto por terceiros. São dados obtidos por meio da leitura de hidrômetros e medidores de vazão, ou estimados a partir do horímetro das bombas de captação. No caso de terceiros considera-se os volumes contratados.</t>
  </si>
  <si>
    <t xml:space="preserve">Em 2024, o descarte total de água da organização atingiu 18.167,35 ML, dos quais 16.350,57 ML foram descartados em áreas com estresse hídrico. </t>
  </si>
  <si>
    <t>Tipo de Fonte</t>
  </si>
  <si>
    <t>Todas as Áreas</t>
  </si>
  <si>
    <t>Áreas com Estresse</t>
  </si>
  <si>
    <t>Água de superfície</t>
  </si>
  <si>
    <t>Reinjeção em poço de gás</t>
  </si>
  <si>
    <t>Água de terceiros</t>
  </si>
  <si>
    <t>Outros</t>
  </si>
  <si>
    <t>Todas as áreas </t>
  </si>
  <si>
    <t>Áreas com estresse hídrico </t>
  </si>
  <si>
    <t>¹ Indicador formulado com base na água consumida para geração de energia.</t>
  </si>
  <si>
    <t>² Água consumida de terceiros no estado do Ceará para a unidade de Pecém II</t>
  </si>
  <si>
    <t>Os principais riscos relacionados à gestão da água estão associados à falta de disponibilidade para as atividades operacionais. Para mitigar esses riscos, a Eneva adota medidas como a instalação de unidades em áreas sem restrição de disponibilidade hídrica, a captação de água do mar, o controle rigoroso da vazão de captação, o monitoramento da qualidade dos efluentes e o incentivo ao reuso da água.</t>
  </si>
  <si>
    <t>A Eneva reporta os principais resíduos gerados em suas operações, incluindo solos provenientes da escavação de obras, cinzas da geração de energia a carvão mineral, lodo do tratamento de água nas usinas a gás e cascalho de argila resultante da perfuração de poços de gás natural. Além disso, nas usinas de geração de energia, são gerados resíduos contaminados e metais, enquanto, nas atividades de construção, há a geração de solos da construção civil, madeira, embalagens de equipamentos e sucata ferrosa.
A disposição desses resíduos em aterros sanitários pode impactar a infraestrutura local devido à grande quantidade de cinzas e à limitação de espaço em aterros licenciados. Para mitigar esses impactos, a organização adota práticas sustentáveis de reaproveitamento. Em 2024, os solos de escavação foram integralmente destinados a aterros de reservação licenciados, onde são comercializados para reutilização em aterramentos. As cinzas foram reaproveitadas pela indústria cimenteira, sendo utilizadas em coprocessamento. O lodo do tratamento de água nas unidades de geração de energia foi destinado a aterro sanitário licenciado. Os resíduos de cascalho foram encaminhados para compostagem quando associados a fluido de perfuração à base de água. Quando o fluido associado é sintético, os resíduos são enviados para aterro sanitário.</t>
  </si>
  <si>
    <t>A organização adota medidas para evitar a geração de resíduos e para gerir os impactos significativos dos resíduos gerados, incluindo a atualização periódica do procedimento PR.CRP.HSE.029 - Gestão de Resíduos Sólidos e o controle e monitoramento de indicadores em nível corporativo e operacional. Seis indicadores são acompanhados no Sistema de Gestão de Saúde, Segurança e Meio Ambiente: destinação para aterro industrial Classe I, destinação para aterro industrial Classe II, destinação para reciclagem, destinação para coprocessamento, destinação para outros destinos e índice de destinação sustentável, que calcula a proporção de resíduos destinados à reciclagem e coprocessamento em relação ao total de resíduos gerados.
Os resíduos gerados nas unidades operacionais são gerenciados diretamente pela organização. No entanto, nas atividades de construção das unidades de geração UTE Parnaíba VI, Construção SSNLG, Complexo Azulão e nas atividades de perfuração de poços, a gestão de resíduos é realizada por empresas terceirizadas. Essas empresas devem seguir o procedimento PR.CRP.HSE.029 - Gestão de Resíduos Sólidos, alinhado com a Política Nacional de Resíduos Sólidos. Os terceiros reportam mensalmente as informações no sistema Power Apps, e os dados são aprovados pelos responsáveis de meio ambiente da unidade local.
A coleta e o monitoramento dos dados relacionados a resíduos são realizados por meio de uma automatização que extrai diariamente informações do Sistema Nacional de Informações sobre Gestão de Resíduos Sólidos (Sinir) e consolida os dados na base que compõe os indicadores de geração e destinação de resíduos da organização. As unidades mantêm atualizados os inventários de resíduos próprios e de terceiros, baseados nos relatórios extraídos do Sinir. Além disso, há um indicador de controle dos Manifestos de Transporte de Resíduos (MTR) que monitora documentos cancelados por prazo no Sinir, permitindo o registro de desvios e não conformidades documentais. O tratamento de ações segue o procedimento PR.CRP.HSE.008 - Gestão de Não Conformidade. Para resultados de monitoramento ambiental que apresentem ao menos um desvio legal, é registrada uma não conformidade, com a implementação de ações corretivas para evitar reincidências.</t>
  </si>
  <si>
    <t>2022</t>
  </si>
  <si>
    <t>2023</t>
  </si>
  <si>
    <t>2024</t>
  </si>
  <si>
    <t>Resíduos não perigosos</t>
  </si>
  <si>
    <t>Aterro Industrial Classe II</t>
  </si>
  <si>
    <t>Compostagem</t>
  </si>
  <si>
    <t>Coprocessamento</t>
  </si>
  <si>
    <t>Reciclagem/Reutilização</t>
  </si>
  <si>
    <t>Outros destinos</t>
  </si>
  <si>
    <t>Resíduos perigosos</t>
  </si>
  <si>
    <t>Aterro Industrial Classe I</t>
  </si>
  <si>
    <t>A quantidade de resíduos de combustão de carvão (CCR) gerados pela Eneva foi de 18.206,86 toneladas, e a totalidade foi enviada para coprocessamento.</t>
  </si>
  <si>
    <t>Em 2024 a Eneva teve uma média de 111,8 horas de capacitação de empregados.</t>
  </si>
  <si>
    <t>Mulheres</t>
  </si>
  <si>
    <t>Homens</t>
  </si>
  <si>
    <t>Média total</t>
  </si>
  <si>
    <t>Especialistas</t>
  </si>
  <si>
    <t>Trainees</t>
  </si>
  <si>
    <t>Total </t>
  </si>
  <si>
    <t xml:space="preserve"> Combustão estacionária</t>
  </si>
  <si>
    <t xml:space="preserve"> Processos industriais</t>
  </si>
  <si>
    <t xml:space="preserve"> Combustão móvel</t>
  </si>
  <si>
    <t xml:space="preserve"> Resíduos sólidos e efluentes líquidos</t>
  </si>
  <si>
    <t xml:space="preserve"> Combustão estacionária direta</t>
  </si>
  <si>
    <t xml:space="preserve"> Combustão móvel direta</t>
  </si>
  <si>
    <t xml:space="preserve"> 1. Bens e serviços comprados</t>
  </si>
  <si>
    <t xml:space="preserve"> 5. Resíduos gerados nas operações</t>
  </si>
  <si>
    <t xml:space="preserve"> 6. Viagens a negócios</t>
  </si>
  <si>
    <t xml:space="preserve"> 7. Deslocamento de funcionários (casa-trabalho)</t>
  </si>
  <si>
    <t xml:space="preserve"> 11. Uso de bens e serviços vendidos</t>
  </si>
  <si>
    <t>Em 2024, a intensidade de emissões de gases de efeito estufa no portfólio de geração de energia da Eneva foi de 0,28 tCO₂e/MWh.</t>
  </si>
  <si>
    <t xml:space="preserve"> Eneva (portfólio de geração de energia)</t>
  </si>
  <si>
    <t xml:space="preserve"> Geração a gás natural</t>
  </si>
  <si>
    <t xml:space="preserve"> Geração a carvão</t>
  </si>
  <si>
    <t>N/A</t>
  </si>
  <si>
    <t xml:space="preserve"> Geração renovável</t>
  </si>
  <si>
    <t xml:space="preserve"> Eneva</t>
  </si>
  <si>
    <t xml:space="preserve"> Azulão</t>
  </si>
  <si>
    <t xml:space="preserve"> Parnaíba</t>
  </si>
  <si>
    <t>Com uma base institucional em Brasília, a Companhia acompanha de perto a formulação de leis no Congresso Nacional e articula em conjunto com parlamentares, de forma técnica, transparente e ética, propostas que impulsionem o desenvolvimento de soluções energéticas para o país. No último período, a Eneva esteve presente em discussões importantes para o setor, como: Lei nº 14.948/2024, Hidrogênio de Baixa Emissão de Carbono, Lei nº 15.042/2024, Mercado de Carbono e Lei 14.993/2024, Combustível do Futuro.</t>
  </si>
  <si>
    <t> </t>
  </si>
  <si>
    <t>Em 2024, os membros dos órgãos de governança foram 100% de homens, com 57,14% acima de 50 anos. A participação feminina foi de 15% na diretoria, 16,67% na gerência e 28,48% entre especialistas. Em termos de diversidade racial, 68,85% dos gerentes se declararam brancos, 22,46% pardos e 1,45% pretos. Entre os empregados, 5,98% do quadro administrativo era composto por pessoas com deficiência (PCD).</t>
  </si>
  <si>
    <t>Membros dos órgãos de governança, por gênero (%)</t>
  </si>
  <si>
    <t>Membros dos órgãos de governança, por faixa etária (%)</t>
  </si>
  <si>
    <t>Menos de 30 anos</t>
  </si>
  <si>
    <t xml:space="preserve"> De 30 a 50 anos</t>
  </si>
  <si>
    <t xml:space="preserve"> Acima de 50 anos</t>
  </si>
  <si>
    <t xml:space="preserve"> Presidência (CEO)</t>
  </si>
  <si>
    <t xml:space="preserve"> Direção</t>
  </si>
  <si>
    <t xml:space="preserve"> Gerência</t>
  </si>
  <si>
    <t xml:space="preserve"> Especialistas</t>
  </si>
  <si>
    <t xml:space="preserve"> Coordenação</t>
  </si>
  <si>
    <t xml:space="preserve"> Administrativo</t>
  </si>
  <si>
    <t xml:space="preserve"> Operacional</t>
  </si>
  <si>
    <t>² A categoria Operacional inclui posição de Supervisores.</t>
  </si>
  <si>
    <t>&lt;30 anos</t>
  </si>
  <si>
    <t>30-50 anos</t>
  </si>
  <si>
    <t xml:space="preserve"> &gt; 50 anos</t>
  </si>
  <si>
    <t>Branca</t>
  </si>
  <si>
    <t>Preta</t>
  </si>
  <si>
    <t>Parda</t>
  </si>
  <si>
    <t>Amarela</t>
  </si>
  <si>
    <t>Indígena</t>
  </si>
  <si>
    <t>Não informado</t>
  </si>
  <si>
    <t xml:space="preserve">  Especialistas</t>
  </si>
  <si>
    <t>Em 2024, a proporção entre o salário-base e a remuneração das mulheres em relação aos homens foi de -8,88 na diretoria, -7,64% na gerência, -1,10 no administrativo e -2,77% na categoria operacional. Entre especialistas e coordenadores, essa diferença foi positiva, registrando 0,61% e 3,14%, respectivamente. É importante ressaltar que existem outros fatores que podem justificar diferenças salariais, como tempo de empresa, tempo e experiência na função, avaliação de desempenho e movimentações internas. A companhia avançou na promoção da equidade interna nos níveis de diretoria, especialistas e administrativos. No caso do grupo da diretoria, a base comparativa considera exclusivamente a localização, nível de senioridade e tabela salarial.</t>
  </si>
  <si>
    <t>A Eneva mantém um Sistema de Saúde, Segurança e Meio Ambiente (SSMA), estabelecido por meio de Política, diretrizes e manuais corporativos de SSMA, alinhado às regulamentações da Agência Nacional do Petróleo, Gás Natural e Biocombustíveis (ANP) e a normas internacionais. 
Além das exigências regulatórias, a Companhia adota as normas internacionais ISO 45001:2018 (Gestão de Saúde e Segurança Ocupacional), OHSAS 18001 (Sistemas de Gestão de Saúde Ocupacional e Segurança) e ISO 14001:2015 (Gestão Ambiental). A gestão para empresas contratadas segue o procedimento PR.CRP.HSE.005 – Gestão de Contratadas – Requisitos de SSMA. 
Para minimizar e prevenir impactos inerentes às suas operações, a Eneva implementa ações sistemáticas de controle e monitoramento de riscos. São definidos planos de ação voltados à segurança dos trabalhadores próprios e terceiros, bem como das comunidades vizinhas. Todos os colaboradores envolvidos em atividades de risco recebem treinamentos periódicos sobre medidas preventivas. A empresa segue normas regulamentadoras e as implementa por meio de documentos legais, como Programa de Gerenciamento de Risco (PGR), Programa de Controle Médico de Saúde Ocupacional (PCMSO), Programa de Conservação Auditiva (PCA), Programa de Proteção Respiratória (PPR) e Análise Ergonômica do Trabalho (AET).
A Companhia dispõe de equipes médicas e de enfermagem, ambulatórios operacionais, suporte remoto para emergências, planos de saúde com atendimento por telemedicina e Programa de Apoio e Cuidado, que disponibiliza atendimento psicológico, jurídico, financeiro e social aos colaboradores e seus dependentes.
Os riscos operacionais são mapeados conforme o procedimento Gestão de Risco Operacional, que estabelece diretrizes para identificação, avaliação e mitigação de riscos ao longo do ciclo de vida das instalações, desde o projeto até a desativação. Já os riscos ocupacionais são controlados por normativos de trabalho seguro, como a Permissão de Trabalho, Análise Preliminar de Riscos e Bloqueio e Etiquetagem de Energias.
Para garantir a qualidade dos processos, a Eneva utiliza ferramentas como Verificação de Conformidade com Procedimentos (VCP) e Auditoria de Permissão de Trabalho (APT), além de realizar auditorias corporativas anuais para avaliar o desempenho do sistema de SSMA. As ações corretivas e preventivas são gerenciadas por sistema informatizado.
Os trabalhadores podem relatar situações de risco por meio do sistema informatizado de registro de desvios, que inclui as ferramentas Ver e Agir e Auditoria Comportamental. A empresa também disponibiliza um canal de denúncias gratuito, via website e telefone, gerenciado pela área de Compliance. 
A participação dos trabalhadores no desenvolvimento, implementação e revisão periódica do SSMA ocorre por meio de procedimentos documentados, diretrizes contratuais, treinamentos, reuniões, campanhas e programas de qualidade de vida. Também são promovidos diálogos diários sobre saúde, segurança e meio ambiente, além de comunicação interna via intranet, quadros de avisos, murais, faixas e adesivos.
Em 2024, a gestão da saúde ocupacional foi aprimorada com base no relatório de perfil de saúde de 2023. Foram implantados o Check-up Assistido, Programa Energia &amp; Saúde e a Corrida Eneva no Rio de Janeiro, que também teve edições nas unidades Itaqui e Pecém II, com participação de familiares, além do patrocínio de inscrições para corridas de rua na unidade Hub Sergipe. O Programa Energia &amp; Saúde realizou o acompanhamento médico, físico e nutricional de cerca de 200 colaboradores por três meses, resultando em melhora de condicionamento e em exames laboratoriais. 
No último período, a empresa implementou KPIs de saúde mental, permitindo a análise de causas de absenteísmo e atendimentos ambulatoriais, além da gestão de sinistralidade em parceria com a corretora do plano de saúde.</t>
  </si>
  <si>
    <t>Em 2024, 80 empregados usufruíram de licença-maternidade ou paternidade, sendo 62 homens e 18 mulheres. Todos os homens e 17 mulheres retornaram ao trabalho após o período de licença. Do total que retornou, 56 homens e 15 mulheres permaneceram na empresa por pelo menos 12 meses após o retorno.
A taxa de retorno foi de 100% para homens e 99% para mulheres, enquanto a taxa de retenção foi de 90% e 83%, respectivamente.</t>
  </si>
  <si>
    <t xml:space="preserve"> Taxa de retorno</t>
  </si>
  <si>
    <t xml:space="preserve"> Taxa de retenção</t>
  </si>
  <si>
    <t>A Eneva não adota como norma um prazo mínimo de aviso aos colaboradores, em razão de mudanças operacionais significativas. Entretanto, na eventual ocorrência de alterações mais sensíveis, a empresa pode realizar a comunicação com um mínimo de quatro semanas ou 30 dias de antecedência. Em situações coletivas ou de grandes mudanças, a empresa pode buscar a condução conjunta com os sindicatos que representam seus colaboradores, com o objetivo de antecipar impactos e garantir comunicação com isonomia. As decisões são discutidas previamente com os diferentes níveis de liderança e, quando necessário, são realizadas consultas a organizações externas especializadas, a fim de reunir critérios técnicos compatíveis com a legislação vigente. Os acordos coletivos de trabalho firmados pela empresa não contêm cláusula exclusiva que estabeleça prazos de aviso sobre mudanças operacionais.</t>
  </si>
  <si>
    <t>A Eneva mantém um sistema de gestão de saúde, segurança e meio ambiente (SSMA) alinhado às regulamentações da Agência Nacional do Petróleo, Gás Natural e Biocombustíveis (ANP) e a normas internacionais de gestão. Entre as principais normativas aplicadas, estão a Resolução ANP nº 43/2007, que trata do Sistema de Gerenciamento de Segurança Operacional, a Resolução ANP nº 46/2016, referente ao Gerenciamento da Integridade de Poços, a Resolução ANP nº 6/2011, que regula dutos terrestres, e a Resolução ANP nº 2/2010, sobre integridade estrutural das instalações terrestres de produção de petróleo e gás natural. Além dessas exigências regulatórias, a Companhia adota as normas internacionais ISO 45001:2018 (Gestão de Saúde e Segurança Ocupacional), OHSAS 18001 (Sistemas de Gestão de Saúde Ocupacional e Segurança) e ISO 14001:2015 (Gestão Ambiental). Com base nesses referenciais, a Eneva estabeleceu 10 Diretrizes de SSMA, aplicáveis a todas as suas operações e auditadas anualmente por entidade independente.
O sistema de gestão de SSMA abrange todas as unidades operacionais, incluindo aquisição sísmica, perfuração, completação e intervenção de poços, construção e montagem eletromecânica, produção e tratamento de óleo e gás, geração de energia e transporte rodoviário de produtos perigosos. Todas as operações são submetidas a auditorias externas anuais para garantir a conformidade com as diretrizes estabelecidas, e eventuais não conformidades são tratadas pela liderança das unidades operacionais e pela equipe corporativa de SSMA.
A gestão da saúde e segurança para empresas contratadas segue o procedimento PR.CRP.HSE.005 – Gestão de Contratadas – Requisitos de SSMA, que define obrigações para a proteção de pessoas, do meio ambiente e da integridade das instalações. Para contratadas que prestam serviços contínuos em áreas operacionais, são elaborados Documentos Ponte, que estabelecem os processos de SSMA aplicáveis às atividades e são desenvolvidos em conjunto com a empresa contratada, contando com aprovação do gestor do contrato e da equipe de SSMA.</t>
  </si>
  <si>
    <t xml:space="preserve">A Eneva gerencia a saúde ocupacional de todas as suas unidades operacionais por meio do Programa de Controle Médico de Saúde Ocupacional (PCMSO), que protege e preserva a saúde dos empregados em relação aos riscos ocupacionais identificados no Programa de Gerenciamento de Risco. Quando necessário, são feitas recomendações para eliminação ou mitigação desses riscos, verificadas por meio de inspeções nas atividades e setores envolvidos. O programa não possui caráter seletivo, e todas as informações médicas são mantidas em sigilo.
A equipe de saúde ocupacional é composta por médicos, enfermeiros, técnicos de enfermagem e equipe de emergência, atuando nos ambulatórios e salas de acolhimento das unidades operacionais, que funcionam durante o período laboral, sendo que algumas unidades operam 24 horas. Em caso de ausência do médico, a equipe de enfermagem emergencista conta com suporte da IHCARE, que disponibiliza atendimento médico remoto 24 horas, acessível diretamente pelos trabalhadores. A unidade Pecém II dispõe de fisioterapia integrada para prevenção e recuperação de lesões.
Nos ambulatórios médicos e salas de acolhimento são realizados exames ocupacionais (admissional, periódico, mudança de risco, retorno ao trabalho e demissional), aferição de sinais vitais, atendimentos de emergência e urgência, triagem ocupacional, testes diagnósticos e avaliações para fornecimento de óculos de segurança em unidades onde essa demanda é gerida pela equipe local de saúde. Os serviços seguem todas as legislações vigentes.
O acompanhamento da saúde ocupacional inclui promoção e prevenção da saúde, identificação e tratamento de queixas ocupacionais e atendimento de emergência para terceiros e visitantes. Quando necessário, os trabalhadores são encaminhados para atendimentos especializados externos, com transporte em ambulância quando indicado. Todos os atendimentos são registrados em prontuários físicos ou eletrônicos no sistema Genu, ferramenta de gestão de saúde e segurança da Eneva.
A empresa assegura a privacidade e sigilo das informações médicas, treinando sua equipe para garantir a confidencialidade. A gestão de saúde também inclui campanhas educativas, monitoramento de colaboradores com doenças crônicas, controle de vacinação e acompanhamento de afastamentos pelo INSS. Os processos são padronizados por procedimentos corporativos e monitorados por indicadores de desempenho gerenciados em ferramentas como Power Apps e Power BI.
Os ambulatórios e salas de acolhimento passam por auditorias internas e externas. Em 2024, a gestão de dados avançou significativamente, permitindo a criação de programas baseados no perfil de saúde dos colaboradores. Entre as iniciativas desenvolvidas, destacam-se o Check-up Assistido, Programa Energia &amp; Saúde e a Corrida Eneva no Rio de Janeiro, além de palestras sobre saúde financeira e saúde mental. </t>
  </si>
  <si>
    <t>A Eneva adota um sistema de gestão integrada que envolve colaboradores próprios e terceiros, com foco na segurança operacional e ocupacional, além da proteção ao meio ambiente e às comunidades. A participação dos trabalhadores no desenvolvimento, implementação e revisão periódica do Sistema de Gestão de Saúde, Segurança e Meio Ambiente (SSMA) ocorre por meio de procedimentos documentados, diretrizes contratuais, treinamentos, reuniões, campanhas e programas de qualidade de vida. Também são promovidos diálogos diários sobre saúde, segurança, meio ambiente e responsabilidade social, além de comunicação interna via intranet, quadros de avisos, murais, faixas e adesivos.
A empresa implementa uma matriz de comprometimento da liderança, que inclui auditoria de desativação temporária, verificação de conformidade com procedimentos, auditoria de permissão de trabalho, auditoria comportamental (observação planejada), gestão de desvios, inspeções de SSMA e avaliação de simulados de emergência.
A Comissão Interna de Prevenção de Acidentes (Cipa) está presente nas unidades operacionais e na sede da Eneva, conforme exigido pela Norma Regulamentadora nº 5 (NR-5). A comissão é composta por representantes da empresa e empregados eleitos por votação secreta. Além do cumprimento da exigência legal, a empresa adota um processo padronizado de análise crítica, estruturado em dois níveis: o nível local, com participação do diretor da operação, gerentes, líderes de operação, manutenção e SSMA local, além de representante do SSMA corporativo, com reuniões trimestrais; e o nível corporativo, que inclui diretores de operação e corporativo, além do gerente corporativo de SSMA, com reuniões anuais.</t>
  </si>
  <si>
    <t>A Eneva realiza capacitação em saúde e segurança do trabalho para todos os trabalhadores, incluindo empregados e terceiros, desde o processo de integração, conduzido pelas áreas locais de Saúde, Segurança e Meio Ambiente (SSMA). Esse treinamento inicial aborda os perigos e riscos específicos de cada unidade.
As capacitações contínuas seguem uma matriz de treinamento baseada em requisitos legais, normativos internos e procedimentos específicos. Os treinamentos obrigatórios são disponibilizados no Portal Escudo e no Sistema Eneva de Normativos, além de cursos a distância (EAD) acessíveis no Portal do Conhecimento. Os treinamentos em formato EAD incluem avaliações e emissão de certificados somente após a conclusão, e alguns são gamificados para estimular a interação dos participantes.
Além dos treinamentos formais, são realizadas campanhas e ações pontuais com foco na prevenção de acidentes. Em 2024, a Eneva forneceu 59.535 horas de treinamento em SSMA para empregados e 51.587 horas para trabalhadores terceirizados.</t>
  </si>
  <si>
    <t>Em 2024, 100% dos colaboradores próprios e terceiros da Eneva estavam cobertos por um sistema de gestão de saúde e segurança ocupacional, dos quais 89,8% passaram por auditoria interna e externa, reforçando o compromisso da Companhia com ambientes de trabalho seguros e em conformidade com padrões reconhecidos.</t>
  </si>
  <si>
    <t>Porcentagem de todos os empregados e terceiros que são cobertos pelo sistema</t>
  </si>
  <si>
    <t>Porcentagem de todos os empregados e terceiros que são cobertos pelo sistema que foi auditado internamente</t>
  </si>
  <si>
    <t>Porcentagem de todos os empregados e terceiros que são cobertos por tal sistema que foi auditado ou certificado por uma parte externa</t>
  </si>
  <si>
    <t>Em 2024, a Eneva registrou 22 lesões relacionadas ao trabalho, considerando empregados próprios e terceiros, com uma taxa de frequência de acidentes (TRIR) de 1,16. Foram registrados 108 quase acidentes com taxa de frequência (NMFR) de 5,70. Não foram registrados óbitos ou lesões de alta consequência em 2024, nem nos dois anos anteriores. Ao todo, foram registrados 30.911 desvios durante o período.</t>
  </si>
  <si>
    <t>Empregados</t>
  </si>
  <si>
    <t>Terceiros</t>
  </si>
  <si>
    <t>Empregados e Terceiros</t>
  </si>
  <si>
    <t>Número de lesões relacionadas ao trabalho reportáveis</t>
  </si>
  <si>
    <t>Taxa de incidentes reportáveis total (TRIR) / Taxa de frequência de acidentes</t>
  </si>
  <si>
    <t>Número de quase acidentes relacionados ao trabalho reportáveis</t>
  </si>
  <si>
    <t>Taxa de frequência de quase acidentes (NMFR)</t>
  </si>
  <si>
    <t>SAF-CR (lesão sem afastamento com restrição de tarefa)</t>
  </si>
  <si>
    <t>SAF-SR (lesão sem afastamento sem restrição de tarefa)</t>
  </si>
  <si>
    <t>CPS (caso de primeiros socorros)</t>
  </si>
  <si>
    <t>Desvios</t>
  </si>
  <si>
    <t>Em 2024, a Eneva registrou zero óbitos resultantes de doenças profissionais tanto para empregados quanto para trabalhadores que não são empregados, mas cujo trabalho ou local de trabalho é controlado pela organização. O índice de óbitos também permaneceu zero para ambos os grupos.
Foram identificados dois casos de doenças profissionais de comunicação obrigatória entre empregados, enquanto não houve registros desse tipo entre trabalhadores terceiros. Os principais tipos de doenças profissionais identificadas foram doenças osteomusculares e transtornos mentais.
O setor de Saúde Ocupacional da Eneva acompanha seus colaboradores desde o diagnóstico de patologias, sejam elas relacionadas ou não ao trabalho, e monitora afastamentos inferiores e superiores a 15 dias. Durante esse período, não houve suspeitas de doenças ocupacionais ou relacionadas ao trabalho por parte dos médicos do trabalho das unidades. No entanto, dois empregados foram encaminhados ao Instituto Nacional do Seguro Social (INSS) com patologias inicialmente consideradas não ocupacionais. A perícia médica do INSS, com base no Nexo Técnico Epidemiológico Previdenciário (NTEP), estabeleceu vínculo entre a doença e as atividades laborais desempenhadas.
O NTEP, instituído pela Lei nº 11.430/2006, permite que a perícia médica do INSS reconheça a natureza acidentária da incapacidade com base na relação estatística entre a atividade econômica da empresa e a condição de saúde do trabalhador, conforme a Classificação Internacional de Doenças (CID). Assim, os casos foram enquadrados como benefício espécie B91 (auxílio-doença acidentário), independentemente da emissão da Comunicação de Acidente de Trabalho (CAT).
A Eneva discorda dessa decisão, pois entende que as patologias apresentadas não possuem nexo causal ou concausa com a atividade ocupacional desenvolvida pelos empregados. Por esse motivo, a empresa solicitou ao INSS a revisão do benefício B91 para benefício B31 (auxílio-doença comum). Até a conclusão da contestação, a Eneva não considera essas patologias como doenças profissionais.</t>
  </si>
  <si>
    <t>A Eneva possui um programa de treinamento em saúde e segurança do trabalho que considera o planejamento estratégico da empresa e os projetos a serem realizados. O planejamento e a execução dos treinamentos são de responsabilidade das gerências das Unidades Operacionais, com apoio da gerência de Recursos Humanos, que estabelecem programas contemplando habilidades técnicas e não técnicas, mantendo a formação acadêmica e os níveis de certificação exigidos. O cronograma de treinamento é definido considerando acidentes e doenças ocupacionais ocorridos, e a aderência à matriz de treinamentos segue normativos internos da área correspondente. O controle e a gestão dos treinamentos são realizados, contemplando tanto modalidades presenciais quanto a distância, por meio da plataforma "Academia do Conhecimento", disponível no Portal do Colaborador.
Os treinamentos são desenvolvidos e registrados pelas gerências das Unidades Operacionais, com exceção dos treinamentos em normativos internos, que são conduzidos por colaboradores da Eneva. O registro dos treinamentos presenciais ocorre por meio de listas de presença, enquanto os treinamentos a distância são documentados no Sistema Eneva de Normativos. Treinamentos relacionados às Normas Regulamentadoras seguem as diretrizes do documento MN.CRP.HSE.001, podendo ser realizados presencialmente, a distância ou de forma híbrida, sendo que a carga horária prática deve ser cumprida nas unidades da empresa, sob orientação de instrutores capacitados. Após a conclusão das etapas teórica e prática, os colaboradores são considerados aptos e recebem uma credencial validada pela área de Saúde, Segurança e Meio Ambiente (SSMA) antes do início das atividades. A gestão das competências de terceiros é responsabilidade das empresas contratadas, sendo o acompanhamento realizado pelo fiscal do contrato. As operações contam com a atuação da área de SSMA local, responsável por promover a conscientização da força de trabalho sobre condições que possam gerar incidentes, utilizando o Diálogo de Segurança como principal ferramenta. A gerência corporativa de SSMA realiza anualmente uma análise dos acidentes ocorridos no período para definição do cronograma de treinamentos, priorizando eventos em que fatores humanos foram identificados como causas principais.
A política de gestão de Equipamentos de Proteção Individual (EPI) está estabelecida no procedimento PR.CRP.HSE.018, que define diretrizes para fornecimento, uso, guarda, higienização, conservação e reposição dos EPIs, garantindo a substituição de itens danificados ou extraviados. Para os colaboradores contratados ou visitantes, a responsabilidade pelo fornecimento dos equipamentos é da empresa contratada, salvo quando houver previsão contratual para fornecimento e gestão pela Eneva. O sistema Genu é utilizado para o registro de entrada e saída de materiais e para o monitoramento da validade dos certificados de aprovação dos EPIs.
O monitoramento da efetividade dos treinamentos ocorre por meio de reuniões periódicas para análise de indicadores de saúde e segurança, aderência aos treinamentos obrigatórios e opcionais, identificação de não conformidades e cálculo do Índice de Frequência Total (IDFT). Além disso, são elaborados relatórios de análise crítica abrangendo todas as unidades da Companhia.</t>
  </si>
  <si>
    <t>Em 2024, a Eneva registrou zero fatalidades entre empregados e terceiros, com uma taxa de frequência de acidentes (TRIR) de 0,97 e uma taxa de quase acidentes (NMFR) de 10,16.</t>
  </si>
  <si>
    <t>Empregados e terceiros</t>
  </si>
  <si>
    <t>Taxa de fatalidade</t>
  </si>
  <si>
    <t>¹ Em todas as fases do projeto do ciclo de vida de exploração e produção de gás natural a Política de SSMA (PL.CRP.SSMA.001) e as Diretrizes de SSMA (DT.CRP.SSMA.002) da Eneva são aplicáveis e implementadas. Algumas dessas etapas são majoritariamente realizadas por empresas contratadas, especialmente na aquisição sísmica e perfuração de poços, além de alguns processos na etapa de produção, como a compressão de gás. Nesses casos é estabelecido o Documento Ponte do Sistema de Gestão da empresa contratada com o Sistema de Gestão de SSMA da Eneva. Esse documento é escrito em conjunto pela contratada e Eneva e descreve os procedimentos a serem utilizados pela contratada para atender as diretrizes de SSMA da Eneva.</t>
  </si>
  <si>
    <t>Em 2024, considerando as unidades de geração de energia, a Eneva registrou zero fatalidades entre empregados e terceiros, com uma taxa de frequência de acidentes (TRIR) de 1,44 e uma taxa de quase acidentes (NMFR) de 11,96.</t>
  </si>
  <si>
    <t>¹ Foram consideradas as unidades de Geração de Energia.</t>
  </si>
  <si>
    <t>Em 2024, o número total de empregados aumentou 19,0%, passando de 1.551 para 1.846. Esse crescimento ocorreu principalmente nos contratos permanentes, que tiveram um acréscimo de 21,0%, saindo de 1.516 para 1.835. Entre os homens, o aumento foi de 21,3%, e entre as mulheres, 20,0%. O número de empregados temporários reduziu 68,6%, passando de 35 para 11. Entre os homens, a queda foi de 58,8%, e entre as mulheres, 77,8%. Os dados indicam um crescimento no quadro de funcionários, com maior participação de contratos permanentes em relação aos temporários.</t>
  </si>
  <si>
    <t>Tipo de contrato</t>
  </si>
  <si>
    <t>Permanente</t>
  </si>
  <si>
    <t>Temporário</t>
  </si>
  <si>
    <t>¹ Para o cálculo da quantidade total de empregados, são considerados os colaboradores com regime de trabalho tipo CLT com prazo indeterminado, CLT com prazo determinado, PCD e também Diretoria Estatutária.</t>
  </si>
  <si>
    <t>³ Não há empregados sem garantia de carga horária.</t>
  </si>
  <si>
    <t>Região</t>
  </si>
  <si>
    <t xml:space="preserve">¹ Para a distribuição por região foi considerado o local de trabalho do colaborador em dezembro de cada ano respectivo. </t>
  </si>
  <si>
    <t>² Não há empregados nas regiões Centro-Oeste e Sul.</t>
  </si>
  <si>
    <t xml:space="preserve">A Eneva conta em 2024 com 6.495 trabalhadores não empregados. </t>
  </si>
  <si>
    <t>Ano</t>
  </si>
  <si>
    <t>Aprendizes </t>
  </si>
  <si>
    <t>Estagiários</t>
  </si>
  <si>
    <t>¹ Para o cálculo dos três grupos de trabalhadores, foi considerada a posição em dezembro do ano respectivo. Essas quantidades são controladas separadamente dos empregados, devido a sua modalidade de contrato de trabalho.</t>
  </si>
  <si>
    <t>² Assim como tivemos a mobilização do time de empregados para o Projeto Azulão 950MW, os trabalhadores terceiros também foram mobilizados ao longo de 2023, que representa um aumento em relação a 2022 no estado do Amazonas, região Norte.</t>
  </si>
  <si>
    <t>Em 2024, 68% dos executivos seniores contratados para as unidades operacionais da Eneva foram provenientes da comunidade local. 
A definição geográfica adotada para "comunidade local" abrange todas as comunidades situadas na mesma região das operações e usinas da Eneva, compreendendo as regiões Norte, Nordeste e Sudeste. No período de 2024, a região Sudeste passou a integrar essa definição devido à aquisição das usinas termelétricas Tevisa, Linhares e Povoação.
A empresa mantém um indicador de controle para a contratação de mão de obra local. Em cada processo seletivo, a necessidade da vaga e a localidade de atuação são analisadas para fomentar a contratação de profissionais das comunidades próximas às operações.</t>
  </si>
  <si>
    <t>Em 2024, a Eneva registrou 336 novas contratações, com uma taxa de novas admissões de 18%. No mesmo registrou uma taxa de rotatividade de 16%.</t>
  </si>
  <si>
    <t>Número total de novas contratações</t>
  </si>
  <si>
    <t>Taxa de novas contratações</t>
  </si>
  <si>
    <t>Por faixa etária</t>
  </si>
  <si>
    <t>Abaixo de 30 anos</t>
  </si>
  <si>
    <t>Entre 30 e 50 anos</t>
  </si>
  <si>
    <t>Acima de 50 anos</t>
  </si>
  <si>
    <t>Por gênero</t>
  </si>
  <si>
    <t>Por região</t>
  </si>
  <si>
    <t>¹ Os dados referentes a 2022 e 2023 foram revisados e ajustados. GRI 2-4</t>
  </si>
  <si>
    <t>² A taxa de novas contratações é calculada utilizando a seguinte fórmula: (total novas contratações / total colaboradores)</t>
  </si>
  <si>
    <t>Número total de demissões</t>
  </si>
  <si>
    <t>Taxa de rotatividade</t>
  </si>
  <si>
    <t>¹ Os dados referentes à 2022 e 2023 foram revisados e ajustados. GRI 2-4</t>
  </si>
  <si>
    <t>A Eneva realiza pesquisas de mercado anualmente para definir os valores de remuneração aplicados em todas as localidades e níveis profissionais, garantindo competitividade externa. Em 2024, o menor salário praticado pela empresa foi, em média, 23% superior ao salário mínimo vigente, sem distinção por gênero, localidade ou unidade operacional.
Os valores de remuneração são definidos considerando as responsabilidades dos cargos, tempo dedicado às funções, competências e acordos sindicais, além dos salários mínimos federal e estadual.
Para os trabalhadores terceirizados, a empresa não controla dados sobre a relação entre o menor salário pago e o salário mínimo vigente.</t>
  </si>
  <si>
    <t>Homem</t>
  </si>
  <si>
    <t>Mulher </t>
  </si>
  <si>
    <t xml:space="preserve">Eneva (Escritórios Rio de Janeiro e São Paulo) </t>
  </si>
  <si>
    <t>Eneva Amazonas e Roraima</t>
  </si>
  <si>
    <t>Pecém II e CGTF (Ceará)</t>
  </si>
  <si>
    <t>Itaqui Maranhão</t>
  </si>
  <si>
    <t>Paranaíba Maranhão</t>
  </si>
  <si>
    <t>Gera Maranhão</t>
  </si>
  <si>
    <t>Operações Espírito Santo</t>
  </si>
  <si>
    <t>Eneva Geral</t>
  </si>
  <si>
    <t>¹ As unidades operacionais consideradas são todas as unidades operacionais da Companhia consideradas maduras (tempo após incorporação/comissionamento acima de 1 ano).</t>
  </si>
  <si>
    <t>Em 2024, não foram identificados casos de violação de direitos dos povos indígenas. Entretanto, houve uma Ação Civil Pública movida em maio de 2023 pela Associação de Silves pela Preservação Ambiental Cultural (Aspac) e outra contestando as atividades da empresa no estado do Amazonas. A ação judicial, que também envolve a Fundação Nacional dos Povos Indígenas (Funai), Ibama e o Instituto de Proteção Ambiental do Amazonas (Ipaam), tem como objetivo anular o licenciamento ambiental do Complexo Azulão emitido pelo Ipaam e todos os atos relacionados à exploração de gás no Campo do Azulão, localizado entre os municípios de Silves e Itapiranga. Os autores alegam que existem comunidades indígenas na área de influência do Complexo Azulão e que essas comunidades não foram consultadas previamente. Em sua defesa judicial, a Eneva argumenta que não há terras indígenas homologadas ou em estudo na área de influência do empreendimento. Essa afirmação é baseada em estudos realizados antes da implementação do projeto e é corroborada por informações disponibilizadas na base de dados da Funai, que confirmam a ausência de comunidades indígenas na região.
A Eneva enfatiza seu compromisso com o cumprimento das leis e regulamentos vigentes, assegurando a regularidade do processo de licenciamento do Complexo Azulão e reiterando que não há violação aos direitos dos povos indígenas.</t>
  </si>
  <si>
    <t>A Eneva informa que, no período de 2024, 100% de suas operações implementaram engajamento, avaliações de impacto e programas de desenvolvimento voltados à comunidade local. As iniciativas incluem a realização de avaliações de impacto social, incluindo impacto de gênero, com base em processos participativos, avaliações de impacto ambiental e monitoramento contínuo, além da divulgação pública dos resultados dessas avaliações.
A empresa desenvolve programas locais baseados nas necessidades identificadas nas comunidades e estabelece planos de engajamento de partes interessadas fundamentados em mapeamentos dessas partes. São mantidos comitês e processos de consulta ampla à comunidade, incluindo grupos vulneráveis, além de conselhos de trabalho, comissões de saúde e segurança no trabalho e outras entidades representativas de trabalhadores para discutir impactos.
A Eneva também disponibiliza processos formais para recebimento de queixas por parte das comunidades locais.</t>
  </si>
  <si>
    <t>As operações abrangem diversas localidades, incluindo o Complexo Parnaíba nos municípios de Santo Antônio dos Lopes, Capinzal do Norte, Lima Campos, Pedreiras e Trizidela do Vale, no Maranhão; Usinas a Carvão em Pecém, no Ceará, e Itaqui, no Maranhão; além das unidades em Silves, Amazonas (Azulão); Barra dos Coqueiros, Sergipe (Hub Sergipe); Juazeiro, Bahia (Futura); e Boa Vista, Roraima (Jaguatirica). Também possui operações em Linhares e Aracruz, Espírito Santo, além de poços de Exploração e Produção (E&amp;P) no Maranhão e Amazonas.
Os impactos negativos reais e potenciais das operações incluem transtornos de odor, acionamento de sirenes e transporte de máquinas pesadas no Complexo Parnaíba; emissão de particulados de carvão em residências nas Usinas a Carvão de Pecém e Itaqui; aumento de circulação de pessoas, transporte de máquinas pesadas e veículos de grande porte na Usina Azulão; impactos operacionais na comunidade pesqueira, odor e ruído no Hub Sergipe; aumento de particulados e movimentação de veículos na unidade Futura; e transporte de veículos pesados em Jaguatirica.
Os impactos ambientais incluem emissões atmosféricas, captação de recursos hídricos, lançamento de efluentes, geração de resíduos, emissão de ruídos e vibração. Nas unidades térmicas, os principais impactos potenciais envolvem alteração da qualidade do ar, dos recursos hídricos e do solo, além de incômodos à população devido à emissão de ruídos. Esses impactos são controlados por meio de medidas de gestão ambiental e monitoramento contínuo, conforme os Programas Básicos Ambientais de cada unidade operacional e requisitos das licenças ambientais.
Nas atividades de Exploração e Produção (E&amp;P), os impactos incluem remoção de vegetação, geração de efluentes e resíduos, além de processos erosivos e alterações na qualidade do solo e dos recursos hídricos. Esses impactos são temporários e reversíveis, com duração média de 45 dias. Para mitigar esses efeitos, a Eneva exige que as empresas terceirizadas sigam as Diretrizes Ambientais, com fiscalização realizada por colaboradores da empresa para garantir a conformidade com os requisitos de controle estabelecidos.</t>
  </si>
  <si>
    <t>A Eneva desenvolve programas para gestão de impactos associados ao deslocamento e reassentamento, considerando a realidade socioeconômica das comunidades envolvidas. Os processos são conduzidos com participação da população reassentada, poder público e demais partes interessadas.
No Polo Nova Demanda, localizado em Santo Antônio dos Lopes (Maranhão), o reassentamento foi realizado em 2016, durante a implantação do Complexo Parnaíba, com 65 famílias em um modelo participativo e voluntário, respeitando os vínculos familiares e o modo de vida tradicional da comunidade, baseada na agricultura. Além das indenizações, as famílias receberam moradias e áreas destinadas à produção agroecológica. Desde então, participam de projetos socioambientais promovidos pela Eneva, incluindo o Polo Agrícola Nova Demanda, iniciado em 2020, que incentiva a agricultura sustentável, o empreendedorismo e o fortalecimento da associação local. O projeto conta com apoio técnico especializado para a transição da agricultura de subsistência para geração de renda, realização de oficinas técnicas, promoção de feiras e inclusão dos produtos em políticas públicas. Em 2024, 65 participantes diretos receberam 20 horas de capacitação e foram aprovados em programas públicos como o Programa Nacional de Alimentação Escolar (PNAE), Programa de Aquisição de Alimentos (PAA) e Programa de Compras da Agricultura Familiar (Procaf)). O projeto também aprimorou o viveiro para produção e comercialização de mudas, além de viabilizar vendas diretas para comércios locais e para a prefeitura de Santo Antônio dos Lopes.
No Polo Nova Canaã, em Paço do Lumiar (Maranhão), o reassentamento foi realizado em 2009, no contexto da operação da Usina Termelétrica (UTE) Itaqui, deslocando famílias de uma área de antigo lixão para uma área residencial com infraestrutura social adequada, acesso à saúde e educação. Em 2024, o projeto seguiu para a fase de pós-emancipação, com cumprimento dos compromissos assumidos com o órgão ambiental e a comunidade. O monitoramento dos avanços continua, especialmente na inclusão de novos parceiros e políticas públicas. O Polo Agrícola HortCanaã, iniciado em 2009, mantém atividades de produção agrícola sustentável para garantir geração de emprego, renda e autonomia da comunidade reassentada. Em 2024, o projeto avançou com a produção de cacau orgânico em modelo agroflorestal e agroecológico, com venda direcionada à Chocolates Tapuio, especializada no modelo Bean to Bar (do grão à barra), que exige padrões de qualidade desde a seleção das amêndoas até a comercialização do chocolate. Em dezembro de 2024, o projeto participou pela segunda vez da Feira Estadual de Agricultura Familiar do Maranhão, sendo reconhecido como iniciativa pioneira na produção de cacau no estado.
No Polo Recanto Cajueiro, em Barra dos Coqueiros (Sergipe), o reassentamento teve início em 2020, próximo às instalações do Hub Sergipe, envolvendo 74 famílias em caráter voluntário. O Programa de Reestruturação dos Meios de Subsistência foi estruturado para garantir a manutenção dos vínculos do modo de vida tradicional e a adaptação à nova localidade. Anualmente, a evolução dos reassentados é acompanhada por meio do Relatório de Impacto, elaborado com base em pesquisa unifamiliar aplicada aos beneficiários do programa. Em 2024, o projeto registrou 70 horas de capacitação, produção agrícola de subsistência em uma área produtiva de 1,65 hectare, com cultivo de morango, macaxeira, graviola, banana, quiabo, coentro, pinha, abacaxi, couve e cebolinha.</t>
  </si>
  <si>
    <t>O valor total estimado para os custos de descomissionamento das instalações e abandono dos campos atualmente sob contrato de concessão da Eneva é de R$ 533,8 milhões. A desativação de um campo ocorrerá no encerramento de suas atividades de produção ou em caso de resilição do contrato de concessão, conforme os prazos estabelecidos. Para isso, a empresa deverá elaborar um Programa de Desativação das Instalações.</t>
  </si>
  <si>
    <t>Em 2024, a Eneva registrou 30 queixas de comunidades locais, todas tratadas e resolvidas, alcançando 100% de resolução. Nenhuma das ocorrências exigiu medida de reparação formal.</t>
  </si>
  <si>
    <t>N°</t>
  </si>
  <si>
    <t>%</t>
  </si>
  <si>
    <t>Queixas total</t>
  </si>
  <si>
    <t>Percentual de queixas tratadas e resolvidas</t>
  </si>
  <si>
    <t>Percentual de queixas tratadas por meio de reparação</t>
  </si>
  <si>
    <t>Amazonas</t>
  </si>
  <si>
    <t>Bahia</t>
  </si>
  <si>
    <t>Ceará</t>
  </si>
  <si>
    <t>Maranhão</t>
  </si>
  <si>
    <t>Roraima</t>
  </si>
  <si>
    <t>2 </t>
  </si>
  <si>
    <t>Sergipe</t>
  </si>
  <si>
    <t xml:space="preserve">¹ A definição geográfica de local refere-se ao Estado de Origem do Fornecedor igual ao Estado de Destino da Eneva. Unidades operacionais importantes são Ativos de Geração e E&amp;P. O escopo considerado para elaboração da resposta é a base Spend. </t>
  </si>
  <si>
    <t>A Eneva realiza uma análise de risco de fornecedores para identificar a possibilidade de trabalho infantil e exposição de trabalhadores jovens a condições perigosas. As categorias com risco significativo incluem gestão de resíduos e efluentes e fornecimento de uniformes, conforme definido na matriz de riscos de suprimentos. Essa avaliação é feita de forma abrangente, sem distinção de operação, fornecedor ou localização geográfica. O questionário de qualificação inclui perguntas específicas sobre o tema, e os contratos contêm cláusulas vedando práticas que violem direitos humanos, com possibilidade de rescisão contratual em caso de descumprimento. Além disso, a empresa realiza diligência prévia para avaliar terceiros contratados, incluindo a análise de processos judiciais, multas, mídias e listas restritivas, com o objetivo de mapear riscos de integridade e histórico de envolvimento com trabalho infantil ou análogo à escravidão. No processo de contratação, também são inseridas cláusulas anticorrupção com menção expressa à proteção dos direitos humanos.
A fiscalização dos contratos é realizada presencialmente para garantir a execução correta do escopo estabelecido. A Eneva disponibiliza um canal de denúncias aberto a terceiros, permitindo o relato de violações relacionadas a direitos humanos. Esse canal é gerenciado por uma empresa independente, assegurando o anonimato dos denunciantes.</t>
  </si>
  <si>
    <t>A Eneva realiza uma análise de risco de fornecedores para identificar a possibilidade de trabalho forçado ou análogo à escravidão. As categorias com risco significativo incluem serviços de engenharia, construção e projetos, lavanderia e fornecimento de uniformes, conforme definido na matriz de riscos de suprimentos. Essa avaliação é feita de forma abrangente, sem distinção de operação, fornecedor ou localização geográfica.
Para prevenir essas práticas, a Eneva adota medidas preventivas no processo de qualificação de fornecedores, conduzido pela área de Conformidade. O questionário de qualificação inclui perguntas específicas sobre o tema, e os contratos possuem cláusulas proibindo expressamente o trabalho forçado, com possibilidade de rescisão contratual em caso de descumprimento. A empresa também realiza diligência prévia para avaliar terceiros contratados, incluindo a análise da lista de empregadores autuados por trabalho análogo à escravidão, publicada semestralmente pelo Ministério Público do Trabalho, além do monitoramento de mídias relacionadas.
Durante o processo de contratação, são inseridas cláusulas anticorrupção que incluem a proibição expressa do trabalho forçado e a exigência de proteção aos direitos humanos. O Código de Conduta de Terceiros, que estabelece a obrigação de observância aos direitos humanos fundamentais e à integridade, é um anexo obrigatório dos contratos e deve ser formalmente aceito por todos os fornecedores.
A fiscalização dos contratos ocorre presencialmente, verificando a execução do escopo estabelecido e avaliando possíveis desconformidades relacionadas à dignidade do trabalho. A Eneva também disponibiliza um canal de denúncias aberto a terceiros, permitindo o relato de violações relacionadas a direitos humanos. Esse canal é gerenciado por uma empresa independente, garantindo o anonimato dos denunciantes, e funciona 24 horas por dia, sete dias por semana.</t>
  </si>
  <si>
    <t>Em 2024, não houve seleção de novos fornecedores por critério sociais.</t>
  </si>
  <si>
    <t>Em 2024, a Eneva não avaliou fornecedores quanto a impactos ambientais. O processo de qualificação busca compreender a estrutura do fornecedor no tema, considerando, a existência de política, indicadores, programas de treinamento, licenças ambientais e certificações como a ISO 14001 (Sistema de Gestão Ambiental).</t>
  </si>
  <si>
    <t>Foram registrados dois acidentes de processo de Nível 1 no segmento de E&amp;P – Sistema de Tratamento de Gás, sendo um no STGP e um no STGA; além de dois acidentes de processo de Nível 2, ambos ocorridos no STGA.</t>
  </si>
  <si>
    <t>Não houve acidentes de segurança de processo nas unidades Itaqui e Pecém em 2024.</t>
  </si>
  <si>
    <t>Em 2024, a Eneva manteve diversas iniciativas de pesquisa, desenvolvimento e inovação tecnológica voltadas à transição energética, eficiência operacional e redução de emissões, com financiamento regulado pela Agência Nacional de Energia Elétrica (Aneel) e pela Agência Nacional do Petróleo, Gás Natural e Biocombustíveis (ANP), além de recursos próprios.
Os projetos em curso contemplam desde plantas-piloto para captura e armazenamento de carbono até tecnologias aplicadas à produção de hidrogênio em suas diferentes formas (verde, azul e turquesa), além de soluções para otimização de manutenção, uso de inteligência artificial em sistemas térmicos e imageamento sísmico. Entre os destaques, estão:</t>
  </si>
  <si>
    <t>Otimização do processo de captura de CO₂ com tecnologia MBTSA, com instalação piloto prevista em termelétricas a gás e carvão</t>
  </si>
  <si>
    <t>Data de início e fim</t>
  </si>
  <si>
    <t>07/12/2022 - 06/06/2025</t>
  </si>
  <si>
    <t>Maturidade</t>
  </si>
  <si>
    <t>P&amp;D - TRL 7</t>
  </si>
  <si>
    <t>Fonte de recursos</t>
  </si>
  <si>
    <t>P&amp;D regulado Aneel</t>
  </si>
  <si>
    <t>Valor previsto total</t>
  </si>
  <si>
    <t>Valor investido desde o início do projeto</t>
  </si>
  <si>
    <t>Valor investido no ano vigente</t>
  </si>
  <si>
    <t>H2GREEN, com foco na viabilidade da produção e aplicação do hidrogênio verde em usinas termelétricas</t>
  </si>
  <si>
    <t>16/12/2022 - 15/01/2025</t>
  </si>
  <si>
    <t>P&amp;D - TRL 8</t>
  </si>
  <si>
    <t>Sistema GImpSI, voltado à gestão dos impactos de salinidade em subestações</t>
  </si>
  <si>
    <t>22/11/2021 - 21/05/2025</t>
  </si>
  <si>
    <t>P&amp;D - TRL 6</t>
  </si>
  <si>
    <t>GNL OPT, sistema de apoio à tomada de decisão com inteligência artificial para controle de inventário de GNL</t>
  </si>
  <si>
    <t>09/02/2022 - 30/03/2025</t>
  </si>
  <si>
    <t>Sistema computacional inteligente para predição de vida residual e suporte à manutenção de ativos térmicos</t>
  </si>
  <si>
    <t>30/06/2023 - 29/06/2026</t>
  </si>
  <si>
    <t>Estudo de Materiais Resistentes a Corrosão e desenvolvimento de Pastas Cimentícias Adequadas para Construção de Poços de Armazenamento e Captura de Carbono (CCS)</t>
  </si>
  <si>
    <t>22/12/2023 - 21/04/2026</t>
  </si>
  <si>
    <t>P&amp;D - TRL 5</t>
  </si>
  <si>
    <t>20/08/2024 - 19/08/2025</t>
  </si>
  <si>
    <t>P&amp;D - TRL 3</t>
  </si>
  <si>
    <t>Imageamento em profundidade de dados sísmicos terrestres para a exploração de campos de gás natural e geração de energia termelétrica</t>
  </si>
  <si>
    <t>05/11/2024 - 04/01/2027</t>
  </si>
  <si>
    <t>Dessalinização de água salobra através de energia heliotérmica para otimização da operação de UFV</t>
  </si>
  <si>
    <t>20/08/2024 - 19/03/2027</t>
  </si>
  <si>
    <t>Desenvolvimento de sistema protótipo baseado em plasma térmico para produção de hidrogênio turquesa através da pirólise do gás natural</t>
  </si>
  <si>
    <t>29/11/2024 - 08/01/2027</t>
  </si>
  <si>
    <t>31/05/2023 - 30/06/2025</t>
  </si>
  <si>
    <t>P&amp;D - TRL 4</t>
  </si>
  <si>
    <t>02/01/2023 - 30/01/2025</t>
  </si>
  <si>
    <t>A Eneva adota medidas para garantir a disponibilidade e confiabilidade do fornecimento de eletricidade em curto e longo prazo. Entre elas, estão as diretrizes, manuais e procedimentos operacionais e de manutenção que norteiam a gestão dos ativos da empresa. Além disso, utiliza o Sistema de Controle de Manutenção (SAP Plant Maintenance), em que são cadastrados, planejados, acompanhados e controlados os planos de manutenção e inspeção dos ativos. No âmbito operacional, a empresa emprega sistemas supervisórios das plantas, incluindo o historiador de dados OSIsoft PI, que possibilita o monitoramento contínuo das operações. Complementarmente, promove treinamentos para as equipes de operação e manutenção, com o objetivo de capacitação técnica e atualização das melhores práticas. As evidências para auditoria incluem o Sistema Eneva de Normativos, o módulo SAP-PM e os sistemas supervisórios utilizados na gestão dos ativos.</t>
  </si>
  <si>
    <t>Eficiência ACR</t>
  </si>
  <si>
    <t>Itaqui (carvão mineral importado)</t>
  </si>
  <si>
    <t>n/a</t>
  </si>
  <si>
    <t>Pecém II (carvão mineral importado)</t>
  </si>
  <si>
    <t>Parnaíba I (gás natural – ciclo simples)</t>
  </si>
  <si>
    <t>Parnaíba II (gás natural – ciclo combinado)</t>
  </si>
  <si>
    <t>Parnaíba III (gás natural – ciclo simples)</t>
  </si>
  <si>
    <t>Eficiência ACL</t>
  </si>
  <si>
    <t>¹ Escopo considerado para resposta: CGTF - Dados em carga base; Itaqui - Dados em carga parcial (240 MW); Jaguatirica II - Dados em múltiplos patamares de carga para atendimento as demandas do sistema isolado de Roraima; Parnaíba I - Dados em carga-base considerando ciclo fechado com Parnaíba V; Parnaíba II - Dados em carga-base; Parnaíba III - Dados em carga-base; Parnaíba IV - Dados em carga-base; Pecém II - Dados em carga-base; Porto Sergipe - A usina não operou em 2023.</t>
  </si>
  <si>
    <t xml:space="preserve">Os blocos PN-T-87, PN-T-103, PN-T-146 e PN-T-163 possuem Programas de Descomissionamento de Instalações terrestres em andamento. Não houve unidades fechadas no período de 2024. No entanto, foram realizadas obras civis nas locações para recuperação do relevo e preparação para plantio. Estão em processo de encerramento os blocos PN-T-87, PN-T-103 e PN-T-146. O bloco PN-T-163 tem previsão de início dos trabalhos de recuperação ambiental nos anos de 2025 e 2026.									
									</t>
  </si>
  <si>
    <t>Não foram deixadas estruturas remanescentes. Todos os poços perfurados foram desativados de forma definitiva, em conformidade com as regulamentações da ANP. O processo de desativação incluiu a cimentação das zonas geologicamente determinadas e o topo dos poços, garantindo que a estrutura superior fosse completamente nivelada ao solo, conforme exigido pelas normas vigentes.</t>
  </si>
  <si>
    <t>A estratégia de despesas de capital da Eneva considera a sensibilidade das reservas de hidrocarbonetos frente a cenários que incorporam precificação de carbono, reconhecendo que a elevação de taxas ou impostos relacionados às emissões pode comprometer a viabilidade econômica de projetos intensivos em carbono, como os termelétricos a gás natural. Tais medidas regulatórias, ao mesmo tempo, podem favorecer o avanço de tecnologias de menor intensidade carbônica, tornando-as mais competitivas e atrativas para investimentos de longo prazo.
Nesse contexto, a companhia realiza análises periódicas de viabilidade econômica de suas reservas, com base em projeções de preços de petróleo e gás natural e em diferentes cenários regulatórios climáticos, incluindo aqueles com precificação explícita de carbono. Essas projeções são integradas ao processo de planejamento estratégico e à modelagem financeira da carteira de projetos, permitindo uma alocação de capital mais resiliente às possíveis transições de mercado e às exigências regulatórias futuras.
Além disso, a Eneva monitora continuamente as dinâmicas do mercado de energia e as tendências tecnológicas, avaliando a competitividade de soluções de baixo carbono — como cogeração eficiente, captura e armazenamento de carbono (CCUS) e alternativas renováveis — que possam substituir gradualmente ou complementar a matriz existente. Dessa forma, a empresa busca garantir a sustentabilidade de suas reservas e ativos energéticos, mantendo a geração de valor em um ambiente de transição energética.
A Companhia também acompanha as discussões globais e nacionais sobre instrumentos de precificação de carbono, como mercados de carbono regulados ou voluntários, e simula o impacto de diferentes preços internos de carbono sobre seus ativos e reservas. Essas análises subsidiam decisões de investimento mais alinhadas aos riscos de longo prazo associados às mudanças climáticas, em conformidade com os princípios da governança climática e com os compromissos ambientais assumidos pelo país.</t>
  </si>
  <si>
    <t>Em 2024, a Eneva apresentou uma capacidade contratada de 6.060 megawatts (MW) em operações contratadas majoritariamente no Ambiente de Contratação Regulada (ACR). As unidades operacionais contratadas nesse ambiente incluem UTE Itaqui e UTE Pecém II (carvão), UTE Parnaíba I, II, III e VI, UTE Azulão I e II, UTE Jaguatirica II, UTE Fortaleza, UTE Porto de Sergipe I, UTE LORM, UTE Viana, UTE Povoação I e UTE Gera Maranhão, estas últimas provenientes da aquisição do portfólio de termelétricas do BTG Pactual, concluída entre outubro e dezembro de 2024. Essa aquisição adicionou 859 MW à capacidade total da empresa, por meio das usinas térmicas movidas a gás natural UTE Viana 1, UTE Povoação 1, UTE LORM e das usinas a óleo combustível UTE Viana e UTE Gera Maranhão.
No Ambiente de Contratação Livre (ACL), a capacidade contratada permaneceu estável em 1.114 MW, abrangendo as unidades UTE Parnaíba IV e V (gás natural), e as usinas solares UFV Tauá e UFV Futura I (fontes renováveis).
Em relação à UTE Parnaíba V, cuja construção foi finalizada em 2022 e que entrou em operação ao final daquele ano, trata-se do fechamento de ciclo da UTE Parnaíba I. Embora dependa da geração a gás de Parnaíba I, sua geração ocorre a partir de uma turbina a vapor, sem utilização de gás adicional. A UTE Parnaíba VI, cuja construção foi concluída em 2024 e que entrou em operação comercial em 2025, corresponde ao fechamento de ciclo da UTE Parnaíba III, sendo sua geração realizada a partir de uma turbina a vapor, também sem consumo adicional de gás</t>
  </si>
  <si>
    <t xml:space="preserve"> Tipo do ativo</t>
  </si>
  <si>
    <t>Unidade operacional</t>
  </si>
  <si>
    <t>Capacidade Contratada (MW)</t>
  </si>
  <si>
    <t xml:space="preserve"> Carvão</t>
  </si>
  <si>
    <t xml:space="preserve"> Gás</t>
  </si>
  <si>
    <t>UTE Paranaíba I</t>
  </si>
  <si>
    <t>UTE Paranaíba II</t>
  </si>
  <si>
    <t>UTE Paranaíba III</t>
  </si>
  <si>
    <t>UTE Paranaíba VI (não operacional)</t>
  </si>
  <si>
    <t>UTE Azulão I (não operacional)</t>
  </si>
  <si>
    <t>UTE Azulão II (não operacional)</t>
  </si>
  <si>
    <t>UTE Fortaleza</t>
  </si>
  <si>
    <t>UTE Porto de Sergipe I</t>
  </si>
  <si>
    <t>UTE LORM</t>
  </si>
  <si>
    <t>UTE Viana I</t>
  </si>
  <si>
    <t>UTE Povoação I</t>
  </si>
  <si>
    <t xml:space="preserve"> Óleo Combustível</t>
  </si>
  <si>
    <t>UTE Viana</t>
  </si>
  <si>
    <t>UTE Gera Maranhão</t>
  </si>
  <si>
    <t>UTE Paranaíba IV</t>
  </si>
  <si>
    <t>UTE Paranaíba V</t>
  </si>
  <si>
    <t xml:space="preserve"> Renovável</t>
  </si>
  <si>
    <t>UFV Tauá</t>
  </si>
  <si>
    <t>UFV Futura I</t>
  </si>
  <si>
    <t>Em 2024, a Eneva registrou geração bruta de 9.081 GWh no Ambiente de Contratação Regulada (ACR), impulsionada pelo aumento do despacho termelétrico no Sistema Interligado Nacional (SIN). Essa geração envolveu usinas movidas a carvão (UTE Itaqui e UTE Pecém II) e gás natural, incluindo o Complexo Parnaíba, UTE Jaguatirica II, Hub Sergipe e ativos adquiridos no final do ano, como UTE Viana, UTE Povoação I e UTE Gera Maranhão. No Ambiente de Contratação Livre (ACL), a geração bruta somou 1.664 GWh em 2024, com participação de usinas a gás natural, como UTE Parnaíba IV, e fontes renováveis, destacando-se o parque solar UFV Futura I, com geração de 1.475 GWh em 2024, desde sua entrada em operação comercial em maio de 2023.
A carga do SIN apresentou crescimento médio anual de 7% em relação a 2023, impulsionada por fatores econômicos e temperaturas elevadas no segundo semestre, com exceção de dezembro. O cenário hidrológico esteve mais próximo da Média de Longo Termo (MLT), com Energia Natural Afluente (ENA) ligeiramente abaixo ou em linha com a média nos principais subsistemas. A limitação da potência hidráulica em alguns períodos elevou a necessidade de geração térmica, que ocorreu também fora da ordem de mérito ao longo do ano, como resposta à crescente demanda por energia firme frente à variabilidade das fontes intermitentes, como eólica e solar.
A exportação de energia térmica para Argentina e Uruguai foi menor em relação a 2023, influenciada pela maior demanda interna por fontes térmicas, pela necessidade de atendimento à ponta de carga, e por limitações técnicas nas interligações internacionais. Em maio, a exportação foi inviabilizada devido à indisponibilidade da conversora de Garabi e linhas de transmissão na região Sul, em decorrência de eventos climáticos extremos no Rio Grande do Sul, que causaram rompimento de barragem, alagamento de subestação e desligamento de múltiplos ativos da rede elétrica.</t>
  </si>
  <si>
    <t>HUB Sergipe</t>
  </si>
  <si>
    <t>UTE Parnaíba IV</t>
  </si>
  <si>
    <t>UTE Parnaíba V</t>
  </si>
  <si>
    <t xml:space="preserve"> Renováveis</t>
  </si>
  <si>
    <t>Histórico de contribuição para a sociedade - compensação ambiental (paga ou executada (R$)</t>
  </si>
  <si>
    <t xml:space="preserve"> Amazonas</t>
  </si>
  <si>
    <t xml:space="preserve"> Bahia</t>
  </si>
  <si>
    <t xml:space="preserve"> Maranhão</t>
  </si>
  <si>
    <t xml:space="preserve"> Roraima</t>
  </si>
  <si>
    <t xml:space="preserve"> Sergipe</t>
  </si>
  <si>
    <t>Histórico de contribuição para a sociedade - compras com fornecedores locais (R$)</t>
  </si>
  <si>
    <t>2019 - 2021</t>
  </si>
  <si>
    <t xml:space="preserve"> Ceará</t>
  </si>
  <si>
    <t>Histórico de contribuição para a sociedade - condicionantes ambientais (R$)</t>
  </si>
  <si>
    <t>Patrocínios e incentivados</t>
  </si>
  <si>
    <t>Histórico de contribuição para a sociedade - doações (R$)</t>
  </si>
  <si>
    <t xml:space="preserve"> Patrocínios (recursos prórprios)</t>
  </si>
  <si>
    <t xml:space="preserve"> Incentivados</t>
  </si>
  <si>
    <t>Histórico de contribuição para a sociedade - doações (infraestrutura e equipamentos públicos (R$)</t>
  </si>
  <si>
    <t>Histórico de contribuição para a sociedade - pagamentos a superficiários (R$)</t>
  </si>
  <si>
    <t xml:space="preserve"> Rio de Janeiro</t>
  </si>
  <si>
    <t>13.37.450,04</t>
  </si>
  <si>
    <t>Histórico de contribuição para a sociedade - projetos sociais (recursos próprios) (R$)</t>
  </si>
  <si>
    <t>Histórico de impostos e participações governamentais - fundiário e regulatório (R$)</t>
  </si>
  <si>
    <t xml:space="preserve"> Superficiários</t>
  </si>
  <si>
    <t>Participação na Produção</t>
  </si>
  <si>
    <t>Histórico de impostos e participações governamentais - P&amp;D e regulatório (R$)</t>
  </si>
  <si>
    <t>Pesquisa e Desenvolvimento (ANP)</t>
  </si>
  <si>
    <t>Pesquisa e Desenvolvimento (Aneel)</t>
  </si>
  <si>
    <t>Taxa FNDCT - Fundo Nacional de Desenvolvimento Cientifico e Tecnológico</t>
  </si>
  <si>
    <t>Taxa MME - Ministério de Minas e Energia</t>
  </si>
  <si>
    <t>Histórico de impostos e participações governamentais - regulatório (R$)</t>
  </si>
  <si>
    <t xml:space="preserve"> Brasil</t>
  </si>
  <si>
    <t>Royalties</t>
  </si>
  <si>
    <t>Participação Especial</t>
  </si>
  <si>
    <t>Retenção de Área</t>
  </si>
  <si>
    <t>TFSEE</t>
  </si>
  <si>
    <t xml:space="preserve"> Santo Antônio dos Lopes</t>
  </si>
  <si>
    <t xml:space="preserve"> Capinzal do Norte</t>
  </si>
  <si>
    <t xml:space="preserve"> Silves</t>
  </si>
  <si>
    <t>Localidades</t>
  </si>
  <si>
    <t>Modalidade</t>
  </si>
  <si>
    <t>Brasil</t>
  </si>
  <si>
    <t>IRRF </t>
  </si>
  <si>
    <t>ITR</t>
  </si>
  <si>
    <t>IPI</t>
  </si>
  <si>
    <t>CSLL</t>
  </si>
  <si>
    <t>PIS</t>
  </si>
  <si>
    <t>Cofins</t>
  </si>
  <si>
    <t>IRPJ</t>
  </si>
  <si>
    <t>IOF</t>
  </si>
  <si>
    <t>Imposto de Importação</t>
  </si>
  <si>
    <t>Impostos e participações governo federal - tributário R$</t>
  </si>
  <si>
    <t>Índice de navegação</t>
  </si>
  <si>
    <t>Indicador</t>
  </si>
  <si>
    <t>Título do indicador</t>
  </si>
  <si>
    <t>Capítulo Relato Integrado</t>
  </si>
  <si>
    <t>Sobre este relatório</t>
  </si>
  <si>
    <t>GRI 2-1</t>
  </si>
  <si>
    <t>GRI 2-6</t>
  </si>
  <si>
    <t>GRI 3-1</t>
  </si>
  <si>
    <t>GRI 3-2</t>
  </si>
  <si>
    <t>GRI 2-29</t>
  </si>
  <si>
    <t>Indicador Próprio</t>
  </si>
  <si>
    <t>GRI 3-3</t>
  </si>
  <si>
    <t>GRI 2-8</t>
  </si>
  <si>
    <t>GRI 207-3</t>
  </si>
  <si>
    <t>Engajamento de stakeholders e gestão de suas preocupações</t>
  </si>
  <si>
    <t>Participação em associações</t>
  </si>
  <si>
    <t>Abordagem para engajamento de stakeholders</t>
  </si>
  <si>
    <t>Empresas incluídas no relato de sustentabilidade da organização</t>
  </si>
  <si>
    <t>Período de relato, frequência e ponto de contato</t>
  </si>
  <si>
    <t>Papel desempenhado pelo mais alto órgão de governança no relato de sustentabilidade</t>
  </si>
  <si>
    <t>Processo de definição de temas materiais</t>
  </si>
  <si>
    <t>Lista de temas materiais</t>
  </si>
  <si>
    <t>Detalhes da organização</t>
  </si>
  <si>
    <t>Atividades, cadeia de valor e outras relações de negócios</t>
  </si>
  <si>
    <t>Localização (aba)</t>
  </si>
  <si>
    <t>GRI 2-9</t>
  </si>
  <si>
    <t>GRI 2-10</t>
  </si>
  <si>
    <t>GRI 2-12</t>
  </si>
  <si>
    <t>GRI 2-13</t>
  </si>
  <si>
    <t>GRI 2-15</t>
  </si>
  <si>
    <t>GRI 2-16</t>
  </si>
  <si>
    <t>GRI 2-17</t>
  </si>
  <si>
    <t>GRI 2-18</t>
  </si>
  <si>
    <t>TCFD 4.a</t>
  </si>
  <si>
    <t>Informe as métricas utilizadas pela organização para avaliar os riscos e oportunidades relacionados às mudanças climáticas de acordo com sua estratégia e seu processo de gestão de riscos</t>
  </si>
  <si>
    <t>Estrutura de governança e sua composição</t>
  </si>
  <si>
    <t>Nomeação e seleção para o mais alto órgão de governança</t>
  </si>
  <si>
    <t>Papel desempenhado pelo mais alto órgão de governança na supervisão da gestão dos impactos</t>
  </si>
  <si>
    <t>Delegação de responsabilidade pela gestão de impactos</t>
  </si>
  <si>
    <t>Conflitos de interesse</t>
  </si>
  <si>
    <t>Comunicação de preocupações cruciais</t>
  </si>
  <si>
    <t>Conhecimento coletivo do mais alto órgão de governança</t>
  </si>
  <si>
    <t>Avaliação do desempenho do mais alto órgão de governança</t>
  </si>
  <si>
    <t>Ética, integridade e compliance</t>
  </si>
  <si>
    <t>GRI 2-26</t>
  </si>
  <si>
    <t>GRI 205-1</t>
  </si>
  <si>
    <t>GRI 205-2</t>
  </si>
  <si>
    <t>Descrição do sistema de gestão para a prevenção da corrupção e do suborno ao longo de toda a cadeia de valor</t>
  </si>
  <si>
    <t>APRESENTAÇÃO</t>
  </si>
  <si>
    <t>SOBRE A ENEVA</t>
  </si>
  <si>
    <t>GOVERNANÇA CORPORATIVA</t>
  </si>
  <si>
    <t>SASB EM-EP-510a.2</t>
  </si>
  <si>
    <t>Mecanismos para aconselhamento e apresentação de preocupações</t>
  </si>
  <si>
    <t>Operações avaliadas quanto a riscos relacionados à corrupção</t>
  </si>
  <si>
    <t>Comunicação e capacitação em políticas e procedimentos de combate à corrupção</t>
  </si>
  <si>
    <t>Implicações financeiras e outros riscos e oportunidades decorrentes de mudanças climáticas</t>
  </si>
  <si>
    <t>Abordagem tributária</t>
  </si>
  <si>
    <t>Governança, controle e gestão de risco fiscal</t>
  </si>
  <si>
    <t>Descrição dos sistemas de gestão usados para identificar e mitigar riscos catastróficos e de cauda</t>
  </si>
  <si>
    <t>Discussão de posições corporativas relacionadas ao governo regulamentos e/ou propostas de políticas que abordam fatores ambientais e sociais afetando a indústria</t>
  </si>
  <si>
    <t xml:space="preserve">SASB EM-EP-530a.1 </t>
  </si>
  <si>
    <t xml:space="preserve">SASB EM-EP-540a.2 </t>
  </si>
  <si>
    <t xml:space="preserve">GRI 201-2 </t>
  </si>
  <si>
    <t xml:space="preserve">GRI 207-1 </t>
  </si>
  <si>
    <t xml:space="preserve">GRI 207-2 </t>
  </si>
  <si>
    <t>Políticas de remuneração</t>
  </si>
  <si>
    <t xml:space="preserve">GRI 2-19 </t>
  </si>
  <si>
    <t>GRI 2-20</t>
  </si>
  <si>
    <t>GRI 2-21</t>
  </si>
  <si>
    <t>GRI 2-23</t>
  </si>
  <si>
    <t>GRI 2-24</t>
  </si>
  <si>
    <t>Incorporação de compromissos de política</t>
  </si>
  <si>
    <t>Compromissos de política</t>
  </si>
  <si>
    <t>Proporção da remuneração total anual</t>
  </si>
  <si>
    <t>Processo para determinação da remuneração</t>
  </si>
  <si>
    <t>CAPITAL FINANCEIRO</t>
  </si>
  <si>
    <t>Valor econômico direto gerado e distribuído</t>
  </si>
  <si>
    <t>GRI 201-1</t>
  </si>
  <si>
    <t>GRI 201-4</t>
  </si>
  <si>
    <t>GRI 207-4</t>
  </si>
  <si>
    <t>Total investido em energias renováveis</t>
  </si>
  <si>
    <t>SASB EM-EP-420a.3</t>
  </si>
  <si>
    <t>Relato país a país</t>
  </si>
  <si>
    <t>Apoio financeiro recebido do governo</t>
  </si>
  <si>
    <t>CAPITAL NATURAL</t>
  </si>
  <si>
    <t>Processos para reparar impactos negativos</t>
  </si>
  <si>
    <t>GRI 2-25</t>
  </si>
  <si>
    <t>Emissões diretas (Escopo 1) de gases de efeito estufa (GEE)</t>
  </si>
  <si>
    <t>GRI 305-1</t>
  </si>
  <si>
    <t>GRI 305-2</t>
  </si>
  <si>
    <t>GRI 305-3</t>
  </si>
  <si>
    <t>GRI 305-4</t>
  </si>
  <si>
    <t>GRI 305-5</t>
  </si>
  <si>
    <t>Descreva a abordagem da organização para o desenvolvimento de políticas públicas e lobby sobre mudanças climáticas</t>
  </si>
  <si>
    <t>GRI 11.2.4 - 12.2.4</t>
  </si>
  <si>
    <t>Redução de emissões de gases de efeito estufa (GEE)</t>
  </si>
  <si>
    <t>Intensidade de emissões de gases de efeito estufa (GEE)</t>
  </si>
  <si>
    <t>Outras emissões indiretas (Escopo 3) de gases de efeito estufa (GEE)</t>
  </si>
  <si>
    <t>Emissões indiretas (Escopo 2) de gases de efeito estufa (GEE) provenientes da aquisição de energia</t>
  </si>
  <si>
    <t>Estratégia climática</t>
  </si>
  <si>
    <t>Emissões globais brutas do Escopo 1, porcentagem coberta por regulamentos de limitação de emissões</t>
  </si>
  <si>
    <t>SASB IF-EU-110a.1</t>
  </si>
  <si>
    <t>SASB IF-EU-110a.2</t>
  </si>
  <si>
    <t>SASB EM-EP-110a.3</t>
  </si>
  <si>
    <t>Informe as emissões de gases de efeito estufa de Escopo 1, Escopo 2 e, se for o caso, Escopo 3, e os riscos relacionados a elas.</t>
  </si>
  <si>
    <t>TCFD 4.b</t>
  </si>
  <si>
    <t>Descreva as metas utilizadas pela organização para gerenciar os riscos e oportunidades relacionados às mudanças climáticas, e o desempenho com relação às metas.</t>
  </si>
  <si>
    <t>TCFD 4.c</t>
  </si>
  <si>
    <t>Discussão sobre estratégia ou plano de longo prazo e de curto prazo para gerenciar as emissões do Escopo 1, metas de redução de emissões e uma análise do desempenho em relação a essas metas</t>
  </si>
  <si>
    <t>Emissões de gases de efeito estufa (GEE) associadas ao fornecimento de energia</t>
  </si>
  <si>
    <t>GRI 302-1</t>
  </si>
  <si>
    <t>GRI 302-2</t>
  </si>
  <si>
    <t>GRI 302-3</t>
  </si>
  <si>
    <t>Segurança energética do país</t>
  </si>
  <si>
    <t>Consumo de energia dentro da organização</t>
  </si>
  <si>
    <t>Consumo de energia fora da organização</t>
  </si>
  <si>
    <t>Intensidade energética</t>
  </si>
  <si>
    <t>GRI 101-1</t>
  </si>
  <si>
    <t>GRI 101-2</t>
  </si>
  <si>
    <t>GRI 101-4</t>
  </si>
  <si>
    <t>Biodiversidade, ecossistemas e recursos hídricos</t>
  </si>
  <si>
    <t>Políticas para deter e reverter a perda de biodiversidade</t>
  </si>
  <si>
    <t>Gestão de impactos na biodiversidade</t>
  </si>
  <si>
    <t>Identificação de impactos na biodiversidade</t>
  </si>
  <si>
    <t>SASB EM-EP-160a.1</t>
  </si>
  <si>
    <t>GRI 303-1</t>
  </si>
  <si>
    <t>GRI 303-2</t>
  </si>
  <si>
    <t>GRI 303-3</t>
  </si>
  <si>
    <t>GRI 303-4</t>
  </si>
  <si>
    <t>GRI 303-5</t>
  </si>
  <si>
    <t>SASB IF-EU-140a.1</t>
  </si>
  <si>
    <t>SASB IF-EU-140a.3</t>
  </si>
  <si>
    <t>GRI 305-7</t>
  </si>
  <si>
    <t>Emissões atmosféricas dos seguintes poluentes: (1) NOx (excluindo N₂O), (2) SOx, (3) material particulado (MP10), (4) chumbo (Pb) e (5) mercúrio (Hg); percentual de cada um em ou próximo a áreas densamente povoadas</t>
  </si>
  <si>
    <t>SASB IF-EU-120a.1</t>
  </si>
  <si>
    <t>Emissões atmosféricas dos seguintes poluentes: (1) NOx (excluindo N₂O), (2) SOx, (3) compostos orgânicos voláteis (VOCs) e (4) material particulado (PM₁₀).</t>
  </si>
  <si>
    <t>SASB EM-EP-120a.1</t>
  </si>
  <si>
    <t>GRI 306-1</t>
  </si>
  <si>
    <t>GRI 306-2</t>
  </si>
  <si>
    <t>GRI 306-3</t>
  </si>
  <si>
    <t>GRI 306-4</t>
  </si>
  <si>
    <t>GRI 306-5</t>
  </si>
  <si>
    <t>Geração de resíduos e impactos significativos relacionados a resíduos</t>
  </si>
  <si>
    <t>Gestão de impactos significativos relacionados a resíduos</t>
  </si>
  <si>
    <t>Resíduos gerados</t>
  </si>
  <si>
    <t>Resíduos não destinados a disposição final</t>
  </si>
  <si>
    <t>Resíduos destinados a disposição final</t>
  </si>
  <si>
    <t>Quantidade de resíduos de combustão de carvão (CCR) gerado, percentual reciclado</t>
  </si>
  <si>
    <t xml:space="preserve">SASB IF-EU-150a.1 </t>
  </si>
  <si>
    <t>CAPITAL HUMANO</t>
  </si>
  <si>
    <t>Diversidade em órgãos de governança e empregados</t>
  </si>
  <si>
    <t>GRI 405-1</t>
  </si>
  <si>
    <t>GRI 405-2</t>
  </si>
  <si>
    <t>Proporção entre o salário-base e a remuneração recebidos pelas mulheres e aqueles recebidos pelos homens</t>
  </si>
  <si>
    <t>GRI 404-1</t>
  </si>
  <si>
    <t>GRI 404-2</t>
  </si>
  <si>
    <t>GRI 401-3</t>
  </si>
  <si>
    <t>GRI 402-1</t>
  </si>
  <si>
    <t>GRI 403-1</t>
  </si>
  <si>
    <t>GRI 403-2</t>
  </si>
  <si>
    <t>GRI 403-3</t>
  </si>
  <si>
    <t>GRI 403-4</t>
  </si>
  <si>
    <t>GRI 403-5</t>
  </si>
  <si>
    <t>GRI 403-6</t>
  </si>
  <si>
    <t>GRI 403-7</t>
  </si>
  <si>
    <t>GRI 403-8</t>
  </si>
  <si>
    <t>GRI 403-9</t>
  </si>
  <si>
    <t>GRI 403-10</t>
  </si>
  <si>
    <t>GRI EU16</t>
  </si>
  <si>
    <t>SASB EM-EP-320a.1</t>
  </si>
  <si>
    <t>SASB IF-EU-320a.1</t>
  </si>
  <si>
    <t>SASB EM-EP-320a.2</t>
  </si>
  <si>
    <t>Atração, desenvolvimento e retenção de colaboradores</t>
  </si>
  <si>
    <t>Média de horas de capacitação por ano, por empregado</t>
  </si>
  <si>
    <t>Programas para o aperfeiçoamento de competências dos empregados e de assistência para transição de carreira</t>
  </si>
  <si>
    <t>Saúde, bem-estar e segurança do colaborador</t>
  </si>
  <si>
    <t>Licença-maternidade/paternidade</t>
  </si>
  <si>
    <t>Prazo mínimo de aviso sobre mudanças operacionais</t>
  </si>
  <si>
    <t>Sistema de gestão de saúde e segurança do trabalho</t>
  </si>
  <si>
    <t>Identificação de periculosidade, avaliação de riscos e investigação de incidentes</t>
  </si>
  <si>
    <t>Serviços de saúde do trabalho</t>
  </si>
  <si>
    <t>Participação dos trabalhadores, consulta e comunicação aos trabalhadores referentes a saúde e segurança do trabalho</t>
  </si>
  <si>
    <t>Capacitação de trabalhadores em saúde e segurança do trabalho</t>
  </si>
  <si>
    <t>Promoção da saúde do trabalhador</t>
  </si>
  <si>
    <t>Prevenção e mitigação de impactos de saúde e segurança do trabalho diretamente vinculados com relações de negócios</t>
  </si>
  <si>
    <t>Trabalhadores cobertos por um sistema de gestão de saúde e segurança do trabalho</t>
  </si>
  <si>
    <t>Acidentes de trabalho</t>
  </si>
  <si>
    <t>Doenças profissionais</t>
  </si>
  <si>
    <t>Políticas e requisitos referentes à saúde e segurança dos empregados e trabalhadores terceirizados e subcontratados</t>
  </si>
  <si>
    <t>Taxa de incidentes registráveis totais (TRIR), taxa de fatalidade, taxa de frequência de quase acidentes (NMFR) e média de horas de treinamento em saúde, segurança e resposta a emergências para empregados diretos e empregados contratados.</t>
  </si>
  <si>
    <t>(1) Taxa de incidentes graves (TRIR), (2) Taxa de fatalidade, (3) Taxa de frequência de quase acidentes (NMFR)</t>
  </si>
  <si>
    <t>Taxa de incidentes registráveis totais (TRIR), taxa de fatalidade e taxa de frequência de quase acidentes (NMFR) para empregados diretos e empregados contratados.</t>
  </si>
  <si>
    <t>GRI 2-7</t>
  </si>
  <si>
    <t>GRI 202-2</t>
  </si>
  <si>
    <t>GRI 401-1</t>
  </si>
  <si>
    <t>GRI EU14</t>
  </si>
  <si>
    <t>GRI 202-1</t>
  </si>
  <si>
    <t>GRI 401-2</t>
  </si>
  <si>
    <t>Trabalhadores que não são empregados</t>
  </si>
  <si>
    <t>Proporção de membros da diretoria contratados na comunidade local</t>
  </si>
  <si>
    <t>Novas contratações e rotatividade de empregados</t>
  </si>
  <si>
    <t>Programas e processos que asseguram a disponibilização de mão de obra qualificada</t>
  </si>
  <si>
    <t>Proporção entre o salário mais baixo e salário mínimo local, com discriminação por gênero</t>
  </si>
  <si>
    <t>Benefícios oferecidos a empregados em tempo integral que não são oferecidos a empregados temporários ou de período parcial</t>
  </si>
  <si>
    <t>CAPITAL SOCIAL E DE RELACIONAMENTO</t>
  </si>
  <si>
    <t>GRI 203-2</t>
  </si>
  <si>
    <t>GRI 411-1</t>
  </si>
  <si>
    <t>GRI 413-1</t>
  </si>
  <si>
    <t>GRI 413-2</t>
  </si>
  <si>
    <t>GRI EU20</t>
  </si>
  <si>
    <t>GRI 11.15.4 - 12.9.4</t>
  </si>
  <si>
    <t>GRI 11.7.6</t>
  </si>
  <si>
    <t>SASB EM-EP-210b.1</t>
  </si>
  <si>
    <t>Discussão do processo para gerenciar riscos e oportunidades associados aos direitos e interesses da comunidade</t>
  </si>
  <si>
    <t>Relate o valor monetário total do provisionamento para encerramento e reabilitação realizados pela organização, incluindo monitoramento e controle pós-encerramento de unidades operacionais</t>
  </si>
  <si>
    <t>Relate o número e o tipo de queixas de comunidades locais identificadas</t>
  </si>
  <si>
    <t>Abordagem para gestão de impactos de deslocamento</t>
  </si>
  <si>
    <t>Operações com impactos negativos significativos reais ou potenciais nas comunidades locais</t>
  </si>
  <si>
    <t>Operações com engajamento, avaliação de impacto e programas de desenvolvimento voltados à comunidade local</t>
  </si>
  <si>
    <t>Casos de violação de direitos de povos indígenas</t>
  </si>
  <si>
    <t>Impactos econômicos indiretos significativos</t>
  </si>
  <si>
    <t>Direitos humanos e desenvolvimento das comunidades</t>
  </si>
  <si>
    <t>GRI 204-1</t>
  </si>
  <si>
    <t>GRI 308-2</t>
  </si>
  <si>
    <t>GRI 408-1</t>
  </si>
  <si>
    <t>GRI 409-1</t>
  </si>
  <si>
    <t>GRI 414-1</t>
  </si>
  <si>
    <t>GRI 12.13.3</t>
  </si>
  <si>
    <t>GRI 11.8.3</t>
  </si>
  <si>
    <t>Proporção de gastos com fornecedores locais</t>
  </si>
  <si>
    <t>Impactos ambientais negativos da cadeia de fornecedores e medidas tomadas</t>
  </si>
  <si>
    <t>Operações e fornecedores com risco significativo de casos de trabalho infantil</t>
  </si>
  <si>
    <t>Operações e fornecedores com risco significativo de casos de trabalho forçado ou análogo ao escravo</t>
  </si>
  <si>
    <t>Novos fornecedores selecionados com base em critérios sociais</t>
  </si>
  <si>
    <t>Relate o número total de eventos de segurança de processo Nível 1 e Nível 2, e discrimine esse total por atividade de negócio (ex.: prospecção, desenvolvimento, produção, encerramento e reabilitação, refino, processamento, transporte, armazenamento)</t>
  </si>
  <si>
    <t>Relate o número de acidentes de segurança de processo no período de relato e descreva seus impactos</t>
  </si>
  <si>
    <t>CAPITAL INTELECTUAL</t>
  </si>
  <si>
    <t>GRI EU8</t>
  </si>
  <si>
    <t>Atividade de pesquisa e desenvolvimento e despesas destinadas a fornecer energia elétrica confiável e Promoção do Desenvolvimento Sustentável</t>
  </si>
  <si>
    <t>Inovação e tecnologia</t>
  </si>
  <si>
    <t>CAPITAL MANUFATURADO</t>
  </si>
  <si>
    <t>GRI EU1</t>
  </si>
  <si>
    <t>GRI EU2</t>
  </si>
  <si>
    <t>GRI EU6</t>
  </si>
  <si>
    <t>GRI EU11</t>
  </si>
  <si>
    <t>GRI 11.7.4</t>
  </si>
  <si>
    <t>GRI 11.7.5</t>
  </si>
  <si>
    <t>Sensibilidade dos níveis de reserva de hidrocarbonetos a cenários de projeção de preços futuros que contabilizam um preço para as emissões de carbono</t>
  </si>
  <si>
    <t>SASB EM-EP-420a.1</t>
  </si>
  <si>
    <t>Capacidade instalada (MW), por fonte de energia primária e regime regulatório</t>
  </si>
  <si>
    <t>Produção líquida de energia, por fonte de energia primária e regime regulatório</t>
  </si>
  <si>
    <t>Abordagem da gestão para garantir a disponibilidade e a confiabilidade da energia no curto e longo prazo</t>
  </si>
  <si>
    <t>Eficiência média de geração de usinas termelétricas, por fonte de energia e por sistema regulatório</t>
  </si>
  <si>
    <t>Encerramento e reabilitação</t>
  </si>
  <si>
    <t>Estruturas descomissionadas deixadas no local</t>
  </si>
  <si>
    <t>INDICADORES PRÓPRIOS</t>
  </si>
  <si>
    <t>Início</t>
  </si>
  <si>
    <r>
      <t xml:space="preserve">Ao final de 2022, a Eneva realizou um estudo de materialidade, considerando o conceito de dupla materialidade, que avalia os impactos da Companhia tanto em seu desempenho financeiro quanto em aspectos socioambientais, além da percepção dos </t>
    </r>
    <r>
      <rPr>
        <i/>
        <sz val="10"/>
        <color rgb="FF695E4A"/>
        <rFont val="Calibri "/>
      </rPr>
      <t>stakeholder</t>
    </r>
    <r>
      <rPr>
        <sz val="10"/>
        <color rgb="FF695E4A"/>
        <rFont val="Calibri "/>
      </rPr>
      <t xml:space="preserve">s. Esse processo é revisitado anualmente no planejamento estratégico, incorporando novos temas relevantes e está incluído na asseguração externa do Relato Integrado. Conduzido por uma empresa independente, o estudo envolveu mais de 500 </t>
    </r>
    <r>
      <rPr>
        <i/>
        <sz val="10"/>
        <color rgb="FF695E4A"/>
        <rFont val="Calibri "/>
      </rPr>
      <t xml:space="preserve">stakeholders </t>
    </r>
    <r>
      <rPr>
        <sz val="10"/>
        <color rgb="FF695E4A"/>
        <rFont val="Calibri "/>
      </rPr>
      <t>internos e externos, incluindo Conselho de Administração, Diretoria Executiva, gestores, especialistas, colaboradores, lideranças comunitárias, clientes, órgãos reguladores, investidores, acionistas, fornecedores e prestadores de serviço, utilizando entrevistas individuais, discussões em grupo e pesquisas on-line.
A definição dos temas materiais ocorreu em cinco fases. Na fase de</t>
    </r>
    <r>
      <rPr>
        <b/>
        <sz val="10"/>
        <color rgb="FF695E4A"/>
        <rFont val="Calibri "/>
      </rPr>
      <t xml:space="preserve"> Definição</t>
    </r>
    <r>
      <rPr>
        <sz val="10"/>
        <color rgb="FF695E4A"/>
        <rFont val="Calibri "/>
      </rPr>
      <t>, foram estabelecidos o propósito, escopo e ferramentas do estudo. Em seguida, a</t>
    </r>
    <r>
      <rPr>
        <b/>
        <sz val="10"/>
        <color rgb="FF695E4A"/>
        <rFont val="Calibri "/>
      </rPr>
      <t xml:space="preserve"> Identificação</t>
    </r>
    <r>
      <rPr>
        <sz val="10"/>
        <color rgb="FF695E4A"/>
        <rFont val="Calibri "/>
      </rPr>
      <t xml:space="preserve"> mapeou </t>
    </r>
    <r>
      <rPr>
        <i/>
        <sz val="10"/>
        <color rgb="FF695E4A"/>
        <rFont val="Calibri "/>
      </rPr>
      <t>stakeholder</t>
    </r>
    <r>
      <rPr>
        <sz val="10"/>
        <color rgb="FF695E4A"/>
        <rFont val="Calibri "/>
      </rPr>
      <t xml:space="preserve">s prioritários e refinou a lista de temas relevantes com base em documentos internos e referências externas, como GRI, SASB, CDP, ODS da ONU, TCFD, DJSI e ISE B3. A fase de </t>
    </r>
    <r>
      <rPr>
        <b/>
        <sz val="10"/>
        <color rgb="FF695E4A"/>
        <rFont val="Calibri "/>
      </rPr>
      <t xml:space="preserve">Priorização </t>
    </r>
    <r>
      <rPr>
        <sz val="10"/>
        <color rgb="FF695E4A"/>
        <rFont val="Calibri "/>
      </rPr>
      <t xml:space="preserve">analisou impactos socioambientais e financeiros sob a ótica de executivos, especialistas setoriais, investidores e acionistas. A </t>
    </r>
    <r>
      <rPr>
        <b/>
        <sz val="10"/>
        <color rgb="FF695E4A"/>
        <rFont val="Calibri "/>
      </rPr>
      <t>Análise</t>
    </r>
    <r>
      <rPr>
        <sz val="10"/>
        <color rgb="FF695E4A"/>
        <rFont val="Calibri "/>
      </rPr>
      <t xml:space="preserve"> consolidou os resultados e gerou a matriz de materialidade, integrando os temas à estratégia corporativa. Por fim, a fase de </t>
    </r>
    <r>
      <rPr>
        <b/>
        <sz val="10"/>
        <color rgb="FF695E4A"/>
        <rFont val="Calibri "/>
      </rPr>
      <t>Validação</t>
    </r>
    <r>
      <rPr>
        <sz val="10"/>
        <color rgb="FF695E4A"/>
        <rFont val="Calibri "/>
      </rPr>
      <t xml:space="preserve"> aprovou os temas materiais junto à Diretoria Executiva, presidente executivo e Conselho de Administração.
Em 2023, a Eneva estruturou sua materialidade em temas estratégicos e temas relevantes para gestão e transparência. Os </t>
    </r>
    <r>
      <rPr>
        <b/>
        <sz val="10"/>
        <color rgb="FF695E4A"/>
        <rFont val="Calibri "/>
      </rPr>
      <t>temas estratégicos</t>
    </r>
    <r>
      <rPr>
        <sz val="10"/>
        <color rgb="FF695E4A"/>
        <rFont val="Calibri "/>
      </rPr>
      <t xml:space="preserve"> são altamente priorizados pelos </t>
    </r>
    <r>
      <rPr>
        <i/>
        <sz val="10"/>
        <color rgb="FF695E4A"/>
        <rFont val="Calibri "/>
      </rPr>
      <t xml:space="preserve">stakeholders </t>
    </r>
    <r>
      <rPr>
        <sz val="10"/>
        <color rgb="FF695E4A"/>
        <rFont val="Calibri "/>
      </rPr>
      <t>e integrados aos desafios corporativos, com métricas e metas específicas. Já os</t>
    </r>
    <r>
      <rPr>
        <b/>
        <sz val="10"/>
        <color rgb="FF695E4A"/>
        <rFont val="Calibri "/>
      </rPr>
      <t xml:space="preserve"> temas relevantes para gestão e transparência </t>
    </r>
    <r>
      <rPr>
        <sz val="10"/>
        <color rgb="FF695E4A"/>
        <rFont val="Calibri "/>
      </rPr>
      <t xml:space="preserve">possuem importância moderada e demandam monitoramento contínuo. A definição dos temas utilizou pesquisas quantitativas e qualitativas, organizando-os em duas matrizes: </t>
    </r>
    <r>
      <rPr>
        <b/>
        <sz val="10"/>
        <color rgb="FF695E4A"/>
        <rFont val="Calibri "/>
      </rPr>
      <t>impacto socioambiental</t>
    </r>
    <r>
      <rPr>
        <sz val="10"/>
        <color rgb="FF695E4A"/>
        <rFont val="Calibri "/>
      </rPr>
      <t xml:space="preserve"> e</t>
    </r>
    <r>
      <rPr>
        <b/>
        <sz val="10"/>
        <color rgb="FF695E4A"/>
        <rFont val="Calibri "/>
      </rPr>
      <t xml:space="preserve"> impacto financeiro</t>
    </r>
    <r>
      <rPr>
        <sz val="10"/>
        <color rgb="FF695E4A"/>
        <rFont val="Calibri "/>
      </rPr>
      <t>, refletindo a interseção entre o crescimento do negócio e a gestão de seus impactos. Essa revisão considerou a expansão da Eneva e mudanças no modelo de negócios, contando com a avaliação do impacto socioambiental por especialistas do setor elétrico, e a análise financeira, com o Conselho de Administração, Diretoria Executiva e investidores. 
A percepção dos</t>
    </r>
    <r>
      <rPr>
        <i/>
        <sz val="10"/>
        <color rgb="FF695E4A"/>
        <rFont val="Calibri "/>
      </rPr>
      <t xml:space="preserve"> stakeholders</t>
    </r>
    <r>
      <rPr>
        <sz val="10"/>
        <color rgb="FF695E4A"/>
        <rFont val="Calibri "/>
      </rPr>
      <t xml:space="preserve"> foi levantada por meio de contribuições de colaboradores, lideranças comunitárias, clientes, associações, órgãos reguladores, fornecedores e representantes do poder público. Foram considerados documentos como estudos de impacto socioambiental, planejamento estratégico até 2030, compromissos ambientais, sociais e de governança corporativa (ESG), políticas internas, pesquisa de clima organizacional e diagnósticos realizados por terceiros. A Companhia revisará sua dupla materialidade em 2025 para atender aos requisitos das normas International Financial Reporting Standards (IFRS) S1 e S2, além de manter conformidade com as normas GRI e SASB. As aquisições de novos ativos e a ampliação geográfica da atuação reforçam a necessidade de atualização da materialidade da Eneva. </t>
    </r>
  </si>
  <si>
    <t>A Eneva mantém para o Relato Integrado os temas materiais estabelecidos em 2022, seguindo a metodologia de dupla materialidade. Os temas materiais da Companhia são: 
 - Estratégia climática; 
 - Gestão responsável dos recursos naturais; 
 - Ética, integridade e compliance; 
 - Segurança energética do país; 
 - Biodiversidade, ecossistemas e recursos hídricos; 
 - Inovação e tecnologia; 
 - Saúde, bem-estar e segurança do colaborador; 
 - Relações governamentais e advocacy; 
 - Atração, desenvolvimento e retenção de colaboradores; 
 - Gestão da cadeia de suprimentos; 
 - Direitos humanos e desenvolvimento das comunidades; e 
 - Gestão de emergência</t>
  </si>
  <si>
    <t xml:space="preserve">A Eneva produz energia para o sistema elétrico brasileiro. Seus ativos de geração termelétrica em operação estão localizados nos estados do Maranhão (Complexo Parnaíba e Itaqui), Ceará (Pecém II e UTE Fortaleza), Sergipe (Hub Sergipe) e Roraima (Jaguatirica II). Os demais, em fase de implementação, estão situados no Amazonas (Complexo do Azulão, com o projeto Azulão 950) e no Maranhão (UTE Parnaíba VI e as plantas de liquefação de gás natural). Em renováveis, iniciou a operação comercial do Parque Solar Futura I, em Juazeiro, na Bahia – um dos maiores parques fotovoltaicos das Américas. A Eneva está em constante expansão. Em 2022, adquiriu três novas operações relevantes (Centrais Elétricas de Sergipe – Celse, UTE Fortaleza e Focus Energia). Em 2024, obteve crescimento significativo com a aquisição de novas usinas termelétricas. No Maranhão, adquiriu a Gera Maranhão, um parque térmico de geração de energia situado em Miranda do Norte, a 120 quilômetros de São Luís, com duas plantas gêmeas (Geramar I e Geramar II) com uma capacidade total de 332 MW. No Espírito Santo, foram adquiridos três ativos termelétricos: Linhares, Tevisa e Povoação. Com a operação, a Companhia tornou-se a maior geradora de energia termelétrica do país. </t>
  </si>
  <si>
    <t>Planejamento Estratégico</t>
  </si>
  <si>
    <t xml:space="preserve">GRI 2-2 </t>
  </si>
  <si>
    <t xml:space="preserve">GRI 2-3 </t>
  </si>
  <si>
    <t xml:space="preserve">GRI 2-14 </t>
  </si>
  <si>
    <t xml:space="preserve"> Abordagem para engajamento de stakeholders</t>
  </si>
  <si>
    <r>
      <t xml:space="preserve">A abordagem para o engajamento com </t>
    </r>
    <r>
      <rPr>
        <i/>
        <sz val="10"/>
        <color rgb="FF695E4A"/>
        <rFont val="Calibri "/>
      </rPr>
      <t>stakeholders</t>
    </r>
    <r>
      <rPr>
        <sz val="10"/>
        <color rgb="FF695E4A"/>
        <rFont val="Calibri "/>
      </rPr>
      <t xml:space="preserve"> abrange lideranças comunitárias, moradores da Área de Influência Direta e da Área de Influência Indireta, escolas municipais e estaduais, população em geral, postos de saúde municipais, conselhos tutelares, associações comunitárias, organizações não governamentais (ONGs) e secretarias municipais. A identificação desses públicos ocorre por meio de mapeamento de partes interessadas, reuniões, visitas domiciliares, projetos sociais, interações institucionais, contatos telefônicos, atendimento via canal 0800 e divulgação de eventos e comunicação via redes sociais.
O propósito do engajamento é construir relações de confiança de longo prazo, fortalecer o relacionamento, aprimorar a gestão de riscos, melhorar a tomada de decisões e identificar as expectativas e necessidades de cada parte interessada. A Companhia busca garantir um engajamento significativo por meio de reuniões, visitas domiciliares, contatos telefônicos, avaliação dos impactos e monitoramento da influência dos stakeholders na reputação da empresa. Além dos públicos mencionados, a Eneva mantém relacionamento com executivos municipais, estaduais e federais, grandes empresas, poder legislativo federal, estaduais e municipais, e agências reguladoras federais e estaduais. No âmbito regulatório, a Companhia atua diretamente e também por meio de entidades representativas junto à Agência Nacional de Energia Elétrica (Aneel), Agência Nacional do Petróleo, Gás Natural e Biocombustíveis (ANP), Empresa de Pesquisa Energética (EPE), Operador Nacional do Sistema Elétrico (ONS) e outras instituições. No nível estadual, há interação com distribuidoras de gás canalizado e empresas da cadeia de valor de petróleo, gás e energia. As interações com </t>
    </r>
    <r>
      <rPr>
        <i/>
        <sz val="10"/>
        <color rgb="FF695E4A"/>
        <rFont val="Calibri "/>
      </rPr>
      <t>stakeholders</t>
    </r>
    <r>
      <rPr>
        <sz val="10"/>
        <color rgb="FF695E4A"/>
        <rFont val="Calibri "/>
      </rPr>
      <t xml:space="preserve"> são conduzidas pelas áreas de Responsabilidade Social e Institucional.
O engajamento regulatório tem como objetivo promover um diálogo técnico e transparente com o poder público, consolidando a licença social para operar, ressaltando as contribuições da Companhia para as comunidades locais, além de identificar e mitigar possíveis impactos negativos. Esse acompanhamento ocorre por meio de reuniões periódicas, visitas institucionais, participação em eventos e consultas regulares. A empresa também participa de espaços institucionais, como consultas e audiências públicas, eventos setoriais e grupos de trabalho, visando aprimorar o conhecimento técnico e contribuir para o desenvolvimento da indústria. A Companhia participa de Grupos de Trabalho e Câmaras Temáticas do Conselho Empresarial Brasileiro para o Desenvolvimento Sustentável (CEBDS), incluindo temas como clima, energia, finanças sustentáveis, biodiversidade e biotecnologia, além das plataformas de Ação do Pacto Global contra a corrupção, direitos humanos e clima.
Em 2024, a Eneva contribuiu para a elaboração do Roadmap de Oportunidades de Investimentos em Soluções Climáticas Naturais na Amazônia, desenvolvido pelo CEBDS em parceria com empresas associadas à Câmara Temática da Amazônia, disponível em: 
Link: https://cebds.org/publicacoes/roadmap-de-oportunidades-de-investimento-em-solucoes-climaticas-na-amazonia/
</t>
    </r>
  </si>
  <si>
    <r>
      <t xml:space="preserve">A Eneva mantém sua estratégia alinhada à missão de "oferecer as melhores soluções de energia para uma transição energética responsável e segura" e à visão de "gerar valor para ser uma das cinco maiores empresas de energia do Brasil". Os desafios estratégicos da Companhia incluem: consolidação da expansão no Amazonas, ampliação das reservas no Parnaíba, desenvolvimento de </t>
    </r>
    <r>
      <rPr>
        <i/>
        <sz val="10"/>
        <color rgb="FF695E4A"/>
        <rFont val="Calibri "/>
      </rPr>
      <t xml:space="preserve">hubs </t>
    </r>
    <r>
      <rPr>
        <sz val="10"/>
        <color rgb="FF695E4A"/>
        <rFont val="Calibri "/>
      </rPr>
      <t xml:space="preserve">de gás conectados à malha, expansão de soluções de gás fora da malha, captura de oportunidades em novas energias e otimização da estrutura de capital.
A estratégia 2030 da Eneva permanece ancorada em cinco alavancas de valor: energia para o Grid, soluções integradas em energia, disciplina na alocação de capital, monetização de gás e acesso a reservas de gás. A cultura organizacional é sustentada por comportamentos fundamentais: valorização da saúde, segurança e meio ambiente; assunção responsável de riscos empresariais, confiança mútua, busca por alto desempenho e reconhecimento de conquistas. 
O Planejamento Estratégico da Eneva é revisado anualmente e aprovado pelo Conselho de Administração. A Companhia monitora constantemente o mercado e o cenário econômico para antecipar impactos e adaptar sua estratégia conforme necessário. O engajamento com </t>
    </r>
    <r>
      <rPr>
        <i/>
        <sz val="10"/>
        <color rgb="FF695E4A"/>
        <rFont val="Calibri "/>
      </rPr>
      <t>stakeholders</t>
    </r>
    <r>
      <rPr>
        <sz val="10"/>
        <color rgb="FF695E4A"/>
        <rFont val="Calibri "/>
      </rPr>
      <t xml:space="preserve"> é parte essencial desse processo, garantindo que as decisões estratégicas sejam embasadas em uma visão ampla dos desafios e oportunidades do setor.</t>
    </r>
  </si>
  <si>
    <t>Indicador próprio</t>
  </si>
  <si>
    <t xml:space="preserve"> Engajamento de stakeholders e gestão de suas preocupações quanto a tributos</t>
  </si>
  <si>
    <t>GRI 2-28</t>
  </si>
  <si>
    <r>
      <t>O monitoramento e a avaliação de potenciais conflitos de interesse são realizados por meio de um sistema de conformidade (</t>
    </r>
    <r>
      <rPr>
        <i/>
        <sz val="10"/>
        <color rgb="FF695E4A"/>
        <rFont val="Calibri "/>
      </rPr>
      <t>compliance</t>
    </r>
    <r>
      <rPr>
        <sz val="10"/>
        <color rgb="FF695E4A"/>
        <rFont val="Calibri "/>
      </rPr>
      <t>) disponibilizado internamente, que deve ser preenchido anualmente ou atualizado a qualquer tempo por todos os colaboradores. Esse sistema contempla temas como relações de parentesco, pessoas politicamente expostas (PPEs), atividades externas e processos judiciais. O Código de Conduta da organização aborda o tema, e os normativos internos estabelecem que é dever de todos os colaboradores comunicar à área de conformidade situações com potencial de conflito de interesse. 
No âmbito do Conselho de Administração, conforme previsto em seu regimento interno, conselheiros, que tenham conflito de interesse efetivo ou potencial ou que estejam ligados a parte relacionada cujas atividades impliquem conflito na análise de determinada matéria, devem se abster de participar da discussão do tema. Situações de conflitos de interesse, quando identificadas, serão devidamente reportadas pela Companhia.</t>
    </r>
  </si>
  <si>
    <r>
      <t>O Conselho de Administração promove, ao longo do ano, discussões sobre tópicos econômicos, ambientais e sociais relevantes para a Companhia por meio de sessões de revisão do planejamento estratégico, reuniões com especialistas externos sobre temas de Meio Ambiente, Social e Governança (Environmental, Social and Governance</t>
    </r>
    <r>
      <rPr>
        <i/>
        <sz val="10"/>
        <color rgb="FF695E4A"/>
        <rFont val="Calibri "/>
      </rPr>
      <t xml:space="preserve"> </t>
    </r>
    <r>
      <rPr>
        <sz val="10"/>
        <color rgb="FF695E4A"/>
        <rFont val="Calibri "/>
      </rPr>
      <t>– ESG) e suas implicações para a Eneva, além de reuniões informativas para acompanhamento das atividades da Eneva no âmbito da responsabilidade social, meio ambiente e governança.</t>
    </r>
  </si>
  <si>
    <t>A estrutura de governança da Eneva segue as diretrizes do Novo Mercado da B3, segmento que adota os padrões mais rigorosos de governança corporativa, e está baseada nos princípios de transparência, equidade, responsabilidade corporativa e ética, conforme as recomendações do Instituto Brasileiro de Governança Corporativa. A companhia adota normas e processos estruturados para nortear suas relações com clientes, acionistas, colaboradores, fornecedores, prestadores de serviços, entidades públicas e demais partes interessadas.
O Conselho de Administração é o órgão máximo de governança da companhia, responsável por orientar, controlar e fiscalizar os negócios e o desempenho da Eneva. Seus membros são eleitos ou destituídos pela Assembleia Geral de Acionistas, conforme os requisitos da Lei nº 6.404/76, do Regulamento do Novo Mercado da B3 e das instruções da Comissão de Valores Mobiliários. Atualmente, o Conselho é composto por sete membros independentes, sem funções executivas na companhia, com mandato unificado de dois anos e possibilidade de reeleição.
O Conselho de Administração pode criar comitês especializados para assessoramento em temas econômicos, ambientais e sociais. Esses comitês não possuem poder de deliberação e funcionam simultaneamente ao Conselho, de forma permanente ou temporária. Atualmente, a Eneva conta com os seguintes comitês:
• Comitê de Auditoria Estatutário – supervisiona a governança financeira e assegura a integridade das informações contábeis e de conformidade regulatória.
• Comitê Financeiro – apoia a tomada de decisão sobre operações financeiras e estratégias relacionadas.
• Comitê de Pessoas – trata de temas corporativos como remuneração, benefícios, definição de metas, retenção, sucessão e desenvolvimento profissional.
• Comitê de Acompanhamento de Obras – monitora projetos de capital, execução física e financeira de obras e contingências jurídicas associadas.
Todos os membros do Conselho de Administração firmaram declaração de independência, conforme exigido pelo Regulamento do Novo Mercado. O Conselho é composto exclusivamente por membros do gênero masculino e não há grupos sociais sub-representados. Os conselheiros exercem funções em órgãos de assessoramento ao Conselho, conforme listado abaixo:
• Henri Philipe Reichstul – Coordenador do Comitê de Pessoas.
• Marcelo Pereira Lopes de Medeiros – Membro do Comitê de Pessoas.
• Renato Antonio Secondo Mazzola – Membro dos Comitês de Pessoas e de Finanças.
• Felipe Gottlieb – Membro dos Comitês de Auditoria e de Finanças.
• Guilherme Bottura – Coordenador do Comitê de Finanças.
• Barne Seccarelli Laureano – Coordenador do Comitê de Acompanhamento de Obras.
• José Afonso Alves Castanheira – Membro do Comitê de Acompanhamento de Obras.</t>
  </si>
  <si>
    <t>O Conselho de Administração é responsável pela aprovação de todas as políticas da Companhia, definindo a estratégia e as diretrizes de atuação para questões econômicas, ambientais e sociais. A Diretoria Executiva conduz as operações seguindo essas diretrizes e encaminha os temas mais relevantes para acompanhamento e deliberação do Conselho sempre que necessário. A Eneva possui uma área de Meio Ambiente, Social e Governança (Environmental, Social and Governance – ESG) e Estratégia, liderada pela diretoria responsável pela gestão dos impactos relacionados à sustentabilidade. Periodicamente, a área de ESG realiza apresentações ao Conselho de Administração de indicadores, ações e gestão de impactos relacionados à sustentabilidade.</t>
  </si>
  <si>
    <t>Indicador próprio - Planejamento Estratégico</t>
  </si>
  <si>
    <r>
      <t xml:space="preserve">Na Eneva, a estratégia e as práticas de </t>
    </r>
    <r>
      <rPr>
        <i/>
        <sz val="10"/>
        <color rgb="FF695E4A"/>
        <rFont val="Calibri "/>
      </rPr>
      <t xml:space="preserve">compliance </t>
    </r>
    <r>
      <rPr>
        <sz val="10"/>
        <color rgb="FF695E4A"/>
        <rFont val="Calibri "/>
      </rPr>
      <t xml:space="preserve">integradas a todas as operações asseguram transparência e ética nas relações com clientes, acionistas, colaboradores, fornecedores, prestadores de serviços e órgãos governamentais. 
A Companhia está fortemente engajada em combater qualquer forma de corrupção pública e privada, fraude, suborno, favorecimento, tráfico de influência, extorsão, lavagem de dinheiro e propina nas suas relações internas, com fornecedores, parceiros ou agentes públicos.
A Eneva incorpora seus compromissos de política para uma conduta empresarial responsável em todas as suas atividades e relações de negócios por meio da elaboração, aprovação e monitoramento de suas políticas e normativos institucionais. Cada política é idealizada e gerida pelas áreas responsáveis pelo tema correspondente, sendo revisada pela Diretoria e lideranças técnicas e aprovada pelo Conselho de Administração. Todos os normativos são divulgados no Sistema Eneva de Normativos (SEN), e os colaboradores são notificados sobre sua publicação, devendo confirmar ciência sobre o documento sempre que aplicável. Nesse sentido, o SEN é uma ferramenta que disponibiliza Políticas, Diretrizes, Manuais, Formulários, Instruções de Trabalho, Ferramentas de controle e gestão, entre outros, para todos os colaboradores. Os documentos e seus conteúdos são reforçados pela liderança e divulgados através de treinamentos, reuniões, comunicados internos por meio de boletins, intranet e palestras. 
A Companhia disponibiliza publicamente, por meio do site de Relações de Investidores, na seção de Estatuto, Políticas e Regimentos, seus documentos norteadores para uma conduta responsável. 
A Companhia estruturou seu Programa de Integridade, coordenado pela área de Compliance, com atividades periodicamente reportadas à Diretoria Jurídica, de Governança, Compliance e Controles Internos, e apresentadas ao Comitê de Auditoria Estatutário, que por sua vez, reportam ao Conselho de Administração. 
O Programa de Integridade é formado por um conjunto de ações que busca fomentar e manter uma cultura de ética e integridade na Companhia, além de prevenir, detectar e remediar atos que estejam em desacordo com o Código de Conduta e os normativos internos da Companhia, bem como com a legislação vigente. Para isso, conta com o Código de Conduta, principal normativo e guia norteador dos padrões de conduta esperados na Companhia, devidamente aprovado pelo Conselho de Administração e com aceite obrigatório por todos os colaboradores. Além desse, a Companhia faz o uso de outros normativos, dentre eles, o Código de Conduta de Terceiros, a Política Anticorrupção, a Política de Defesa da Concorrência, Política de Diretos Humanos e a Política de Doações e Patrocínios. Outras diretrizes internas também são referências no programa, tratando de temas como conflitos de interesse, relações com terceiros, brindes, presentes e hospitalidades, interação com o poder público e diversidade, igualdade de oportunidade e respeito. 
Os normativos internos estabelecem que é dever de todos os colaboradores comunicar à área de conformidade situações com potencial de conflito de interesse. No âmbito do Conselho de Administração, conforme previsto em seu regimento interno, conselheiros que tenham conflito de interesse efetivo ou potencial ou que estejam ligados à parte relacionada, cujas atividades impliquem conflito na análise de determinada matéria, devem se abster do tratamento do tema. </t>
    </r>
  </si>
  <si>
    <r>
      <t xml:space="preserve">Em 2024, foram conduzidas 767 avaliações de </t>
    </r>
    <r>
      <rPr>
        <i/>
        <sz val="10"/>
        <color rgb="FF695E4A"/>
        <rFont val="Calibri "/>
      </rPr>
      <t xml:space="preserve">due diligence </t>
    </r>
    <r>
      <rPr>
        <sz val="10"/>
        <color rgb="FF695E4A"/>
        <rFont val="Calibri "/>
      </rPr>
      <t>para terceiros, incluindo fornecedores, clientes e despachantes aduaneiros, por meio das ferramentas D-tracker (Deloitte) e Aliant (ICTS). Foram identificados 55 riscos associados a fornecedores classificados como críticos.</t>
    </r>
  </si>
  <si>
    <r>
      <t xml:space="preserve">A Eneva realiza </t>
    </r>
    <r>
      <rPr>
        <i/>
        <sz val="10"/>
        <color rgb="FF695E4A"/>
        <rFont val="Calibri "/>
      </rPr>
      <t>due diligence</t>
    </r>
    <r>
      <rPr>
        <sz val="10"/>
        <color rgb="FF695E4A"/>
        <rFont val="Calibri "/>
      </rPr>
      <t xml:space="preserve"> prévia para terceiros com a utilização de ferramentas de verificação de antecedentes que identificam a origem do fornecedor e realizam consultas em bases públicas, listas restritivas, mídias e índice de percepção de corrupção. No início do processo de contratação, são inseridas cláusulas anticorrupção nos contratos, prevendo rescisão em caso de descumprimento da legislação aplicável e obrigação de notificação sobre a instauração de procedimentos, processos ou investigações. A área de Compliance é responsável pelo monitoramento contínuo de fornecedores classificados como de maior risco de corrupção, garantindo a atualização dos dados e do programa de integridade. Em 2024, houve treinamento para fornecedores críticos, definidos com base em riscos de integridade, abrangendo temas relacionados à prevenção à corrupção e às condutas esperadas pela Companhia. A empresa também dispõe de um Código de Conduta de Terceiros, que estabelece os princípios a serem observados por toda a cadeia de valor.</t>
    </r>
  </si>
  <si>
    <t>Categoria funcional</t>
  </si>
  <si>
    <t>Número de empregados que receberam capacitação em combate à corrupção, discriminados por categoria funcional e região em 2024 1 GRI 205-2</t>
  </si>
  <si>
    <t>A Eneva disponibiliza o Canal de Denúncias Linha Segura, um serviço acessível 24 horas por dia, 7 dias por semana, por telefone e on-line, garantindo a confidencialidade e o sigilo da identidade do denunciante, independentemente de a denúncia ser anônima ou identificada. O canal é administrado por uma empresa externa e independente, assegurando imparcialidade na gestão dos relatos.
A empresa incentiva colaboradores, incluindo terceirizados, a utilizarem o canal para buscar aconselhamento sobre a implementação das políticas e práticas da organização e para reportar preocupações relacionadas à conduta empresarial. Em 2024, a Eneva intensificou a divulgação do "Linha Segura", por meio de campanhas de comunicação, para ampliar o conhecimento e a confiança dos colaboradores na ferramenta.
No período, foram registrados 61 relatos no Canal de Denúncias, distribuídos da seguinte forma: 3 em análise, 1 considerado procedente, 4 parcialmente procedentes, 15 encerrados por falta de informações ou considerados inaplicáveis ao canal e 38 considerados improcedentes.
Por categoria, os relatos foram classificados da seguinte forma: assédio moral (22), assédio e importunação sexual (5), desvio de conduta (10), favorecimento de fornecedor (4), furto ou roubo (1), corrupção ou suborno (3), conflito de interesse (4) e outros (12). Não foram registrados casos de discriminação.</t>
  </si>
  <si>
    <t>Saiba mais em: https://eneva.com.br/a-eneva/governanca-e-compliance/</t>
  </si>
  <si>
    <t>O aumento das emissões de NOx e SOx está relacionado ao crescimento da geração de energia nas unidades Itaqui (826%), Pecém (350%) e Complexo Parnaíba (68%). Além disso, observou-se aumento nas concentrações médias medidas pelo sistema de medição contínua (CEMS, do inglês Continuous Emissions Monitoring System), em função da carga despachada de energia elétrica. As elevações de concentração registradas permanecem dentro dos limites estabelecidos pela legislação vigente ou pelas respectivas licenças ambientais.</t>
  </si>
  <si>
    <t>NOx</t>
  </si>
  <si>
    <t>SOx</t>
  </si>
  <si>
    <t>Outorga de Direito de Uso Nº 1394105/2020</t>
  </si>
  <si>
    <t>UTE Termofortaleza</t>
  </si>
  <si>
    <t>Outorgas de Direito de Uso FEMARH nº 054/2021</t>
  </si>
  <si>
    <r>
      <t xml:space="preserve">A Eneva tem por princípio estabelecer uma cultura de prevenção, mitigação e resposta a eventos que coloquem em risco a vida humana, o meio ambiente e o patrimônio. 
A Companhia adota uma estrutura organizada para monitorar a integridade de seus ativos, proteger áreas sensíveis, como reservas legais, e garantir conformidade com normas de segurança patrimonial. A Política de Saúde, Segurança e Meio Ambiente (SSMA) estabelece diretrizes para prever e responder prontamente a situações críticas. O monitoramento das medidas de gestão inclui a análise de indicadores, garantindo o cumprimento do cronograma de simulados e a implementação de melhorias.
A Diretriz Corporativa 10, sobre Gerenciamento de Emergências, orienta a elaboração de planos de resposta, definição de equipes qualificadas e realização de treinamentos e simulados periódicos. Em 2024, foram conduzidos simulados envolvendo comunidades vizinhas nas unidades de Itaqui, Parnaíba e HUB Sergipe, reforçando a comunicação e o preparo da população para eventuais emergências.
O monitoramento das medidas de gestão inclui a análise de indicadores em reuniões de avaliação crítica, garantindo o cumprimento do cronograma de simulados e a implementação de melhorias identificadas. Cada diretor de unidade operacional deve acompanhar ao menos um simulado anual. A eficácia das ações é rastreada pelo sistema Redmine, permitindo ajustes contínuos nos procedimentos.
O engajamento com </t>
    </r>
    <r>
      <rPr>
        <i/>
        <sz val="10"/>
        <color rgb="FF695E4A"/>
        <rFont val="Calibri"/>
        <family val="2"/>
      </rPr>
      <t>stakeholders</t>
    </r>
    <r>
      <rPr>
        <sz val="10"/>
        <color rgb="FF695E4A"/>
        <rFont val="Calibri"/>
        <family val="2"/>
      </rPr>
      <t>, incluindo comunidades vizinhas, fortalece a gestão de emergências e assegura que as medidas implementadas sejam efetivas. As ações são alinhadas às melhores práticas do setor, garantindo que a empresa esteja preparada para minimizar riscos e responder de forma eficiente a qualquer incidente operacional.</t>
    </r>
  </si>
  <si>
    <t>Estudo metodológico para otimização do processo de reforma a vapor do metano e produção de hidrogênio azul (H2A) a ser aplicado na descarbonização de termelétrica</t>
  </si>
  <si>
    <t>Estudo numérico e experimental da estocagem permanente de CO2 no sistema integrado termelétrica-reservatório</t>
  </si>
  <si>
    <r>
      <t xml:space="preserve">A estrutura de governança e controle tributário da Eneva contempla a definição de responsabilidades em nível executivo, com a área de Governança e Compliance sendo responsável pela conformidade com a estratégia fiscal da Companhia. A abordagem tributária está integrada à organização por meio de políticas e procedimentos internos que orientam a conduta dos responsáveis pela apuração e cumprimento das obrigações fiscais. Os riscos fiscais são identificados, geridos e monitorados por meio de mecanismos de controle interno e processos de </t>
    </r>
    <r>
      <rPr>
        <i/>
        <sz val="10"/>
        <color rgb="FF695E4A"/>
        <rFont val="Calibri "/>
      </rPr>
      <t>compliance</t>
    </r>
    <r>
      <rPr>
        <sz val="10"/>
        <color rgb="FF695E4A"/>
        <rFont val="Calibri "/>
      </rPr>
      <t>, que incluem a análise de riscos relacionados à legislação tributária vigente e a adoção de medidas para mitigação de eventuais exposições. A conformidade com a estrutura de governança e controle fiscal é avaliada por meio do monitoramento periódico dos processos internos e da atuação coordenada entre as áreas de Compliance, Controles Internos e Auditoria.
A Eneva disponibiliza mecanismos para relato de preocupações com comportamentos antiéticos ou ilícitos e com a integridade da organização em relação a tributos, por meio de seu canal de denúncias operado por empresa independente, disponível para públicos interno e externo, com funcionamento ininterrupto.
O processo de verificação dos relatos relacionados a conteúdos fiscais segue os protocolos internos de apuração de denúncias conduzidos pela equipe responsável, conforme previsto na Política de Gestão de Consequência. Não há menção, em 2024, a relatório, declaração ou parecer específico de verificação fiscal externa aplicável ao conteúdo informado.</t>
    </r>
  </si>
  <si>
    <r>
      <t>A Eneva realiza acompanhamento periódico de dispositivos legais (leis, decretos e proposições) e infralegais (atos normativos, decisões de diretoria colegiada, processos administrativos, entre outros), participando ativamente de espaços de discussão setorial públicos e privados, como consultas e audiências públicas, congressos e eventos do setor.
O setor de energia é regulado pela Agência Nacional do Petróleo, Gás Natural e Biocombustíveis (ANP), pela Agência Nacional de Energia Elétrica (Aneel) e, em menor participação, pela Agência Nacional de Transportes Aquaviários (Antaq). As regulamentações desses órgãos seguem as diretrizes das leis ambientais brasileiras e têm o objetivo de operacionalizar suas determinações. Nesse contexto, a posição da Eneva é seguir as regulamentações estabelecidas pelos órgãos competentes e contribuir com aprimoramentos normativos que atendam tanto aos interesses da empresa quanto ao desenvolvimento da indústria.
Os processos autorizativos exigem a apresentação prévia de licenças ambientais e manifestações de órgãos competentes em todas as etapas dos projetos. Entre os requisitos regulatórios, estão: (i) parecer ambiental e manifestação conjunta do Ministério de Minas e Energia e do Ministério do Meio Ambiente, antes da licitação de novas áreas de exploração e produção de hidrocarbonetos pela ANP; (ii) envio prévio da Licença Prévia de Perfuração (LPPer) para a perfuração de poços; (iii) normas específicas para comissionamento e construção de instalações, reguladas pela Superintendência de Segurança Operacional (SSO) e pela Superintendência de Tecnologia e Meio Ambiente (STM), ambas da ANP; e (iv) fiscalização do descomissionamento das instalações e recuperação de áreas degradadas pelo órgão competente após o encerramento das atividades produtivas.
No aspecto social, são estabelecidas regulamentações para mitigar as externalidades do setor, como a arrecadação de participações governamentais (</t>
    </r>
    <r>
      <rPr>
        <i/>
        <sz val="10"/>
        <color rgb="FF695E4A"/>
        <rFont val="Calibri "/>
      </rPr>
      <t>royalties</t>
    </r>
    <r>
      <rPr>
        <sz val="10"/>
        <color rgb="FF695E4A"/>
        <rFont val="Calibri "/>
      </rPr>
      <t>, participação na produção, participação especial e retenção de áreas), a exigência de investimentos locais e as regras para investimentos em Pesquisa, Desenvolvimento e Inovação (P,D&amp;I).
A Eneva cumpre integralmente as leis e normas vigentes e contribui com o aprimoramento do ambiente regulatório nos espaços institucionais disponibilizados pelo governo, como consultas públicas, audiências públicas e tomadas de subsídio. Suas contribuições são feitas de forma transparente e com embasamento técnico, tanto diretamente quanto por meio de associações representativas do setor.</t>
    </r>
  </si>
  <si>
    <r>
      <t xml:space="preserve">A Eneva adota uma estratégia de remuneração voltada para atrair, reconhecer e reter profissionais alinhados às diretrizes de negócios, valores e cultura da Companhia. A política de remuneração contempla honorários fixos para o Conselho de Administração, Conselho Fiscal e Comitês, além de remuneração fixa e variável para a Diretoria Executiva, incluindo benefícios e incentivos de longo prazo.
As políticas de remuneração são estruturadas para refletir diretamente os resultados alcançados em aspectos econômico-financeiros, operacionais e de gestão ambiental, social e de governança (ESG). O modelo incentiva a retenção de talentos, comprometimento com metas de curto e médio prazos e uma cultura de mérito e foco em resultados.
Os planos de remuneração baseados em ações permitem que os beneficiários se tornem acionistas da Eneva, promovendo o alinhamento de interesses e a busca pela valorização sustentável do negócio no longo prazo. A política de remuneração se aplica a todos os colaboradores, incluindo conselheiros, sem distinção de gênero ou outros critérios sociais.
</t>
    </r>
    <r>
      <rPr>
        <b/>
        <sz val="10"/>
        <color rgb="FF695E4A"/>
        <rFont val="Calibri "/>
      </rPr>
      <t xml:space="preserve">Estrutura de Remuneração
</t>
    </r>
    <r>
      <rPr>
        <sz val="10"/>
        <color rgb="FF695E4A"/>
        <rFont val="Calibri "/>
      </rPr>
      <t xml:space="preserve">
Conselho de Administração: A remuneração fixa é composta por 12 parcelas anuais, pagas mensalmente, e está alinhada às práticas de mercado. Os membros são reembolsados por despesas de locomoção e estadia relacionadas às suas funções.
Conselho Fiscal: Quando instalado, seus membros recebem remuneração fixa em 12 parcelas mensais, conforme o artigo 162, §3º, da Lei das Sociedades por Ações.
Comitês: Membros exclusivos de Comitês recebem honorários fixos definidos anualmente pelo Conselho de Administração. Aqueles que também ocupam cadeiras no Conselho são remunerados exclusivamente pelo papel desempenhado no Conselho, sem cumulatividade.
</t>
    </r>
    <r>
      <rPr>
        <b/>
        <sz val="10"/>
        <color rgb="FF695E4A"/>
        <rFont val="Calibri "/>
      </rPr>
      <t xml:space="preserve">Diretoria Executiva
</t>
    </r>
    <r>
      <rPr>
        <sz val="10"/>
        <color rgb="FF695E4A"/>
        <rFont val="Calibri "/>
      </rPr>
      <t xml:space="preserve">
Remuneração fixa: Alinhada às práticas de mercado, paga em parcelas mensais.
Remuneração variável: Baseada no desempenho corporativo, individual e das áreas sob gestão. Parte do valor é paga no exercício subsequente e pode haver parcela diferida em ciclos de três e/ou cinco anos.
Programa de Incentivo de Curto Prazo: Relacionado ao cumprimento de metas anuais.
Programa de Incentivo de Longo Prazo: Visa alinhar os interesses dos executivos e acionistas, garantindo a criação contínua de valor.
Benefícios: A Diretoria conta com pacote que pode incluir seguro de vida, plano de assistência médica e odontológica, previdência privada, estacionamento e auxílio refeição/alimentação.
Outros incentivos: A Companhia pode conceder bônus de atração (Hiring Bonus), condicionado ao tempo de permanência do executivo na empresa. Em casos de rescisão, pode haver pagamento adicional vinculado a cláusula de não concorrência (</t>
    </r>
    <r>
      <rPr>
        <i/>
        <sz val="10"/>
        <color rgb="FF695E4A"/>
        <rFont val="Calibri "/>
      </rPr>
      <t>non compete</t>
    </r>
    <r>
      <rPr>
        <sz val="10"/>
        <color rgb="FF695E4A"/>
        <rFont val="Calibri "/>
      </rPr>
      <t>).
Benefícios de aposentadoria: A Companhia oferece plano de previdência privada com contribuição mensal e contrapartida da empresa no mesmo percentual investido pelo executivo.</t>
    </r>
  </si>
  <si>
    <r>
      <t xml:space="preserve">As políticas de remuneração estabelecem a remuneração com base nas responsabilidades e atribuições dos cargos, com o objetivo de oferecer uma remuneração competitiva no mercado, atrair e reter profissionais qualificados e alinhar os interesses da Diretoria Estatutária e do Conselho de Administração com os da companhia e de seus acionistas, incentivando uma cultura empreendedora e orientada para resultados.
O Comitê de Pessoas é responsável por examinar a política de remuneração, abrangendo política salarial, benefícios, remuneração variável e incentivos de longo prazo para diretores estatutários, membros do Conselho e colaboradores. O Conselho de Administração aprova as metas corporativas e de equipe dos diretores estatutários, que fazem parte do programa de remuneração variável.
As opiniões dos </t>
    </r>
    <r>
      <rPr>
        <i/>
        <sz val="10"/>
        <color rgb="FF695E4A"/>
        <rFont val="Calibri "/>
      </rPr>
      <t>stakeholders</t>
    </r>
    <r>
      <rPr>
        <sz val="10"/>
        <color rgb="FF695E4A"/>
        <rFont val="Calibri "/>
      </rPr>
      <t xml:space="preserve"> são coletadas por meio das intervenções dos membros dos comitês e Conselho, que possibilitam revisões ou aprovações das propostas submetidas à deliberação. Periodicamente, a área de Recursos Humanos realiza ajustes na tabela salarial com base em pesquisas salariais de mercado, utilizando </t>
    </r>
    <r>
      <rPr>
        <i/>
        <sz val="10"/>
        <color rgb="FF695E4A"/>
        <rFont val="Calibri "/>
      </rPr>
      <t xml:space="preserve">benchmarking </t>
    </r>
    <r>
      <rPr>
        <sz val="10"/>
        <color rgb="FF695E4A"/>
        <rFont val="Calibri "/>
      </rPr>
      <t>conduzido por empresas especializadas.
Os resultados das votações sobre programas de remuneração pautados para deliberação são registrados nas atas das reuniões dos órgãos de governança e estão disponíveis no site na página de Relações com Investidores.</t>
    </r>
  </si>
  <si>
    <r>
      <t xml:space="preserve">A Eneva estabelece compromissos de política para conduta empresarial responsável por meio do Sistema de Gestão de Saúde, Segurança e Meio Ambiente (SSMA), que define diretrizes corporativas voltadas à segurança operacional, ocupacional, proteção do meio ambiente e das comunidades. O sistema está estruturado em 10 diretrizes, considerando exigências regulatórias e melhores práticas da indústria, organizadas nos pilares: segurança operacional, segurança e saúde ocupacional, meio ambiente e responsabilidade social. As lideranças são responsáveis por garantir recursos, disseminar as diretrizes e monitorar o cumprimento, enquanto a Gerência Corporativa de SSMA define princípios, treina colaboradores e mantém os procedimentos atualizados.
No que se refere ao respeito aos direitos humanos, a Diretriz Corporativa de SSMA promove uma cultura organizacional que conscientiza e envolve colaboradores em todos os níveis, assegurando o cumprimento de requisitos legais e boas práticas da indústria. São realizadas ações de sensibilização e participação ativa da força de trabalho, incluindo os Diálogos de Saúde, Segurança e Meio Ambiente (DSSMA), que garantem a comunicação de temas relevantes às equipes operacionais. O relacionamento com </t>
    </r>
    <r>
      <rPr>
        <i/>
        <sz val="10"/>
        <color rgb="FF695E4A"/>
        <rFont val="Calibri "/>
      </rPr>
      <t>stakeholders</t>
    </r>
    <r>
      <rPr>
        <sz val="10"/>
        <color rgb="FF695E4A"/>
        <rFont val="Calibri "/>
      </rPr>
      <t xml:space="preserve"> visa um envolvimento contínuo e transparente com órgãos de controle e comunidades, assegurando o entendimento mútuo sobre as operações e garantindo um canal de comunicação acessível para mediação de conflitos.
As políticas de SSMA foram aprovadas pelo Conselho Administrativo da Companhia e se aplicam a todas as áreas da estrutura organizacional da Eneva, incluindo Sociedades de Propósito Específico (SPEs),</t>
    </r>
    <r>
      <rPr>
        <i/>
        <sz val="10"/>
        <color rgb="FF695E4A"/>
        <rFont val="Calibri "/>
      </rPr>
      <t xml:space="preserve"> joint ventures</t>
    </r>
    <r>
      <rPr>
        <sz val="10"/>
        <color rgb="FF695E4A"/>
        <rFont val="Calibri "/>
      </rPr>
      <t xml:space="preserve"> e sociedades coligadas sob seu controle. Nos demais casos, o documento é compartilhado com parceiros de negócios para análise da pertinência de sua implementação total ou parcial. A comunicação das políticas é realizada por meio da intranet, palestras, diálogos de SSMA, treinamentos, reuniões, boletins internos e procedimentos documentados. </t>
    </r>
  </si>
  <si>
    <r>
      <t xml:space="preserve">Em 2024, todas as entidades da Eneva incluídas nas demonstrações financeiras têm residência fiscal no Brasil. As atividades realizadas no país abrangem geração e comercialização de energia, exploração e produção de petróleo e gás (E&amp;P), operações de gás natural liquefeito em pequena escala (SSLNG), logística, além de funções de </t>
    </r>
    <r>
      <rPr>
        <i/>
        <sz val="10"/>
        <color rgb="FF695E4A"/>
        <rFont val="Calibri "/>
      </rPr>
      <t xml:space="preserve">holding </t>
    </r>
    <r>
      <rPr>
        <sz val="10"/>
        <color rgb="FF695E4A"/>
        <rFont val="Calibri "/>
      </rPr>
      <t xml:space="preserve">e corporativas. A empresa contava com 1.846 colaboradores ativos no período de janeiro a dezembro de 2024.
As entidades operacionais incluem, entre outras, Parnaíba Geração e Comercialização de Energia S.A., Azulão Geração de Energia S.A., Itaqui Geração de Energia S.A., SPEs Futura 1 a 6, Tauá Geração de Energia Ltda., Gera Maranhão S.A., Povoação Energia S.A., Termelétrica Viana S.A., Linhares Geração S.A., Eneva Comercializadora de Energia Ltda., Focus Inteligência em Energia Ltda., além de diversas </t>
    </r>
    <r>
      <rPr>
        <i/>
        <sz val="10"/>
        <color rgb="FF695E4A"/>
        <rFont val="Calibri "/>
      </rPr>
      <t xml:space="preserve">holdings </t>
    </r>
    <r>
      <rPr>
        <sz val="10"/>
        <color rgb="FF695E4A"/>
        <rFont val="Calibri "/>
      </rPr>
      <t xml:space="preserve">e centrais eólicas. No segmento de logística, está incluída a GNL Brasil Logística S.A. </t>
    </r>
  </si>
  <si>
    <t>Receitas</t>
  </si>
  <si>
    <t>Valor econômico direto gerado</t>
  </si>
  <si>
    <t>Custos operacionais</t>
  </si>
  <si>
    <t>Salários e benefícios de empregados</t>
  </si>
  <si>
    <t>Pagamentos a provedores de capital</t>
  </si>
  <si>
    <t>Pagamentos ao governo</t>
  </si>
  <si>
    <t>Investimentos na comunidade</t>
  </si>
  <si>
    <t>Valor econômico distribuído</t>
  </si>
  <si>
    <t>Valor econômico retido</t>
  </si>
  <si>
    <t>[valor econômico direto gerado] - [valor econômico distribuído]</t>
  </si>
  <si>
    <r>
      <t xml:space="preserve">2 </t>
    </r>
    <r>
      <rPr>
        <i/>
        <sz val="10"/>
        <color rgb="FF695E4A"/>
        <rFont val="Calibri "/>
      </rPr>
      <t xml:space="preserve">Realizado ajuste nos saldos da apresentação de 2022, para aplicação de métrica apresentada em 2023. Sendo assim, apresentamos o somatório total das receitas de vendas e outras receitas (valores conforme a Demonstração do Valor Adicionado). </t>
    </r>
  </si>
  <si>
    <r>
      <t xml:space="preserve">1 </t>
    </r>
    <r>
      <rPr>
        <i/>
        <sz val="10"/>
        <color rgb="FF695E4A"/>
        <rFont val="Calibri "/>
      </rPr>
      <t>Os dados referentes à 2022 e 2023 foram revisados e ajustados. GRI 2-4</t>
    </r>
  </si>
  <si>
    <t>Em 2024, a Eneva recebeu R$ 411,4 milhões em assistência financeira de governos, sendo R$ 275,7 milhões referentes a benefícios fiscais concedidos pelas superintendências Sudene e Sudam, e R$ 135,7 milhões em subvenções para investimentos, pesquisa, desenvolvimento e outras concessões relevantes.</t>
  </si>
  <si>
    <t>GRI 201-1 
Valor econômico direto gerado e distribuído</t>
  </si>
  <si>
    <r>
      <t>GRI 201-4 Valor monetário total da assistência financeira recebida pela organização de qualquer governo</t>
    </r>
    <r>
      <rPr>
        <b/>
        <vertAlign val="superscript"/>
        <sz val="10"/>
        <color rgb="FF695E4A"/>
        <rFont val="Calibri "/>
      </rPr>
      <t>1</t>
    </r>
  </si>
  <si>
    <r>
      <t>GRI 207-4 Relato país a país</t>
    </r>
    <r>
      <rPr>
        <b/>
        <vertAlign val="superscript"/>
        <sz val="10"/>
        <color rgb="FFFCB316"/>
        <rFont val="Calibri "/>
      </rPr>
      <t>1</t>
    </r>
  </si>
  <si>
    <r>
      <rPr>
        <i/>
        <vertAlign val="superscript"/>
        <sz val="10"/>
        <color rgb="FF695E4A"/>
        <rFont val="Calibri "/>
      </rPr>
      <t>2</t>
    </r>
    <r>
      <rPr>
        <i/>
        <sz val="10"/>
        <color rgb="FF695E4A"/>
        <rFont val="Calibri "/>
      </rPr>
      <t xml:space="preserve"> Benefício fiscal regional concedido pelas Sudene e Sudam corresponde à redução de 75% do Imposto de Renda</t>
    </r>
  </si>
  <si>
    <r>
      <t>3</t>
    </r>
    <r>
      <rPr>
        <i/>
        <sz val="10"/>
        <color rgb="FF695E4A"/>
        <rFont val="Calibri "/>
      </rPr>
      <t xml:space="preserve"> Imposto de renda e contribuição social pagos referente as competências de dez/22 a nov/23 (Desembolso de caixa em 2023)</t>
    </r>
  </si>
  <si>
    <r>
      <t xml:space="preserve">4 </t>
    </r>
    <r>
      <rPr>
        <i/>
        <sz val="10"/>
        <color rgb="FF695E4A"/>
        <rFont val="Calibri "/>
      </rPr>
      <t>Imposto de renda e contribuição social pagos referente as competências de dez/23 a nov/24 (Desembolso de caixa em 2024)</t>
    </r>
  </si>
  <si>
    <r>
      <t xml:space="preserve">A Eneva promove e colabora com a reparação de impactos negativos identificados em suas operações, com ações voltadas à mitigação e compensação de impactos ambientais e socioeconômicos. Todos os processos e avaliações são descritos nos Estudos de Impacto Ambiental, que contemplam medidas para eliminação ou minimização dos impactos gerados. No âmbito socioeconômico, as iniciativas incluem parcerias com o poder público no Amazonas, para reduzir os impactos da migração nos territórios de Silves e Itapiranga, além de processos de reassentamento no Maranhão e em Sergipe, com realocação e indenização das famílias envolvidas.
A empresa mantém um canal de atendimento 0800 amplamente divulgado, que recebe e direciona todas as queixas para as áreas responsáveis. As demandas são tratadas, encaminhadas e mediadas, com devolutiva em até 72 horas.
As ações da Eneva são estruturadas em dois eixos principais: Gestão Comunitária, que mantém o diálogo com lideranças e comunidades, garantindo um canal de escuta ativa e transparência; e Projetos Sociais, voltados à redução da vulnerabilidade nos territórios onde a Companhia atua, com foco em educação, bioeconomia e empoderamento feminino.
Os </t>
    </r>
    <r>
      <rPr>
        <i/>
        <sz val="10"/>
        <color rgb="FF695E4A"/>
        <rFont val="Calibri "/>
      </rPr>
      <t xml:space="preserve">stakeholders </t>
    </r>
    <r>
      <rPr>
        <sz val="10"/>
        <color rgb="FF695E4A"/>
        <rFont val="Calibri "/>
      </rPr>
      <t xml:space="preserve">comunitários participam trimestralmente das Reuniões do Comitê de Gestão Comunitária, nas quais recebem informações, discutem impactos e contribuem para os processos de responsabilidade social, incluindo melhorias nos canais de comunicação e resposta a queixas. Além disso, a empresa promove anualmente o Fórum Eneva nas Comunidades, reunindo um maior número de </t>
    </r>
    <r>
      <rPr>
        <i/>
        <sz val="10"/>
        <color rgb="FF695E4A"/>
        <rFont val="Calibri "/>
      </rPr>
      <t xml:space="preserve">stakeholders </t>
    </r>
    <r>
      <rPr>
        <sz val="10"/>
        <color rgb="FF695E4A"/>
        <rFont val="Calibri "/>
      </rPr>
      <t xml:space="preserve">para discutir temas estratégicos e apresentar entregas do período.
A eficácia dos mecanismos de queixas e processos de reparação é monitorada por uma equipe dedicada, que acompanha as demandas desde o recebimento até a resolução. No caso de processos de reparação vinculados ao Licenciamento Ambiental, a Eneva apresenta relatórios aos órgãos reguladores, que avaliam e fornecem devolutivas sobre a conclusão das ações, garantindo um monitoramento contínuo.							</t>
    </r>
  </si>
  <si>
    <r>
      <t xml:space="preserve">2 </t>
    </r>
    <r>
      <rPr>
        <i/>
        <sz val="10"/>
        <color rgb="FF695E4A"/>
        <rFont val="Calibri "/>
      </rPr>
      <t>As emissões da Eneva incluem os seguintes Gases de Efeito Estufa: CO₂, CH4, N2O, HFCs e SF6.</t>
    </r>
  </si>
  <si>
    <r>
      <t xml:space="preserve">3 </t>
    </r>
    <r>
      <rPr>
        <i/>
        <sz val="10"/>
        <color rgb="FF695E4A"/>
        <rFont val="Calibri "/>
      </rPr>
      <t>Com o objetivo de representar a melhor acurácia para as emissões de Gases de Efeito Estufa a Eneva utiliza a metodologia e ferramenta de cálculo do Programa Brasileiro do GHG Protocol, que utiliza referências como o IPCC, ANP e SIN. Para as emissões das atividades de Exploração e Produção, é utilizada a metodologia do American Petroleum Institute (API). Além disso, a Eneva utiliza o fator de emissão do seu próprio gás natural (com base na cromatografia do gás) e do carvão (considerando a base seca do carvão).</t>
    </r>
  </si>
  <si>
    <r>
      <t xml:space="preserve">Em 2024, as emissões indiretas provenientes da aquisição de energia elétrica totalizaram </t>
    </r>
    <r>
      <rPr>
        <b/>
        <sz val="10"/>
        <color rgb="FF695E4A"/>
        <rFont val="Calibri "/>
      </rPr>
      <t>4.272</t>
    </r>
    <r>
      <rPr>
        <sz val="10"/>
        <color rgb="FF695E4A"/>
        <rFont val="Calibri "/>
      </rPr>
      <t xml:space="preserve"> toneladas de CO₂ equivalente.</t>
    </r>
  </si>
  <si>
    <r>
      <t xml:space="preserve">2 </t>
    </r>
    <r>
      <rPr>
        <i/>
        <sz val="10"/>
        <color rgb="FF695E4A"/>
        <rFont val="Calibri "/>
      </rPr>
      <t>Para os cálculos das emissões de escopo 2 é utilizado metodologia do Programa Brasileiro do GHG Protocol, além disso são calculadas com base na abordagem de localização e consideram o fator de emissão fornecido pelo Sistema Interligado Nacional (SIN) e o fator de emissão do Sistema Isolado para a unidade operacional Jaguatirica II, localizada em Roraima.</t>
    </r>
  </si>
  <si>
    <r>
      <t xml:space="preserve"> 4. Transporte e distribuição (</t>
    </r>
    <r>
      <rPr>
        <i/>
        <sz val="10"/>
        <color rgb="FF695E4A"/>
        <rFont val="Calibri "/>
      </rPr>
      <t>upstream</t>
    </r>
    <r>
      <rPr>
        <sz val="10"/>
        <color rgb="FF695E4A"/>
        <rFont val="Calibri "/>
      </rPr>
      <t>)</t>
    </r>
  </si>
  <si>
    <r>
      <t xml:space="preserve"> 9. Transporte e distribuição (</t>
    </r>
    <r>
      <rPr>
        <i/>
        <sz val="10"/>
        <color rgb="FF695E4A"/>
        <rFont val="Calibri "/>
      </rPr>
      <t>downstream</t>
    </r>
    <r>
      <rPr>
        <sz val="10"/>
        <color rgb="FF695E4A"/>
        <rFont val="Calibri "/>
      </rPr>
      <t>)</t>
    </r>
  </si>
  <si>
    <r>
      <t xml:space="preserve">2 </t>
    </r>
    <r>
      <rPr>
        <i/>
        <sz val="10"/>
        <color rgb="FF695E4A"/>
        <rFont val="Calibri "/>
      </rPr>
      <t>As emissões da Eneva incluem os seguintes Gases de Efeito Estufa: CO2, CH4, N2O, HFCs e SF6.</t>
    </r>
  </si>
  <si>
    <r>
      <t xml:space="preserve">3 </t>
    </r>
    <r>
      <rPr>
        <i/>
        <sz val="10"/>
        <color rgb="FF695E4A"/>
        <rFont val="Calibri "/>
      </rPr>
      <t>Para os cálculos das emissões do escopo 3, é utilizada metodologia do Programa Brasileiro do GHG Protocol, que usa referências como o IPCC, ANP e SIN. Os valores de referência para o potencial de aquecimento global (GWP) dos gases de efeito estufa utilizados pela metodologia do GHG Protocol são com base nos relatórios do Painel Intergovernamental sobre Mudanças Climáticas (IPCC).</t>
    </r>
  </si>
  <si>
    <r>
      <t xml:space="preserve">4 </t>
    </r>
    <r>
      <rPr>
        <i/>
        <sz val="10"/>
        <color rgb="FF695E4A"/>
        <rFont val="Calibri "/>
      </rPr>
      <t>Em 2023, houve o aumento significativo das emissões do escopo 3 deve-se a incorporação de novas categorias (1 e 11) no reporte.</t>
    </r>
  </si>
  <si>
    <r>
      <t xml:space="preserve">¹ </t>
    </r>
    <r>
      <rPr>
        <i/>
        <sz val="10"/>
        <color rgb="FF695E4A"/>
        <rFont val="Calibri "/>
      </rPr>
      <t xml:space="preserve">Para o cálculo da intensidade de emissões é incluídas as emissões de Escopo 1 e 2. </t>
    </r>
  </si>
  <si>
    <r>
      <t xml:space="preserve">2 </t>
    </r>
    <r>
      <rPr>
        <i/>
        <sz val="10"/>
        <color rgb="FF695E4A"/>
        <rFont val="Calibri "/>
      </rPr>
      <t xml:space="preserve">O cálculo das intensidades inclui os seguintes Gases de Efeito Estufa: CO2, CH4, N2O, HFCs e SF6. </t>
    </r>
  </si>
  <si>
    <r>
      <t xml:space="preserve">4 </t>
    </r>
    <r>
      <rPr>
        <i/>
        <sz val="10"/>
        <color rgb="FF695E4A"/>
        <rFont val="Calibri "/>
      </rPr>
      <t>Os dados referentes à 2022 foram revisados e as categorias de geração a gás natural, carvão e renovável foram
inseridas a partir de 2023. GRI 2-4.</t>
    </r>
  </si>
  <si>
    <r>
      <t>1</t>
    </r>
    <r>
      <rPr>
        <i/>
        <sz val="10"/>
        <color rgb="FF695E4A"/>
        <rFont val="Calibri "/>
      </rPr>
      <t>Os cálculos foram realizados com base nos dados de 01/01/2024 até 31/12/2024, sendo a consolidação feita por controle operacional.</t>
    </r>
  </si>
  <si>
    <r>
      <t xml:space="preserve"> Fugitivas</t>
    </r>
    <r>
      <rPr>
        <vertAlign val="superscript"/>
        <sz val="10"/>
        <color rgb="FF695E4A"/>
        <rFont val="Calibri "/>
      </rPr>
      <t>4</t>
    </r>
  </si>
  <si>
    <r>
      <t xml:space="preserve">4 </t>
    </r>
    <r>
      <rPr>
        <i/>
        <sz val="10"/>
        <color rgb="FF695E4A"/>
        <rFont val="Calibri "/>
      </rPr>
      <t>Emissões fugitivas correspondem a emissões provenientes de gases refrigerantes, troca e manutenção em extintores de incêndios e emissões de metano fugitivas e de ventings nas atividades de E&amp;P.</t>
    </r>
    <r>
      <rPr>
        <i/>
        <vertAlign val="superscript"/>
        <sz val="10"/>
        <color rgb="FF695E4A"/>
        <rFont val="Calibri "/>
      </rPr>
      <t xml:space="preserve"> </t>
    </r>
  </si>
  <si>
    <r>
      <t xml:space="preserve">Escopo 1 - Emissões diretas de GEE </t>
    </r>
    <r>
      <rPr>
        <b/>
        <vertAlign val="superscript"/>
        <sz val="10"/>
        <color rgb="FF695E4A"/>
        <rFont val="Calibri "/>
      </rPr>
      <t>1, 2, 3</t>
    </r>
  </si>
  <si>
    <t>GNL Brasil</t>
  </si>
  <si>
    <t>Emissões totais</t>
  </si>
  <si>
    <t>Atividades</t>
  </si>
  <si>
    <t>Administrativo Sede e Comercializadora</t>
  </si>
  <si>
    <t>Geração a carvão</t>
  </si>
  <si>
    <t>Geração a gás</t>
  </si>
  <si>
    <t>Geração a óleo</t>
  </si>
  <si>
    <t>Geração renovável</t>
  </si>
  <si>
    <t>Escopo 1 - emissões por tipo de fonte 
(tCO2 equivalente)</t>
  </si>
  <si>
    <t>Escopo 1 - emissões biogênicas por tipo de fonte (tCO2 equivalente)</t>
  </si>
  <si>
    <t>Outros*</t>
  </si>
  <si>
    <r>
      <t>1</t>
    </r>
    <r>
      <rPr>
        <i/>
        <sz val="10"/>
        <color rgb="FF695E4A"/>
        <rFont val="Calibri "/>
      </rPr>
      <t xml:space="preserve"> As emissões da Eneva de escopo 2 considera o fator de emissão disponibilizado pelo Ministério da Ciência e Tecnologia (MCTIC) que considera emissões de CO₂.</t>
    </r>
  </si>
  <si>
    <r>
      <t xml:space="preserve">Em 2024, as emissões diretas de gases de efeito estufa (GEE) do Escopo 1 totalizaram </t>
    </r>
    <r>
      <rPr>
        <b/>
        <sz val="10"/>
        <color rgb="FF695E4A"/>
        <rFont val="Calibri "/>
      </rPr>
      <t>4.710.602</t>
    </r>
    <r>
      <rPr>
        <sz val="10"/>
        <color rgb="FF695E4A"/>
        <rFont val="Calibri "/>
      </rPr>
      <t xml:space="preserve"> toneladas de CO₂ equivalente.</t>
    </r>
  </si>
  <si>
    <r>
      <t>Escopo 2 - Emissões indiretas de GEE proveniente da aquisição de energia</t>
    </r>
    <r>
      <rPr>
        <b/>
        <vertAlign val="superscript"/>
        <sz val="10"/>
        <color rgb="FF695E4A"/>
        <rFont val="Calibri "/>
      </rPr>
      <t>1, 2</t>
    </r>
  </si>
  <si>
    <t>Escopo 2 - emissões por tipo de fonte 
(tCO2 equivalente)</t>
  </si>
  <si>
    <r>
      <t>Escopo 3 - Outras emissões de gases de efeito estufa (tCO</t>
    </r>
    <r>
      <rPr>
        <b/>
        <vertAlign val="subscript"/>
        <sz val="10"/>
        <color rgb="FF00A0A8"/>
        <rFont val="Calibri "/>
      </rPr>
      <t>2</t>
    </r>
    <r>
      <rPr>
        <b/>
        <sz val="10"/>
        <color rgb="FF00A0A8"/>
        <rFont val="Calibri "/>
      </rPr>
      <t xml:space="preserve"> equivalente) </t>
    </r>
    <r>
      <rPr>
        <b/>
        <vertAlign val="superscript"/>
        <sz val="10"/>
        <color rgb="FF00A0A8"/>
        <rFont val="Calibri "/>
      </rPr>
      <t>1,2,3,4</t>
    </r>
  </si>
  <si>
    <r>
      <t xml:space="preserve">Escopo 3 - Emissões indiretas desagregadas por categoria </t>
    </r>
    <r>
      <rPr>
        <b/>
        <vertAlign val="superscript"/>
        <sz val="10"/>
        <color rgb="FF695E4A"/>
        <rFont val="Calibri "/>
      </rPr>
      <t>1, 2, 3, 4</t>
    </r>
  </si>
  <si>
    <r>
      <t>Em 2024, as emissões indiretas de gases de efeito estufa do Escopo 3 e somaram</t>
    </r>
    <r>
      <rPr>
        <b/>
        <sz val="10"/>
        <color rgb="FF695E4A"/>
        <rFont val="Calibri "/>
      </rPr>
      <t xml:space="preserve"> 1.559.597</t>
    </r>
    <r>
      <rPr>
        <sz val="10"/>
        <color rgb="FF695E4A"/>
        <rFont val="Calibri "/>
      </rPr>
      <t xml:space="preserve"> toneladas de CO₂ equivalente. </t>
    </r>
  </si>
  <si>
    <t>Intensidade de emissões de gases de efeito estufa</t>
  </si>
  <si>
    <r>
      <t xml:space="preserve">3 </t>
    </r>
    <r>
      <rPr>
        <i/>
        <sz val="10"/>
        <color rgb="FF695E4A"/>
        <rFont val="Calibri "/>
      </rPr>
      <t>Como não houve despacho das usinas a carvão em 2022, não foi possível calcular a intensidade de emissões em tCO₂e/MWh.</t>
    </r>
  </si>
  <si>
    <r>
      <t>Geração de energia (tCO</t>
    </r>
    <r>
      <rPr>
        <b/>
        <vertAlign val="subscript"/>
        <sz val="10"/>
        <color rgb="FF00A0A8"/>
        <rFont val="Calibri "/>
      </rPr>
      <t>2</t>
    </r>
    <r>
      <rPr>
        <b/>
        <sz val="10"/>
        <color rgb="FF00A0A8"/>
        <rFont val="Calibri "/>
      </rPr>
      <t xml:space="preserve">e/MWh) </t>
    </r>
    <r>
      <rPr>
        <b/>
        <vertAlign val="superscript"/>
        <sz val="10"/>
        <color rgb="FF00A0A8"/>
        <rFont val="Calibri "/>
      </rPr>
      <t>1,2,3,4</t>
    </r>
  </si>
  <si>
    <r>
      <t xml:space="preserve">1 </t>
    </r>
    <r>
      <rPr>
        <i/>
        <sz val="10"/>
        <color rgb="FF695E4A"/>
        <rFont val="Calibri "/>
      </rPr>
      <t xml:space="preserve">Para o cálculo da intensidade de emissões é incluídas as emissões de Escopo 1 e 2. </t>
    </r>
  </si>
  <si>
    <r>
      <t>Produção de hidrocarboneto (kgCO2e/produção em m³)</t>
    </r>
    <r>
      <rPr>
        <b/>
        <vertAlign val="superscript"/>
        <sz val="10"/>
        <color rgb="FF00A0A8"/>
        <rFont val="Calibri "/>
      </rPr>
      <t xml:space="preserve"> 1,2</t>
    </r>
  </si>
  <si>
    <t>Em 2024, foram evitadas as emissões de 801 mil tCO₂e na atmosfera, o que representa 29% do total das emissões da Eneva no período. Essas emissões correspondem as atividades de suprimento de soluções de energia de menor emissão na cadeia de velor da companhia com as atividades de  geração de energia a partir do fechamento de cilco da UTE Parnaíba V com geração a vapor e da UTE Jaguatirica II com a substituição da geração a diesel no sistema isolado pela geração de energia a gás.</t>
  </si>
  <si>
    <t>Escopo 1</t>
  </si>
  <si>
    <t>Escopo 2</t>
  </si>
  <si>
    <t>Escopo 3</t>
  </si>
  <si>
    <t>Escopo</t>
  </si>
  <si>
    <t>As emissões de gases de efeito estufa (GEE) da Eneva totalizaram 4.711 mil tCO₂e no Escopo 1; 4,3 mil tCO₂e no Escopo 2; e 1.560 mil tCO₂e no Escopo 3. As emissões do Escopo 1 referem-se às fontes que pertencem ou são controladas pela companhia; as do Escopo 2 resultam da aquisição de eletricidade consumida; e as do Escopo 3 englobam outras emissões indiretas que ocorrem na cadeia de valor da organização. Esses dados subsidiam a avaliação dos riscos associados à transição para uma economia de baixo carbono, bem como riscos físicos relacionados aos impactos das mudanças climáticas sobre os ativos operacionais da companhia.</t>
  </si>
  <si>
    <t xml:space="preserve">A Eneva estabeleceu metas para o gerenciamento dos riscos e oportunidades relacionados às mudanças climáticas, alinhadas ao plano estratégico de negócios. Em maio de 2025, a companhia aprovou novos compromissos ambientais, sociais e de governança (Environmental, Social and Governance – ESG), com foco na segurança energética por meio da geração elétrica a partir de fontes firmes e flexíveis, complementares à matriz majoritariamente renovável do Brasil, e na gestão da intensidade de emissões do portfólio. As metas estabelecidas incluem: limitar, até 2030, as emissões do portfólio de geração a 0,39 toneladas de dióxido de carbono equivalente por megawatt-hora (tCO₂e/MWh); garantir, para as usinas despacháveis, uma taxa média mínima de disponibilidade de 95%; e contribuir com a redução de 3 milhões de tCO₂e em clientes industriais e do setor de transportes até 2030.
Em relação à primeira meta, a Eneva partiu de uma intensidade de emissões de 0,55 tCO₂e/MWh no ano-base de 2020 e registrou, no ano de exercício deste relatório, uma intensidade de 0,28 tCO₂e/MWh. Para atingir a meta de 2030, a companhia tem direcionado investimentos em eficiência energética e em tecnologias voltadas à redução de emissões de carbono. Adicionalmente, a Eneva mantém o compromisso de investir continuamente em tecnologias de baixo carbono como parte da preparação para a transição energética. Neste contexto, uma meta complementar é avaliar, até 2027, o potencial de reservatórios geológicos para armazenamento de dióxido de carbono na Bacia do Paraná.
</t>
  </si>
  <si>
    <r>
      <t>A transição energética brasileira necessita de modelos de negócio como o da Eneva para garantir a confiabilidade de suprimento. Por razões ambientais, o gás natural, o menos carbono-intensivo entre os combustíveis fósseis, se apresenta como a melhor solução para esse propósito. O Brasil possui uma das matrizes de geração de energia elétrica mais sustentáveis do mundo, alcançando uma participação entre 85% e 90% de energia proveniente de fontes renováveis. 
Essa conquista se deve ao enorme potencial hidrelétrico do país e aos altos fatores de capacidade para geração eólica e solar, mas também, em grande parte, aos pesados incentivos para a ampliação de parques eólicos, fazendas de painéis solares e geração distribuída. No entanto, a ampliação acelerada de fontes de geração intermitentes sem o planejamento adequado, somada à já conhecida sazonalidade da energia armazenada nos reservatórios das hidrelétricas brasileiras, vem gerando instabilidade no Sistema Integrado Nacional de energia elétrica (SIN), em particular nos momentos de descolamento entre demanda e geração, que ocorrem no final do dia, quando a geração solar é reduzida a zero e o consumo aumenta significativamente.
Em outras palavras, gera-se muita energia quando não é necessário, no meio do dia, e falta capacidade de resposta quando a carga aumenta, no entardecer e início da noite. Esse problema é agravado pela constatação de que a carga de pico vem aumentando, e a energia média armazenada nos reservatórios das hidrelétricas vem diminuindo. Até poucos anos atrás, a intermitência ainda podia ser compensada pelas  hidrelétricas, utilizando a energia armazenada nos reservatórios, ficando as termelétricas como reserva para acionamento nos períodos sazonais de poucas chuvas. Mais recentemente, com o esgotamento do potencial das principais bacias hidrográficas do país e períodos de chuvas e secas mais extremos, já se constata na operação diária do SIN que somente as  hidrelétricas não são suficientes para compensar os descolamentos diários que acontecem entre carga e geração. Para tanto, é necessário o despacho termelétrico flexível nas horas de pico do dia, com usinas que possam ser acionadas e desligadas diariamente.
Sendo assim, a estratégia climática da companhia está pautada principalmente no seu potencial de contribuição na transição energética da economia ao mesmo tempo que proporciona segurança no suprimento de energia. Nesse sentido a companhia atua através de suas termelétricas aliadas a iniciativas de eficiência operacional, iniciativas de redução de emissões na cadeia de valor fora da malha (</t>
    </r>
    <r>
      <rPr>
        <i/>
        <sz val="10"/>
        <color rgb="FF695E4A"/>
        <rFont val="Calibri "/>
      </rPr>
      <t>off-grid</t>
    </r>
    <r>
      <rPr>
        <sz val="10"/>
        <color rgb="FF695E4A"/>
        <rFont val="Calibri "/>
      </rPr>
      <t>) de gasodutos para os setores industriais e de transporte pesado, no desenvolvimento de terminais na malha de gasodutos (</t>
    </r>
    <r>
      <rPr>
        <i/>
        <sz val="10"/>
        <color rgb="FF695E4A"/>
        <rFont val="Calibri "/>
      </rPr>
      <t>on-grid</t>
    </r>
    <r>
      <rPr>
        <sz val="10"/>
        <color rgb="FF695E4A"/>
        <rFont val="Calibri "/>
      </rPr>
      <t>), e complementaridade do portfólio renovável da companhia. Mais informações sobre a atuação da companhia em cada uma das frentes estão disponíveis no capítulo de "Estratégia climática" do Relato Integrado 2024.</t>
    </r>
  </si>
  <si>
    <r>
      <t xml:space="preserve">Em 2024, o consumo de energia fora da organização totalizou </t>
    </r>
    <r>
      <rPr>
        <b/>
        <sz val="10"/>
        <color rgb="FF695E4A"/>
        <rFont val="Calibri "/>
      </rPr>
      <t>554,6</t>
    </r>
    <r>
      <rPr>
        <sz val="10"/>
        <color rgb="FF695E4A"/>
        <rFont val="Calibri "/>
      </rPr>
      <t xml:space="preserve"> GJ. </t>
    </r>
  </si>
  <si>
    <r>
      <t xml:space="preserve">Consumo de energia (GJ) </t>
    </r>
    <r>
      <rPr>
        <b/>
        <vertAlign val="superscript"/>
        <sz val="10"/>
        <color rgb="FF695E4A"/>
        <rFont val="Calibri "/>
      </rPr>
      <t>1, 2</t>
    </r>
  </si>
  <si>
    <t>Total (não renovável)</t>
  </si>
  <si>
    <t>Total (renovável)</t>
  </si>
  <si>
    <r>
      <t xml:space="preserve">2 </t>
    </r>
    <r>
      <rPr>
        <i/>
        <sz val="10"/>
        <color rgb="FF695E4A"/>
        <rFont val="Calibri "/>
      </rPr>
      <t>Em 2024 houve a inclusão da categoria tranporte devido ao início das operações da GNL Brasil, subsidiária da Eneva que atua no setor de transporte de Gás Natural Liquefeito.</t>
    </r>
  </si>
  <si>
    <r>
      <t>1</t>
    </r>
    <r>
      <rPr>
        <i/>
        <sz val="10"/>
        <color rgb="FF695E4A"/>
        <rFont val="Calibri "/>
      </rPr>
      <t>Para realizar os cálculos do consumo de energia dentro da organização relacionado ao Gás Natural e o Carvão, foram considerados os PCIs obtidos por meio de cromatografias do gás natural e análises físico- -químicas do carvão utilizados em cada operação da Companhia. Para os demais combustíveis, foram considerados os PCIs disponibilizados pela ferramenta de cálculo do Programa Brasileiro GHG Protocol.</t>
    </r>
  </si>
  <si>
    <t>Energia vendida (GJ)</t>
  </si>
  <si>
    <r>
      <t>1</t>
    </r>
    <r>
      <rPr>
        <i/>
        <sz val="10"/>
        <color rgb="FF695E4A"/>
        <rFont val="Calibri "/>
      </rPr>
      <t>Como premissa de cálculo da energia consumida foi utilizado o fator de conversão de combustíveis estabelecido pelo 
Ministério da Ciência, Tecnologia e Inovação (MCTI).</t>
    </r>
  </si>
  <si>
    <r>
      <t>1</t>
    </r>
    <r>
      <rPr>
        <i/>
        <sz val="10"/>
        <color rgb="FF695E4A"/>
        <rFont val="Calibri "/>
      </rPr>
      <t>Para a intensidade energética consumida dentro da organização, foram considerados todos os consumos de combustíveis para as atividades de exploração e produção; e para as atividades de geração de energia pelas usinas termelétricas, principalmente o consumo de carvão, diesel, gasolina, etanol e gás natural (escopo 1).</t>
    </r>
  </si>
  <si>
    <r>
      <t>Consumo de energia fora da organização (GJ)</t>
    </r>
    <r>
      <rPr>
        <b/>
        <vertAlign val="superscript"/>
        <sz val="10"/>
        <color rgb="FF00A0A8"/>
        <rFont val="Calibri "/>
      </rPr>
      <t>1</t>
    </r>
  </si>
  <si>
    <t xml:space="preserve"> Dentro da organização 
(GJ consumido/MWh gerado)</t>
  </si>
  <si>
    <r>
      <t>A Eneva aplica a Hierarquia de Mitigação por meio da identificação e consideração antecipada dos possíveis impactos ambientais das ações propostas pelos projetos. As medidas de prevenção envolvem ajustes no projeto, alteração no cronograma de atividades disruptivas ou realocação de partes do empreendimento. Após a incorporação das medidas preventivas viáveis, busca-se reduzir a duração, intensidade ou extensão dos impactos remanescentes, com acompanhamento técnico por equipes especializadas em fauna e flora. Nos casos em que os impactos não podem ser evitados ou minimizados, são determinadas medidas compensatórias, como pagamento direto a órgãos reguladores ou ações de reflorestamento e recuperação de áreas afetadas. Entre essas medidas, destacam-se intervenções de manejo positivo, como restauração de hábitats degradados, mitigação de riscos e proteção de áreas sob ameaça. A reabilitação das áreas de uso temporário e permanente é realizada por meio dos Programas de Controle de Processos Erosivos e de Recuperação de Áreas Degradadas, cujos objetivos incluem a reintegração dessas áreas à paisagem, preferencialmente com características próximas ao cenário original.
A unidade Hub Sergipe possui Plano de Gestão da Biodiversidade elaborado para atendimento aos requisitos da Corporação Financeira Internacional (International Finance Corporation – IFC), em razão dos impactos associados à supressão de vegetação na área da linha de transmissão e da estação de bombeamento. As demais unidades seguem as exigências legais dos órgãos ambientais nacionais, que não incluíram a necessidade de elaboração desse plano.
As medidas adotadas para gerir impactos na biodiversidade e no clima são definidas com base na relação de causalidade identificada nos estudos dos projetos. Quando tais estudos demonstram que as atividades da empresa causam impactos negativos, as medidas são avaliadas considerando tanto a hierarquia de mitigação quanto as políticas internas da Companhia.
A garantia de que os impactos negativos são evitados ou minimizados e de que os impactos positivos são maximizados para os públicos de interesse (</t>
    </r>
    <r>
      <rPr>
        <i/>
        <sz val="10"/>
        <color rgb="FF695E4A"/>
        <rFont val="Calibri "/>
      </rPr>
      <t>stakeholders</t>
    </r>
    <r>
      <rPr>
        <sz val="10"/>
        <color rgb="FF695E4A"/>
        <rFont val="Calibri "/>
      </rPr>
      <t xml:space="preserve">) se dá pelo monitoramento dos planos de compensação, de acordo com as diretrizes legais, até a confirmação do sucesso dos plantios. As ações de mitigação são controladas com base em indicadores de desempenho, incluindo o monitoramento de desvios e a aplicação de planos de ação para assegurar a conformidade das atividades.
</t>
    </r>
  </si>
  <si>
    <t>Descrição das políticas e práticas de gerenciamento ambiental para locais ativos</t>
  </si>
  <si>
    <t>Interações com a água como um recurso compartilhado</t>
  </si>
  <si>
    <t>Gestão de impactos relacionados ao descarte de água</t>
  </si>
  <si>
    <t>Captação de água</t>
  </si>
  <si>
    <t>Descarte de água</t>
  </si>
  <si>
    <t>Consumo de água</t>
  </si>
  <si>
    <t>(1) Total de água retirada, (2) total de água consumida, porcentagem de cada um em regiões com estresse hídrico de linha de base alto ou extremamente alto</t>
  </si>
  <si>
    <t>Descrição dos riscos da gestão da água e discussão de estratégias e práticas para mitigar esses riscos</t>
  </si>
  <si>
    <t>Emissões de NOx, SOx e outras emissões atmosféricas significativas</t>
  </si>
  <si>
    <r>
      <t>A transição energética brasileira necessita de modelos de negócio como o da Eneva para garantir a confiabilidade de suprimento. Por razões ambientais, o gás natural, o menos carbono intensivo entre os combustíveis fósseis, se apresenta como a melhor solução para esse propósito. O Brasil possui uma das matrizes de geração de energia elétrica mais sustentáveis do mundo, alcançando uma participação entre 85% e 90% de energia proveniente de fontes renováveis. 
Essa conquista se deve ao enorme potencial hidrelétrico do país e aos altos fatores de capacidade para geração eólica e solar, mas também, em grande parte, aos pesados incentivos para a ampliação de parques eólicos, fazendas de painéis solares e geração distribuída. No entanto, a ampliação acelerada de fontes de geração intermitentes sem o planejamento adequado, somada à já conhecida sazonalidade da energia armazenada nos reservatórios das hidrelétricas brasileiras, vem gerando instabilidade no Sistema Integrado Nacional de energia elétrica (SIN), em particular nos momentos de descolamento entre demanda e geração, que ocorrem no final do dia, quando a geração solar é reduzida a zero e o consumo aumenta significativamente.
Em outras palavras, gera-se muita energia quando não é necessário, no meio do dia, e falta capacidade de resposta quando a carga aumenta, no entardecer e início da noite. Esse problema é agravado pela constatação de que a carga de pico vem aumentando, e a energia média armazenada nos reservatórios das hidrelétricas vem diminuindo. Até poucos anos atrás, a intermitência ainda podia ser compensada pelas hidrelétricas, utilizando a energia armazenada nos reservatórios, ficando as termelétricas como reserva para acionamento nos períodos sazonais de poucas chuvas. Mais recentemente, com o esgotamento do potencial das principais bacias hidrográficas do país e períodos de chuvas e secas mais extremos, já se constata, na operação diária do SIN, que somente as hidrelétricas não são suficientes para compensar os descolamentos diários que acontecem entre carga e geração. Para tanto, é necessário o despacho termelétrico flexível nas horas de pico do dia, com usinas que possam ser acionadas e desligadas diariamente.
Sendo assim, a estratégia climática da companhia está pautada principalmente no seu potencial de contribuição na transição energética da economia, ao mesmo tempo que proporciona segurança no suprimento de energia. Nesse sentido a companhia atua através de suas termelétricas aliadas a iniciativas de eficiência operacional, iniciativas de redução de emissões na cadeia de valor fora da malha (</t>
    </r>
    <r>
      <rPr>
        <i/>
        <sz val="10"/>
        <color rgb="FF695E4A"/>
        <rFont val="Calibri "/>
      </rPr>
      <t>off-grid</t>
    </r>
    <r>
      <rPr>
        <sz val="10"/>
        <color rgb="FF695E4A"/>
        <rFont val="Calibri "/>
      </rPr>
      <t>) de gasodutos para os setores industriais e de transporte pesado, no desenvolvimento de terminais na malha de gasodutos (</t>
    </r>
    <r>
      <rPr>
        <i/>
        <sz val="10"/>
        <color rgb="FF695E4A"/>
        <rFont val="Calibri "/>
      </rPr>
      <t>on-grid</t>
    </r>
    <r>
      <rPr>
        <sz val="10"/>
        <color rgb="FF695E4A"/>
        <rFont val="Calibri "/>
      </rPr>
      <t>), e complementaridade do portfólio renovável da companhia. Mais informações sobre a atuação da companhia em cada uma das frentes estão disponíveis no capítulo de "Estratégia climática" do Relato Integrado 2024</t>
    </r>
  </si>
  <si>
    <r>
      <rPr>
        <i/>
        <vertAlign val="superscript"/>
        <sz val="10"/>
        <color rgb="FF695E4A"/>
        <rFont val="Calibri "/>
      </rPr>
      <t>1</t>
    </r>
    <r>
      <rPr>
        <i/>
        <sz val="10"/>
        <color rgb="FF695E4A"/>
        <rFont val="Calibri "/>
      </rPr>
      <t xml:space="preserve"> Em 2022, em águas de superfície, foram considerados o complexo Parnaíba, Jaguatirica; STGA e STGP, em reinjeção em poço de gás STGP; em água do mar, Itaqui e Hub Sergipe; em água de terceiros, Pecém II, Termofortaleza e Tauá; e em outros, foram consideradas construções.</t>
    </r>
  </si>
  <si>
    <r>
      <rPr>
        <i/>
        <vertAlign val="superscript"/>
        <sz val="10"/>
        <color rgb="FF695E4A"/>
        <rFont val="Calibri "/>
      </rPr>
      <t>2</t>
    </r>
    <r>
      <rPr>
        <i/>
        <sz val="10"/>
        <color rgb="FF695E4A"/>
        <rFont val="Calibri "/>
      </rPr>
      <t xml:space="preserve"> Em 2023, foram identificados apenas sete desvios no monitoramento de efluentes, ou seja, de violações legais nos parâmetros de efluentes com lançamento externo. Todos os desvios foram tratados e não causaram danos ambientais nos corpos hídricos.</t>
    </r>
  </si>
  <si>
    <r>
      <rPr>
        <i/>
        <vertAlign val="superscript"/>
        <sz val="10"/>
        <color rgb="FF695E4A"/>
        <rFont val="Calibri "/>
      </rPr>
      <t>3</t>
    </r>
    <r>
      <rPr>
        <i/>
        <sz val="10"/>
        <color rgb="FF695E4A"/>
        <rFont val="Calibri "/>
      </rPr>
      <t xml:space="preserve"> O sistema power apps permite a emissão de relatórios em formato de planilhas de dados com todos os valores dos indicadores inseridos no sistema. Esses dados podem ser visualizados em gráficos no Power BI e são utilizados para análise crítica dos processos.</t>
    </r>
  </si>
  <si>
    <r>
      <rPr>
        <i/>
        <vertAlign val="superscript"/>
        <sz val="10"/>
        <color rgb="FF695E4A"/>
        <rFont val="Calibri "/>
      </rPr>
      <t>4</t>
    </r>
    <r>
      <rPr>
        <i/>
        <sz val="10"/>
        <color rgb="FF695E4A"/>
        <rFont val="Calibri "/>
      </rPr>
      <t xml:space="preserve"> No ano de 2024 foram registrados três casos de Não Conformidades (NC) no que diz respeito ao monitoramento de efluentes. Os casos foram registrados e avaliados para identificação das causas raiz. As medidas para correção foram implementadas, e não foram identificados impactos os corpos hídricos.</t>
    </r>
  </si>
  <si>
    <t xml:space="preserve">A água é um recurso essencial para a continuidade das operações da Eneva, sendo utilizada em diferentes unidades operacionais, com origens variadas e volumes controlados por outorgas. A empresa realiza captação de água superficial de rios, lagos e do mar, além de fontes subterrâneas e, em alguns casos, aquisição via caminhões-pipa. Esse uso é adaptado à disponibilidade hídrica regional e ocorre, predominantemente, em unidades de geração térmica, nas quais o maior consumo está relacionado ao resfriamento do ciclo água-vapor. O consumo varia de acordo com o tipo de ciclo, a tecnologia de refrigeração adotada, as condições ambientais e as características da água captada. Após passar por tratamento rigoroso, a água retorna ao meio ambiente com qualidade geralmente superior à da fonte original. 
Todas as unidades operam dentro dos limites estabelecidos por outorga e possuem projetos voltados à eficiência no uso da água. As termelétricas UTE Hub Sergipe e UTE Itaqui utilizam água do mar, o que contribui para a preservação dos recursos de água doce. Já nas unidades fotovoltaicas, como a UFV Futura I, a água é destinada à limpeza dos painéis solares e majoritariamente adquirida de terceiros e transportada por caminhões-pipa. A companhia mede e monitora o volume total de captação em todas as operações. </t>
  </si>
  <si>
    <r>
      <t xml:space="preserve">Volume total de água captada em todas as áreas e áreas com estresse hídrico, por fonte (ML) </t>
    </r>
    <r>
      <rPr>
        <b/>
        <vertAlign val="superscript"/>
        <sz val="10"/>
        <color rgb="FF695E4A"/>
        <rFont val="Calibri "/>
      </rPr>
      <t>1, 2, 3</t>
    </r>
  </si>
  <si>
    <t>Fontes de captação</t>
  </si>
  <si>
    <t>Superficiais (Total)</t>
  </si>
  <si>
    <t>Subterrâneas (Total)</t>
  </si>
  <si>
    <t>Áreas com 
estresse hídrico</t>
  </si>
  <si>
    <t>Descarte total de água em todas as áreas e áreas com estresse, discriminado por fontes (ML) 1, 2, 3, 4</t>
  </si>
  <si>
    <t>Água doce 
(sólidos dissolvidos totais ≤1.000 mg/L)</t>
  </si>
  <si>
    <t>Outros tipos de água 
(sólidos dissolvidos totais &gt;1.000 mg/L)</t>
  </si>
  <si>
    <t>Consumo total de água (ML) 1, 2</t>
  </si>
  <si>
    <t>Todas as áreas e em áreas de estresse hídrico</t>
  </si>
  <si>
    <t>Em 2024, o consumo total de água da organização foi de 7.440 ML. Deste total, 409 ML foram consumidos em áreas de estresse hídrico.</t>
  </si>
  <si>
    <t>A Eneva registrou, em 2024, um total de 25.608 ML de água retirada, sendo 65% desse volume proveniente de regiões classificadas com Estresse de Água de Linha de Base Alto ou Extremamente Alto. O total de água consumida foi de 7.440 ML, com 5,5% desse volume oriundo de regiões com o mesmo nível de estresse hídrico.</t>
  </si>
  <si>
    <r>
      <rPr>
        <i/>
        <vertAlign val="superscript"/>
        <sz val="10"/>
        <color rgb="FF695E4A"/>
        <rFont val="Calibri "/>
      </rPr>
      <t xml:space="preserve">3 </t>
    </r>
    <r>
      <rPr>
        <i/>
        <sz val="10"/>
        <color rgb="FF695E4A"/>
        <rFont val="Calibri "/>
      </rPr>
      <t>Foram consideradas todas as unidades da Eneva: Geração, E&amp;P e construções. A água do mar é captada nas unidades de Itaqui e Hub Sergipe, em ambas há o retorno para o mar de cerca de 90% do volume captado em qualidade superior à captada. Como áreas de estresse hídrico alto ou extremamente alto, foram consideradas as captações de UTE Itaqui, UTE Pecém II, Hub Sergipe, Termofortaleza (de acordo com o Aqueduct Water Risck Atlas, WRI).</t>
    </r>
  </si>
  <si>
    <t>Em 2024, a Eneva reportou as seguintes emissões atmosféricas de poluentes relacionados à qualidade do ar, considerando apenas os ativos de Geração de Energia: 
 - óxidos de nitrogênio (NOx, exceto óxido nitroso) totalizaram 1.283,82 toneladas, com 51,38% dessas emissões ocorrendo em ou próximas a áreas densamente povoadas; 
 - óxidos de enxofre (SOx), 3.336,28 toneladas (100%); 
 - material particulado (PM10), 113,58 toneladas (100%); 
 - chumbo (Pb), 0,02 tonelada (100%); e 
 - mercúrio (Hg), 0,0009 tonelada (100%).
As unidades do Complexo Parnaíba foram consideradas fora de áreas densamente povoadas, e suas emissões correspondem a 51% do total de NOx e 3,2% de monóxido de carbono (CO), conforme registrado no indicador GRI 305-7. 
Não há medição disponível para os ativos de Exploração e Produção.</t>
  </si>
  <si>
    <r>
      <t>Emissões atmosféricas significativas (t)</t>
    </r>
    <r>
      <rPr>
        <b/>
        <vertAlign val="superscript"/>
        <sz val="10"/>
        <color rgb="FF695E4A"/>
        <rFont val="Calibri "/>
      </rPr>
      <t xml:space="preserve"> 1,2,3,4,5</t>
    </r>
  </si>
  <si>
    <r>
      <rPr>
        <i/>
        <vertAlign val="superscript"/>
        <sz val="10"/>
        <color rgb="FF695E4A"/>
        <rFont val="Calibri "/>
      </rPr>
      <t>1</t>
    </r>
    <r>
      <rPr>
        <i/>
        <sz val="10"/>
        <color rgb="FF695E4A"/>
        <rFont val="Calibri "/>
      </rPr>
      <t xml:space="preserve"> As informações consideradas são as de fontes fixas dos ativos de geração (Ativos a Carvão: Pecém e Itaqui; Ativos a Gás: Parnaíba, Jaguatirica, Hub Sergipe e CGTF</t>
    </r>
  </si>
  <si>
    <r>
      <rPr>
        <i/>
        <vertAlign val="superscript"/>
        <sz val="10"/>
        <color rgb="FF695E4A"/>
        <rFont val="Calibri "/>
      </rPr>
      <t>2</t>
    </r>
    <r>
      <rPr>
        <i/>
        <sz val="10"/>
        <color rgb="FF695E4A"/>
        <rFont val="Calibri "/>
      </rPr>
      <t xml:space="preserve"> O cálculo é realizado por meio do equipamento CEMS (Sistemas de Monitoramento Contínuo de Emissões) que monitora a concentração do poluente que é emitido na chaminé em mg/Nm³. Para os ativos a carvão, são monitorados os seguintes poluentes: NOx, SO2 e MP. Já para os ativos a gás são monitorados os parâmetros de NOx e CO. Os valores de concentração são convertidos para tonelada ao ano por meio da vazão da chaminé, medidas nas análises isocinéticas realizadas anualmente</t>
    </r>
  </si>
  <si>
    <r>
      <rPr>
        <i/>
        <vertAlign val="superscript"/>
        <sz val="10"/>
        <color rgb="FF695E4A"/>
        <rFont val="Calibri "/>
      </rPr>
      <t>3</t>
    </r>
    <r>
      <rPr>
        <i/>
        <sz val="10"/>
        <color rgb="FF695E4A"/>
        <rFont val="Calibri "/>
      </rPr>
      <t xml:space="preserve"> Em 2023, 51,71% das emissões de NOx, 4,03% de SOx e 100% de MP e outras categorias foram provenientes de ativos situados perto de áreas com densa população, que são as usinas termelétricas: Itaqui, Jaguatirica, CGTF e Pecém</t>
    </r>
  </si>
  <si>
    <r>
      <rPr>
        <i/>
        <vertAlign val="superscript"/>
        <sz val="10"/>
        <color rgb="FF695E4A"/>
        <rFont val="Calibri "/>
      </rPr>
      <t>4</t>
    </r>
    <r>
      <rPr>
        <i/>
        <sz val="10"/>
        <color rgb="FF695E4A"/>
        <rFont val="Calibri "/>
      </rPr>
      <t xml:space="preserve"> As emissões de compostos orgânicos voláteis (COV) foram incluídas na categoria “outras categorias” de emissões atmosféricas-padrão identificadas em regulamentos, para as unidades de Itaqui e Pecém. A carga anual desse poluente foi estimada com base no número de dias de operação das unidades no ano e na concentração do poluente obtida por meio de medições isocinéticas</t>
    </r>
  </si>
  <si>
    <r>
      <rPr>
        <i/>
        <vertAlign val="superscript"/>
        <sz val="10"/>
        <color rgb="FF695E4A"/>
        <rFont val="Calibri "/>
      </rPr>
      <t>5</t>
    </r>
    <r>
      <rPr>
        <i/>
        <sz val="10"/>
        <color rgb="FF695E4A"/>
        <rFont val="Calibri "/>
      </rPr>
      <t xml:space="preserve"> Em 2024, não foram identificadas emissões de poluentes orgânicos persistentes (POP), poluentes atmosféricos perigosos (HAP, na sigla em inglês) ou de outras categorias padrão de emissões atmosféricas estabelecidas por legislações ou regulamentações pertinentes</t>
    </r>
  </si>
  <si>
    <r>
      <rPr>
        <i/>
        <vertAlign val="superscript"/>
        <sz val="10"/>
        <color rgb="FF695E4A"/>
        <rFont val="Calibri "/>
      </rPr>
      <t>1</t>
    </r>
    <r>
      <rPr>
        <i/>
        <sz val="10"/>
        <color rgb="FF695E4A"/>
        <rFont val="Calibri "/>
      </rPr>
      <t xml:space="preserve"> Em 2022 houve uma grande destinação de cinzas provenientes das plantas de fontes de carvão mineral e o lodo gerado nas plantas de tratamento de água, tais resíduos foram gerados em anos anteriores e estavam acumulados nas respectivas plantas. Já em 2023 houve um baixo despacho termelétrico e sem acúmulo de resíduos gerados em anos anteriores, consequentemente, houve uma destinação inferior. Para as empresas contratadas, o controle é manual via Power Apps, classificando apenas a destinação. Em 2024, com o aumento do despacho novavente, houve uma maior geração e consequente destinação destes resíduos. GRI 2-4</t>
    </r>
  </si>
  <si>
    <r>
      <rPr>
        <i/>
        <vertAlign val="superscript"/>
        <sz val="10"/>
        <color rgb="FF695E4A"/>
        <rFont val="Calibri "/>
      </rPr>
      <t>2</t>
    </r>
    <r>
      <rPr>
        <i/>
        <sz val="10"/>
        <color rgb="FF695E4A"/>
        <rFont val="Calibri "/>
      </rPr>
      <t xml:space="preserve"> Monitoramento de desempenho é realizado por meio do Índice de Destinação Sustentável, que calcula a proporção de resíduos destinados à reciclagem, reutilização, compostagem e coprocessamento em relação ao total gerado. Para expressar esse valor em porcentagem, multiplicamos o resultado por 100.</t>
    </r>
  </si>
  <si>
    <r>
      <rPr>
        <i/>
        <vertAlign val="superscript"/>
        <sz val="10"/>
        <color rgb="FF695E4A"/>
        <rFont val="Calibri "/>
      </rPr>
      <t>3</t>
    </r>
    <r>
      <rPr>
        <i/>
        <sz val="10"/>
        <color rgb="FF695E4A"/>
        <rFont val="Calibri "/>
      </rPr>
      <t xml:space="preserve"> Em 2024, houve a mudança para que os Indicadores sejam extraídos automaticamente do Sinir, sistema do Ministério do Meio Ambiente que gerencia a rastreabilidade dos resíduos sólidos no Brasil. Para empresas contratadas, o controle é manual via Power Apps, classificando apenas a destinação. GRI 2-4. </t>
    </r>
  </si>
  <si>
    <t>Em 2024, a empresa destinou 60.960,50 toneladas de resíduos não perigosos, distribuídas entre aterro industrial Classe II (1.780,85 t), compostagem (1.003,89 t), coprocessamento (18.282,09 t), reciclagem/reutilização (3.434,69 t) e outros destinos (36.458,97 t). Os resíduos perigosos totalizaram 131,51 toneladas, encaminhados para aterro industrial Classe I. O peso total de resíduos destinados para disposição final foi de 61.092,01 toneladas. 
Em 2024, os indicadores passaram a ser extraídos automaticamente do Sinir, sistema do Ministério do Meio Ambiente que gerencia a rastreabilidade dos resíduos sólidos no Brasil. Essa integração trouxe mais praticidade, transparência, rapidez e confiabilidade às informações. Os dados considerados referem-se apenas às unidades próprias da Eneva, com a gestão de resíduos de responsabilidade da Companhia. Para empresas contratadas, o controle é manual via Power Apps, classificando apenas a destinação, pois a integração exige login e senha específicos. A Companhia trabalha para aprimorar esse processo, solicitando que os terceiros enviem a rastreabilidade completa dos resíduos conforme exigido pelo Sinir, com previsão de melhoria do indicador em 2025. 
Dentre os principais resíduos gerados a partir das operações da companhia estão as cinzas provenientes das unidades termelétricas a carvão e lodos gerados em sistemas de tratamento de água. Os resíduos gerados por terceiros foram provenientes principalmente das construções do SSLNG, localizado no Complexo Parnaíba (MA) e da contrução do novo complexo termelétrico Azulão 950 (AM).</t>
  </si>
  <si>
    <r>
      <t xml:space="preserve">Peso total de resíduos destinados e não destinados para disposição final (t) </t>
    </r>
    <r>
      <rPr>
        <b/>
        <vertAlign val="superscript"/>
        <sz val="10"/>
        <color rgb="FF695E4A"/>
        <rFont val="Calibri "/>
      </rPr>
      <t>1, 2, 3</t>
    </r>
  </si>
  <si>
    <t>Média de horas de capacitação de empregados</t>
  </si>
  <si>
    <r>
      <t xml:space="preserve">No final de 2023, a Eneva revisou sua missão e visão para representar a evolução da estratégia 2030 e os desafios atuais nos segmentos em que atua, alinhando as iniciativas de RH com a criação de valor almejada. Ao longo de 2024, portanto, implementou mudanças no processo de recrutamento para fortalecer a mão de obra local e garantir uma seleção mais qualificada e representativa, com uma abordagem que busca garantir que as comunidades locais tenham mais oportunidades de ingresso na Companhia, trazendo talentos alinhados ao seu propósito e necessidades. 
Uma das principais iniciativas foi o fortalecimento do relacionamento com universidades, escolas técnicas e comunidades locais, com a promoção de ações que despertam o interesse de trabalho nos diversos setores da Eneva. Foi criado um </t>
    </r>
    <r>
      <rPr>
        <i/>
        <sz val="10"/>
        <color rgb="FF695E4A"/>
        <rFont val="Calibri "/>
      </rPr>
      <t xml:space="preserve">pipeline </t>
    </r>
    <r>
      <rPr>
        <sz val="10"/>
        <color rgb="FF695E4A"/>
        <rFont val="Calibri "/>
      </rPr>
      <t>de talentos mais qualificado, focado em pessoas que realmente conhecem e se identificam com a Companhia, garantindo que o processo seletivo seja mais estratégico e eficiente, reduzindo a dispersão e aumentando a representatividade das regiões.</t>
    </r>
  </si>
  <si>
    <r>
      <t>Por gênero</t>
    </r>
    <r>
      <rPr>
        <b/>
        <vertAlign val="superscript"/>
        <sz val="10"/>
        <color rgb="FF02585C"/>
        <rFont val="Calibri "/>
      </rPr>
      <t>1</t>
    </r>
  </si>
  <si>
    <r>
      <rPr>
        <i/>
        <vertAlign val="superscript"/>
        <sz val="10"/>
        <color rgb="FF695E4A"/>
        <rFont val="Calibri "/>
      </rPr>
      <t>1</t>
    </r>
    <r>
      <rPr>
        <i/>
        <sz val="10"/>
        <color rgb="FF695E4A"/>
        <rFont val="Calibri "/>
      </rPr>
      <t xml:space="preserve"> Em 2024 o aumento na média de horas de capacitação em 2024 deve-se à inclusão das horas de leitura de procedimentos, à introdução de novos treinamentos e à realização de campanhas internas para incentivar o engajamento na Academia de Conhecimento.</t>
    </r>
  </si>
  <si>
    <r>
      <rPr>
        <i/>
        <vertAlign val="superscript"/>
        <sz val="10"/>
        <color rgb="FF695E4A"/>
        <rFont val="Calibri "/>
      </rPr>
      <t>1</t>
    </r>
    <r>
      <rPr>
        <i/>
        <sz val="10"/>
        <color rgb="FF695E4A"/>
        <rFont val="Calibri "/>
      </rPr>
      <t xml:space="preserve">Em 2024, as horas de </t>
    </r>
    <r>
      <rPr>
        <sz val="10"/>
        <color rgb="FF695E4A"/>
        <rFont val="Calibri "/>
      </rPr>
      <t>trainees</t>
    </r>
    <r>
      <rPr>
        <i/>
        <sz val="10"/>
        <color rgb="FF695E4A"/>
        <rFont val="Calibri "/>
      </rPr>
      <t xml:space="preserve"> não foram consideradas na estrutura de empregados por categoria funcional, devido ao término do programa.</t>
    </r>
  </si>
  <si>
    <r>
      <t xml:space="preserve">Em 2024, a Eneva implementou programas voltados ao aperfeiçoamento de competências com foco na criação de valor até 2030. A iniciativa estratégica Life (Liderança, Integração, Força de Trabalho Local, Excelência, Competência e Retenção) contemplou 30 projetos voltados ao planejamento da força de trabalho e ao fortalecimento da liderança, integração e retenção de colaboradores, dos quais 20 foram executados ao final do ciclo. Foram desenvolvidas ações para fortalecer a marca empregadora, em parcerias com universidades e escolas técnicas, participação em eventos estudantis e realização do Programa de Estágio Técnico em Silves (AM), Boa Vista (RR) e Santo Antônio dos Lopes (MA), com a participação de 32 jovens profissionais. O Programa de Estágio de nível superior contratou mais de 50 estudantes, oferecendo jornada de desenvolvimento com treinamentos e mentorias. O Programa de Trainee Eneva, iniciado em 2022, concluiu sua segunda turma em 2024 com 25 participantes, estruturado em duas fases: </t>
    </r>
    <r>
      <rPr>
        <i/>
        <sz val="10"/>
        <color rgb="FF695E4A"/>
        <rFont val="Calibri "/>
      </rPr>
      <t>job rotatio</t>
    </r>
    <r>
      <rPr>
        <sz val="10"/>
        <color rgb="FF695E4A"/>
        <rFont val="Calibri "/>
      </rPr>
      <t xml:space="preserve">n e alocação em áreas fixas. A Academia de Liderança ofereceu treinamentos para 336 líderes e mentorias com diretores executivos, enquanto a Academia do Conhecimento foi reformulada com novos conteúdos sobre liderança, habilidades comportamentais, diversidade, temas corporativos e autodesenvolvimento. A Carreira Técnica, em seu segundo ciclo, contou com 15 inscritos e 7 aprovados. O MBA Eneva – Programa Gestores do Negócio – teve 73 inscritos e 35 aprovados em 2024, integrando teoria e prática com foco em gestão estratégica. O modelo de gestão de desenvolvimento individual foi reformulado, conectando o Plano de Desenvolvimento Individual (PDI) ao Levantamento de Necessidades de Treinamento (LNT). O Ciclo de Avaliação de Carreira e Sucessão (CACS) foi realizado em todas as unidades, com </t>
    </r>
    <r>
      <rPr>
        <i/>
        <sz val="10"/>
        <color rgb="FF695E4A"/>
        <rFont val="Calibri "/>
      </rPr>
      <t xml:space="preserve">workshops </t>
    </r>
    <r>
      <rPr>
        <sz val="10"/>
        <color rgb="FF695E4A"/>
        <rFont val="Calibri "/>
      </rPr>
      <t xml:space="preserve">e </t>
    </r>
    <r>
      <rPr>
        <i/>
        <sz val="10"/>
        <color rgb="FF695E4A"/>
        <rFont val="Calibri "/>
      </rPr>
      <t>roadshows</t>
    </r>
    <r>
      <rPr>
        <sz val="10"/>
        <color rgb="FF695E4A"/>
        <rFont val="Calibri "/>
      </rPr>
      <t xml:space="preserve"> para promover entendimento das metodologias aplicadas. A jornada de integração de novos colaboradores foi reformulada, com foco na cultura organizacional e nos processos da Companhia. Em relação à assistência para transição de carreira, a Eneva oferece programas de </t>
    </r>
    <r>
      <rPr>
        <i/>
        <sz val="10"/>
        <color rgb="FF695E4A"/>
        <rFont val="Calibri "/>
      </rPr>
      <t>outplacement</t>
    </r>
    <r>
      <rPr>
        <sz val="10"/>
        <color rgb="FF695E4A"/>
        <rFont val="Calibri "/>
      </rPr>
      <t xml:space="preserve"> em casos de reestruturação organizacional ou em apoio a profissionais que se destacaram em suas contribuições. Para empregados com vínculo superior a 10 anos que se aposentam, pode haver antecipação da carência de incentivos de longo prazo, desde que respeitadas as regras específicas do programa.</t>
    </r>
  </si>
  <si>
    <r>
      <t xml:space="preserve">Por categoria funcional </t>
    </r>
    <r>
      <rPr>
        <b/>
        <vertAlign val="superscript"/>
        <sz val="10"/>
        <color rgb="FF695E4A"/>
        <rFont val="Calibri "/>
      </rPr>
      <t>1</t>
    </r>
  </si>
  <si>
    <t>Indivíduos dentro dos órgãos de governança da organização (%)</t>
  </si>
  <si>
    <t>Categorias</t>
  </si>
  <si>
    <t>Número de membros dos órgãos de governança (CA)</t>
  </si>
  <si>
    <t>Total Eneva</t>
  </si>
  <si>
    <t>Proporção entre o salário-base e a remuneração recebidos pelas mulheres e aqueles recebidos pelos homens - por categoria funcional (%)1</t>
  </si>
  <si>
    <r>
      <t xml:space="preserve">¹ Os </t>
    </r>
    <r>
      <rPr>
        <sz val="10"/>
        <color rgb="FF695E4A"/>
        <rFont val="Calibri "/>
      </rPr>
      <t xml:space="preserve">trainees </t>
    </r>
    <r>
      <rPr>
        <i/>
        <sz val="10"/>
        <color rgb="FF695E4A"/>
        <rFont val="Calibri "/>
      </rPr>
      <t>estão incluídos na categoria administrativo.</t>
    </r>
  </si>
  <si>
    <r>
      <t>Empregados, por categoria funcional e gênero (%)</t>
    </r>
    <r>
      <rPr>
        <b/>
        <vertAlign val="superscript"/>
        <sz val="10"/>
        <color rgb="FF695E4A"/>
        <rFont val="Calibri "/>
      </rPr>
      <t xml:space="preserve"> 1, 2</t>
    </r>
  </si>
  <si>
    <r>
      <t xml:space="preserve">Empregados, por categoria funcional e faixa etária (%) </t>
    </r>
    <r>
      <rPr>
        <b/>
        <vertAlign val="superscript"/>
        <sz val="10"/>
        <color rgb="FF695E4A"/>
        <rFont val="Calibri "/>
      </rPr>
      <t>1, 2</t>
    </r>
  </si>
  <si>
    <r>
      <t>Empregados, por categoria funcional e identidade racial (%)</t>
    </r>
    <r>
      <rPr>
        <b/>
        <vertAlign val="superscript"/>
        <sz val="10"/>
        <color rgb="FF695E4A"/>
        <rFont val="Calibri "/>
      </rPr>
      <t xml:space="preserve"> 1, 2</t>
    </r>
  </si>
  <si>
    <r>
      <t xml:space="preserve">Empregados, por categoria funcional e Pessoas com deficiência (PCD) (%) </t>
    </r>
    <r>
      <rPr>
        <b/>
        <vertAlign val="superscript"/>
        <sz val="10"/>
        <color rgb="FF695E4A"/>
        <rFont val="Calibri "/>
      </rPr>
      <t>1, 2</t>
    </r>
  </si>
  <si>
    <r>
      <rPr>
        <i/>
        <vertAlign val="superscript"/>
        <sz val="10"/>
        <color rgb="FF695E4A"/>
        <rFont val="Calibri "/>
      </rPr>
      <t>1</t>
    </r>
    <r>
      <rPr>
        <i/>
        <sz val="10"/>
        <color rgb="FF695E4A"/>
        <rFont val="Calibri "/>
      </rPr>
      <t xml:space="preserve"> Para calcular a proporção entre os salários-base recebidos por mulheres e homens, foram considerados os critérios de localização, nível de senioridade, tabela salarial e diretoria. É importante ressaltar que existem outros fatores que podem justificar diferenças salariais, como tempo de empresa, tempo e experiência na função, avaliação de desempenho e movimentações internas. A companhia avançou na promoção da equidade interna nos níveis de diretoria, especialistas e administrativos. No caso do grupo de diretoria, a base comparativa considera exclusivamente a localização, nível de senioridade e tabela salarial.</t>
    </r>
  </si>
  <si>
    <r>
      <t>Numero de empregados, por categoria funcional</t>
    </r>
    <r>
      <rPr>
        <b/>
        <vertAlign val="superscript"/>
        <sz val="10"/>
        <color rgb="FF695E4A"/>
        <rFont val="Calibri "/>
      </rPr>
      <t xml:space="preserve"> 1, 2</t>
    </r>
  </si>
  <si>
    <t>Indicadores de controle</t>
  </si>
  <si>
    <t>Empregados que tiraram a licença</t>
  </si>
  <si>
    <t>Empregados que retornaram a trabalhar após a licença</t>
  </si>
  <si>
    <t>Empregados que retornaram a trabalhar após a licença e continuaram empregados 12 meses após o retorno ao trabalho</t>
  </si>
  <si>
    <r>
      <t xml:space="preserve">A Eneva adota processos estruturados para identificação de periculosidade, avaliação de riscos operacionais e ocupacionais e investigação de incidentes em suas atividades. Os riscos operacionais são mapeados conforme o procedimento PR.CRP.HSE.010 – Gestão de Risco Operacional, que estabelece diretrizes para identificação, avaliação e mitigação de riscos ao longo do ciclo de vida das instalações, desde o projeto até a desativação. Já os riscos ocupacionais são controlados por normativos de trabalho seguro, como a Permissão de Trabalho (PR.CRP.HSE.046), Análise Preliminar de Riscos (PR.CRP.HSE.045) e Bloqueio e Etiquetagem de Energias (PR.CRP.HSE.047). A gestão desses processos ocorre de forma integrada em todas as operações, acompanhada por um Grupo de Trabalho de SSMA com representantes das unidades operacionais.
A empresa atende aos requisitos das Normas Regulamentadoras nº 7 e nº 9, implementando o Programa de Gerenciamento de Risco (PGR) e o Programa de Controle Médico de Saúde Ocupacional (PCMSO), que monitoram a exposição dos trabalhadores a agentes químicos, físicos, biológicos, ergonômicos e de acidentes. Cada unidade operacional possui um Laudo de Periculosidade, elaborado por empresa contratada e emitido por engenheiro de segurança do trabalho, com base em inspeções </t>
    </r>
    <r>
      <rPr>
        <i/>
        <sz val="10"/>
        <color rgb="FF695E4A"/>
        <rFont val="Calibri "/>
      </rPr>
      <t>in loco</t>
    </r>
    <r>
      <rPr>
        <sz val="10"/>
        <color rgb="FF695E4A"/>
        <rFont val="Calibri "/>
      </rPr>
      <t>, entrevistas e análise dos riscos envolvidos. A gestão desses documentos segue o procedimento PR.CRP.HSE.048 – Programas de Saúde e Segurança Ocupacional.
Para garantir a qualidade dos processos, a Eneva utiliza ferramentas como Verificação de Conformidade com Procedimentos (VCP) e Auditoria de Permissão de Trabalho (APT), além de realizar auditorias corporativas anuais para avaliar o desempenho do sistema de SSMA. As ações corretivas e preventivas são gerenciadas pelo sistema informatizado Redmine.
Os trabalhadores podem relatar situações de periculosidade por meio do sistema informatizado de registro de desvios, que inclui as ferramentas Ver e Agir e Auditoria Comportamental. A empresa também disponibiliza um canal de denúncias 0800, gerenciado pela área de Compliance, garantindo anonimato e proteção contra represálias. Caso haja indícios de retaliação, o Compliance conduz investigações.
A cultura de segurança é reforçada por campanhas temáticas voltadas à gestão de riscos e prevenção de acidentes. O direito de recusa está assegurado pelas Normas Regulamentadoras nº 1, nº 10, nº 13 e nº 35, bem como pelos normativos internos PR.CRP.HSE.046, PR.CRP.HSE.047 e PR.CRP.HSE.045. O canal 0800 também pode ser utilizado para relatar represálias relacionadas à recusa de atividades inseguras.
Todos os acidentes e quase acidentes são investigados conforme o risco potencial, com participação da equipe corporativa de SSMA nos eventos de alta severidade. A investigação segue o normativo PR.CRP.HSE.001 – Gestão de Incidentes, abrangendo comunicação, análise, aprovação e implementação de ações corretivas no sistema Redmine – módulo Gestão de Incidentes.</t>
    </r>
  </si>
  <si>
    <r>
      <t xml:space="preserve">A Eneva conta com uma equipe especializada em Saúde Ocupacional, composta por médicos, técnicos de enfermagem, enfermeiros e equipe de emergência, garantindo atendimento contínuo em suas unidades operacionais, algumas das quais operam 24 horas. Em casos de ausência médica, a equipe de enfermagem emergencista recebe suporte do serviço Ihcare, que disponibiliza atendimento remoto para emergências e orientações médicas, acessível diretamente pelos trabalhadores. A unidade Pecém II também oferece fisioterapia integrada para recuperação e prevenção de lesões.
Nos ambulatórios médicos e salas de acolhimento, são realizados triagem, aferição de sinais vitais, cálculo do IMC, testes de Covid-19, atendimentos clínicos e de emergência, exames ocupacionais (admissional, periódico, mudança de risco, retorno ao trabalho e demissional), avaliação para restrições médicas e confecção de óculos de segurança em unidades onde essa demanda é gerida pelo SSMA local. Em casos que requerem atendimento especializado, os colaboradores são encaminhados e acompanhados pela equipe de saúde da unidade, com transporte em ambulância quando necessário.
A empresa oferece planos de saúde e odontológico, além do Med Eneva, um serviço de telemedicina 24 horas que inclui </t>
    </r>
    <r>
      <rPr>
        <i/>
        <sz val="10"/>
        <color rgb="FF695E4A"/>
        <rFont val="Calibri "/>
      </rPr>
      <t xml:space="preserve">coaching </t>
    </r>
    <r>
      <rPr>
        <sz val="10"/>
        <color rgb="FF695E4A"/>
        <rFont val="Calibri "/>
      </rPr>
      <t>nutricional, esportivo, programa para gestantes e opinião médica especializada. O Programa de Apoio e Cuidado disponibiliza suporte psicológico, social, jurídico e financeiro para colaboradores e seus dependentes legais, pais e mães.
A promoção da saúde é conduzida pelo programa Bem Viver, desenvolvido pelo RH em parceria com a Gerência de Saúde, oferecendo atividades como ginástica laboral, futebol, treinamento funcional, academia, corrida, jiu-jitsu, massagem, fisioterapia, pilates e ioga, acessíveis a empregados e terceirizados. A Eneva também promove campanhas de vacinação, incluindo imunização contra Influenza com custo coberto pela empresa.
Em 2024, a gestão da saúde ocupacional foi aprimorada com base no relatório de perfil de saúde de 2023, reorientando o programa Bem Viver. Foram implantados o Check-up Assistido, Programa Energia &amp; Saúde e a Corrida Eneva no Rio de Janeiro, que também teve edições nas unidades Itaqui e Pecém II, com participação de familiares, além do patrocínio de inscrições para corridas de rua na unidade Hub Sergipe. O Programa Energia &amp; Saúde acompanhou 200 colaboradores por três meses, resultando em perda de peso, redução de medidas e melhora em exames laboratoriais.
A empresa implementou KPIs de saúde mental, permitindo a análise de causas de absenteísmo e atendimentos ambulatoriais, além da gestão de sinistralidade em parceria com a corretora do plano de saúde. Foram divulgados 21 temas de saúde no Boletim da Eneva, lançado o sistema de gestão de saúde e segurança Genu, realizadas auditorias de saúde em cinco unidades e 60,9% dos exames ocupacionais foram conduzidos por médicos dos ambulatórios internos.</t>
    </r>
  </si>
  <si>
    <t>A Eneva adota uma abordagem estruturada para a prevenção e mitigação de impactos na saúde e segurança do trabalho ao longo de todo o ciclo de vida de suas unidades operacionais, abrangendo as fases de projeto, construção, instalação e desativação. A empresa estabelece requisitos específicos para identificação e análise de riscos, definição de critérios para operação segura e gerenciamento de alterações permanentes ou temporárias, visando mapear e mitigar os riscos associados à segurança e saúde dos trabalhadores.
Nas unidades operacionais, a execução de serviços deve seguir os normativos corporativos de Permissão de Trabalho, Análise Preliminar de Risco e Bloqueio e Etiquetagem de Energias. Para avaliar os impactos das atividades no bem-estar dos colaboradores e identificar riscos com o objetivo de eliminá-los ou reduzi-los, o Programa de Gerenciamento de Riscos Ocupacionais (PGRO) é desenvolvido, implementado e gerido pelo setor de Saúde, Segurança e Meio Ambiente (SSMA) local, considerando os seguintes documentos:
•	Programa de Gerenciamento de Riscos (PGR);
•	Programa de Controle Médico de Saúde Ocupacional (PCMSO);
•	Programa de Conservação Auditiva (PCA);
•	Programa de Proteção Respiratória (PPR);
•	Análise Ergonômica do Trabalho (AET);
•	Laudo de Periculosidade;
•	Laudo de Insalubridade;
•	Laudo Técnico das Condições do Ambiente de Trabalho (LTCAT).
A execução das ações previstas nesses programas é de responsabilidade do SSMA local, sendo gerenciada por meio do módulo de Gestão de Ações/Recomendações do sistema informatizado Redmine. Todos os programas estão descritos nos procedimentos corporativos de SSMA.</t>
  </si>
  <si>
    <r>
      <rPr>
        <i/>
        <vertAlign val="superscript"/>
        <sz val="10"/>
        <color rgb="FF695E4A"/>
        <rFont val="Calibri "/>
      </rPr>
      <t>1</t>
    </r>
    <r>
      <rPr>
        <i/>
        <sz val="10"/>
        <color rgb="FF695E4A"/>
        <rFont val="Calibri "/>
      </rPr>
      <t xml:space="preserve"> Em dezembro de 2023, a Eneva registrou 1.616 colaboradores próprios, estagiários e aprendizes, com 100% das operações auditadas, e 4.336 terceiros com 67,32% auditados, totalizando 75,43%.</t>
    </r>
  </si>
  <si>
    <r>
      <rPr>
        <i/>
        <vertAlign val="superscript"/>
        <sz val="10"/>
        <color rgb="FF695E4A"/>
        <rFont val="Calibri "/>
      </rPr>
      <t>2</t>
    </r>
    <r>
      <rPr>
        <i/>
        <sz val="10"/>
        <color rgb="FF695E4A"/>
        <rFont val="Calibri "/>
      </rPr>
      <t xml:space="preserve"> Em 2024, estagiários e jovens aprendizes não foram contabilizados em razão de não estarem abrangidos pela política e pelo sistema de gestão de saúde e segurança do trabalho.</t>
    </r>
  </si>
  <si>
    <r>
      <t xml:space="preserve">Implementação de sistema de saúde e segurança ocupacional com base em requisitos legais e/ou padrões/diretrizes reconhecidos </t>
    </r>
    <r>
      <rPr>
        <b/>
        <vertAlign val="superscript"/>
        <sz val="10"/>
        <color rgb="FF02585C"/>
        <rFont val="Calibri "/>
      </rPr>
      <t>1,2</t>
    </r>
  </si>
  <si>
    <r>
      <rPr>
        <i/>
        <vertAlign val="superscript"/>
        <sz val="10"/>
        <color rgb="FF695E4A"/>
        <rFont val="Calibri "/>
      </rPr>
      <t>1</t>
    </r>
    <r>
      <rPr>
        <i/>
        <sz val="10"/>
        <color rgb="FF695E4A"/>
        <rFont val="Calibri "/>
      </rPr>
      <t xml:space="preserve"> Os dados de incidentes (acidentes e quase acidentes) são compilados conforme PR.CRP.SSMA.001 e os de desvios conforme PR.CRP.SSMA.014</t>
    </r>
  </si>
  <si>
    <r>
      <rPr>
        <i/>
        <vertAlign val="superscript"/>
        <sz val="10"/>
        <color rgb="FF695E4A"/>
        <rFont val="Calibri "/>
      </rPr>
      <t>2</t>
    </r>
    <r>
      <rPr>
        <i/>
        <sz val="10"/>
        <color rgb="FF695E4A"/>
        <rFont val="Calibri "/>
      </rPr>
      <t xml:space="preserve"> Em 2023, as taxas calculadas com base em 1.000.000 de horas trabalhadas. Para colaboradores próprios foram consideradas 3.806.919,62 horas e para terceiros 9.530.561,95 horas, totalizando 13.337.481,57 horas trabalhadas</t>
    </r>
  </si>
  <si>
    <r>
      <rPr>
        <i/>
        <vertAlign val="superscript"/>
        <sz val="10"/>
        <color rgb="FF695E4A"/>
        <rFont val="Calibri "/>
      </rPr>
      <t>3</t>
    </r>
    <r>
      <rPr>
        <i/>
        <sz val="10"/>
        <color rgb="FF695E4A"/>
        <rFont val="Calibri "/>
      </rPr>
      <t xml:space="preserve"> Em todas as fases do projeto do ciclo de vida de exploração e produção de gás natural a Política de SSMA (PL.CRP.SSMA.001) e as Diretrizes de SSMA (DT.CRP.SSMA.002) da Eneva são aplicáveis e implementadas. Algumas dessas etapas são majoritariamente realizadas por empresas contratadas, especialmente na aquisição sísmica e perfuração de poços, além de alguns processos na etapa de produção, como a compressão de gás. Nesses casos é estabelecido o Documento Ponte do Sistema de Gestão da empresa contratada com o Sistema de Gestão de SSMA da Eneva. Este documento é escrito em conjunto pela contratada e Eneva e descreve os procedimentos a serem utilizados pela contratada para atender as Diretrizes de SSMA da Eneva</t>
    </r>
  </si>
  <si>
    <r>
      <t xml:space="preserve">Taxas e números de saúde e segurança de empregados e terceiros </t>
    </r>
    <r>
      <rPr>
        <b/>
        <vertAlign val="superscript"/>
        <sz val="10"/>
        <color rgb="FF02585C"/>
        <rFont val="Calibri "/>
      </rPr>
      <t>1,2,3,4</t>
    </r>
  </si>
  <si>
    <r>
      <rPr>
        <i/>
        <vertAlign val="superscript"/>
        <sz val="10"/>
        <color rgb="FF695E4A"/>
        <rFont val="Calibri "/>
      </rPr>
      <t>4</t>
    </r>
    <r>
      <rPr>
        <i/>
        <sz val="10"/>
        <color rgb="FF695E4A"/>
        <rFont val="Calibri "/>
      </rPr>
      <t xml:space="preserve"> Durante os anos de 2022, 2023 e 2024, não foram registrados óbitos ou lesões de alta consequência envolvendo empregados ou terceiros. </t>
    </r>
  </si>
  <si>
    <r>
      <t xml:space="preserve">Taxa e números de saúde e segurança de empregados e terceiros – E&amp;P </t>
    </r>
    <r>
      <rPr>
        <b/>
        <vertAlign val="superscript"/>
        <sz val="10"/>
        <color rgb="FF02585C"/>
        <rFont val="Calibri "/>
      </rPr>
      <t>1, 2</t>
    </r>
  </si>
  <si>
    <r>
      <t>2</t>
    </r>
    <r>
      <rPr>
        <i/>
        <sz val="10"/>
        <color rgb="FF695E4A"/>
        <rFont val="Calibri "/>
      </rPr>
      <t xml:space="preserve"> Foram consideradas as unidades de E&amp;P.</t>
    </r>
  </si>
  <si>
    <t>Taxas de saúde e segurança em Exploração e Produção</t>
  </si>
  <si>
    <t>Taxas de saúde e segurança em Geração</t>
  </si>
  <si>
    <r>
      <t xml:space="preserve">Taxa e números de saúde e segurança de empregados e terceiros – geração de energia </t>
    </r>
    <r>
      <rPr>
        <b/>
        <vertAlign val="superscript"/>
        <sz val="10"/>
        <color rgb="FF02585C"/>
        <rFont val="Calibri "/>
      </rPr>
      <t>1</t>
    </r>
  </si>
  <si>
    <r>
      <t xml:space="preserve">² No último trimestre de 2022, iniciamos a mobilização dos times para planejamento e implantação do Projeto Azulão 950MW, novo complexo térmico do Amazonas, que vem contribuindo para o aumento do time. Ao longo do ano de 2023, esse crescimento foi tanto para os profissionais com atividades </t>
    </r>
    <r>
      <rPr>
        <sz val="10"/>
        <color rgb="FF695E4A"/>
        <rFont val="Calibri "/>
      </rPr>
      <t>in loco</t>
    </r>
    <r>
      <rPr>
        <i/>
        <sz val="10"/>
        <color rgb="FF695E4A"/>
        <rFont val="Calibri "/>
      </rPr>
      <t>, estado do Amazonas, e também para os times alocados no escritório do Rio de Janeiro.</t>
    </r>
  </si>
  <si>
    <r>
      <rPr>
        <i/>
        <vertAlign val="superscript"/>
        <sz val="10"/>
        <color rgb="FF695E4A"/>
        <rFont val="Calibri "/>
      </rPr>
      <t>4</t>
    </r>
    <r>
      <rPr>
        <i/>
        <sz val="10"/>
        <color rgb="FF695E4A"/>
        <rFont val="Calibri "/>
      </rPr>
      <t xml:space="preserve"> No ano de 2024, houve a continuidade da mobilização das equipes para planejamento e implantação do Projeto Azulão 950MW. No último trimestre do ano, houve a aquisição das térmicas de Linhares (ES), Tevisa (ES), Povoação (ES) e Gera Maranhão (MA).</t>
    </r>
  </si>
  <si>
    <r>
      <t xml:space="preserve">³ No último trimestre de 2022, iniciamos a mobilização dos times para planejamento e implantação do Projeto Azulão 950MW, novo complexo térmico do Amazonas, que vem contribuindo para o aumento do time. Ao longo do ano de 2023 este crescimento foi tanto para os profissionais com atividades </t>
    </r>
    <r>
      <rPr>
        <sz val="10"/>
        <color rgb="FF695E4A"/>
        <rFont val="Calibri "/>
      </rPr>
      <t>in loco</t>
    </r>
    <r>
      <rPr>
        <i/>
        <sz val="10"/>
        <color rgb="FF695E4A"/>
        <rFont val="Calibri "/>
      </rPr>
      <t>, estado do Amazonas, e também para os times alocados no escritório do Rio de Janeiro.</t>
    </r>
  </si>
  <si>
    <r>
      <rPr>
        <i/>
        <vertAlign val="superscript"/>
        <sz val="10"/>
        <color rgb="FF695E4A"/>
        <rFont val="Calibri "/>
      </rPr>
      <t xml:space="preserve">4 </t>
    </r>
    <r>
      <rPr>
        <i/>
        <sz val="10"/>
        <color rgb="FF695E4A"/>
        <rFont val="Calibri "/>
      </rPr>
      <t>Não há empregados sem garantia de carga horária.</t>
    </r>
  </si>
  <si>
    <r>
      <rPr>
        <i/>
        <vertAlign val="superscript"/>
        <sz val="10"/>
        <color rgb="FF695E4A"/>
        <rFont val="Calibri "/>
      </rPr>
      <t>5</t>
    </r>
    <r>
      <rPr>
        <i/>
        <sz val="10"/>
        <color rgb="FF695E4A"/>
        <rFont val="Calibri "/>
      </rPr>
      <t xml:space="preserve"> No ano de 2024, houve a continuidade da mobilização das equipes para planejamento e implantação do Projeto Azulão 950MW. No último trimestre do ano, houve a aquisição das térmicas de Linhares (ES), Tevisa (ES), Povoação (ES) e Gera Maranhão (MA).</t>
    </r>
  </si>
  <si>
    <r>
      <t xml:space="preserve">Empregados por tipo de contrato de trabalho e gênero </t>
    </r>
    <r>
      <rPr>
        <b/>
        <vertAlign val="superscript"/>
        <sz val="10"/>
        <color rgb="FF695E4A"/>
        <rFont val="Calibri "/>
      </rPr>
      <t>1, 2, 3, 4</t>
    </r>
    <r>
      <rPr>
        <vertAlign val="superscript"/>
        <sz val="10"/>
        <color rgb="FF695E4A"/>
        <rFont val="Calibri "/>
      </rPr>
      <t xml:space="preserve"> </t>
    </r>
  </si>
  <si>
    <r>
      <t xml:space="preserve">Empregados por tipo de contrato de trabalho e região </t>
    </r>
    <r>
      <rPr>
        <b/>
        <vertAlign val="superscript"/>
        <sz val="10"/>
        <color rgb="FF695E4A"/>
        <rFont val="Calibri "/>
      </rPr>
      <t>1, 2, 3, 4, 5</t>
    </r>
  </si>
  <si>
    <t>Tempo 
determinado</t>
  </si>
  <si>
    <t>Tempo 
indeterminado</t>
  </si>
  <si>
    <r>
      <t xml:space="preserve">Colaboradores que não são empregados </t>
    </r>
    <r>
      <rPr>
        <b/>
        <vertAlign val="superscript"/>
        <sz val="10"/>
        <color rgb="FF695E4A"/>
        <rFont val="Calibri "/>
      </rPr>
      <t>1, 2, 3</t>
    </r>
  </si>
  <si>
    <r>
      <rPr>
        <i/>
        <vertAlign val="superscript"/>
        <sz val="10"/>
        <color rgb="FF695E4A"/>
        <rFont val="Calibri "/>
      </rPr>
      <t>3</t>
    </r>
    <r>
      <rPr>
        <i/>
        <sz val="10"/>
        <color rgb="FF695E4A"/>
        <rFont val="Calibri "/>
      </rPr>
      <t xml:space="preserve"> Em 2024, houve o aumento dos trabalhadores não empregados devido a mobilização do Projeto Azulão 950. Em 2024 também ocorreu o Programa de Estágio Técnico, que resultou no aumento de estagiários em relação ao ano anterior.</t>
    </r>
  </si>
  <si>
    <r>
      <t xml:space="preserve">Número total e taxa de rotatividade </t>
    </r>
    <r>
      <rPr>
        <b/>
        <vertAlign val="superscript"/>
        <sz val="10"/>
        <color rgb="FF02585C"/>
        <rFont val="Calibri "/>
      </rPr>
      <t>1, 2</t>
    </r>
  </si>
  <si>
    <t xml:space="preserve">Ano </t>
  </si>
  <si>
    <r>
      <rPr>
        <i/>
        <vertAlign val="superscript"/>
        <sz val="10"/>
        <color rgb="FF695E4A"/>
        <rFont val="Calibri "/>
      </rPr>
      <t xml:space="preserve">2 </t>
    </r>
    <r>
      <rPr>
        <i/>
        <sz val="10"/>
        <color rgb="FF695E4A"/>
        <rFont val="Calibri "/>
      </rPr>
      <t>A taxa de rotatividade é calculada utilizando a seguinte fórmula: (total desligamentos + total novas contratações) / 2 / total colaboradores</t>
    </r>
  </si>
  <si>
    <r>
      <t xml:space="preserve">Número total e taxa de rotatividade </t>
    </r>
    <r>
      <rPr>
        <b/>
        <vertAlign val="superscript"/>
        <sz val="10"/>
        <color rgb="FF695E4A"/>
        <rFont val="Calibri "/>
      </rPr>
      <t>1</t>
    </r>
  </si>
  <si>
    <t>Em 2024, a Eneva ampliou seu Programa de Estágio Técnico, com a contratação de 30 jovens nos estados do Amazonas, Maranhão e Roraima, com foco na capacitação e no desenvolvimento de novos operadores para a companhia. No mesmo período, o Programa de Estágio para nível superior admitiu 77 estudantes, que vivenciarão uma jornada de 24 meses voltada ao aprendizado e ao desenvolvimento profissional. A segunda turma do Programa Trainee foi concluída com a efetivação de 18 profissionais em áreas como negócios, exploração e produção, e operações.
A Eneva mantém parcerias com instituições de ensino em todo o país, o que contribui para o alcance de talentos qualificados e para a consolidação da marca empregadora da companhia. Reforçando o compromisso com o desenvolvimento da mão de obra local, a companhia também celebrou a inauguração da escola técnica de Silves, no Amazonas. Atualmente, são ofertados três cursos técnicos voltados à população do município, com foco nas áreas de Gás e Energia, Eletromecânica e Agropecuária, contribuindo para o progresso regional.</t>
  </si>
  <si>
    <r>
      <t xml:space="preserve">A Eneva oferece uma ampla gama de benefícios aos empregados com contrato de trabalho integral (CLT) e aprendizes, conforme os Acordos Coletivos de cada unidade. O seguro de vida é integralmente custeado pela empresa e aplicado a todos os colaboradores CLT e aprendizes, com percentual variável conforme o salário-base e cálculo diferenciado para diretores. O plano de saúde é disponibilizado para CLTs, aprendizes e estagiários, também com cobertura integral da empresa, permitindo a inclusão de filhos, cônjuges e enteados como dependentes mediante comprovação documental. O auxílio para deficiência e invalidez é oferecido exclusivamente nas unidades de Pecém e Complexo Termelétrico do Maranhão (CGTF), conforme Acordo Coletivo, mediante laudo médico e aprovação da área médica.
A licença-maternidade e licença-paternidade seguem prazos estendidos e garantidos em Acordo Coletivo, sendo de 120 dias para mães, com prorrogação de mais 60 dias, e 20 dias para pais. O plano de previdência privada está disponível para empregados CLT com contrato indeterminado, permitindo adesão aos modelos PGBL ou VGBL, com aporte mensal entre 1% e 5% do salário-base, igualado pela empresa. Há ainda um plano voluntário, sem contrapartida da empresa, que possibilita aportes adicionais de 1% a 5% do salário.
A Eneva também oferece um plano de aquisição de ações, integrado aos Programas de Incentivo de Longo Prazo, além do Programa de Matching Shares, que permite aos colaboradores adquirirem ações da empresa, investindo parte do valor recebido no Incentivo de Curto Prazo e recebendo ações equivalentes após três anos de </t>
    </r>
    <r>
      <rPr>
        <i/>
        <sz val="10"/>
        <color rgb="FF695E4A"/>
        <rFont val="Calibri "/>
      </rPr>
      <t>vesting</t>
    </r>
    <r>
      <rPr>
        <sz val="10"/>
        <color rgb="FF695E4A"/>
        <rFont val="Calibri "/>
      </rPr>
      <t>. A validação do programa é realizada anualmente pelo Conselho de Administração.
Outros benefícios oferecidos aos empregados CLT incluem acesso ao Gympass, empréstimo consignado, plano odontológico, auxílio-creche e babá, auxílio-material escolar, auxílio-escola, auxílio educacional para filhos, incentivo para aprendizado de idiomas e educação, todos regidos por Acordos Coletivos específicos para cada localidade.</t>
    </r>
  </si>
  <si>
    <r>
      <t xml:space="preserve">Variação entre o salário mais baixo e o salário mínimo, por gênero e operações (%) </t>
    </r>
    <r>
      <rPr>
        <b/>
        <vertAlign val="superscript"/>
        <sz val="10"/>
        <color rgb="FF695E4A"/>
        <rFont val="Calibri "/>
      </rPr>
      <t>1</t>
    </r>
  </si>
  <si>
    <t>Operações e gênero</t>
  </si>
  <si>
    <r>
      <t xml:space="preserve">A Eneva identificou impactos econômicos indiretos significativos em 2024, incluindo pagamentos de participações governamentais, investimentos em pesquisa e desenvolvimento e retenção de áreas para exploração. Foram reportados R$ 21,7 milhões em Participação Especial, R$ 19,2 milhões em pesquisa e desenvolvimento e R$ 121,1 milhões em retenção de áreas.
Os pagamentos de </t>
    </r>
    <r>
      <rPr>
        <i/>
        <sz val="10"/>
        <color rgb="FF695E4A"/>
        <rFont val="Calibri "/>
      </rPr>
      <t xml:space="preserve">royalties </t>
    </r>
    <r>
      <rPr>
        <sz val="10"/>
        <color rgb="FF695E4A"/>
        <rFont val="Calibri "/>
      </rPr>
      <t xml:space="preserve">e participações na produção, regulamentados pelo Decreto nº 2.705/1998 e pela Lei do Petróleo (Lei nº 9.478/1997), são repassados pela Agência Nacional do Petróleo, Gás Natural e Biocombustíveis (ANP) para União, estados e municípios. Em 2024, a Eneva pagou um total de R$ 574,2 milhões em </t>
    </r>
    <r>
      <rPr>
        <i/>
        <sz val="10"/>
        <color rgb="FF695E4A"/>
        <rFont val="Calibri "/>
      </rPr>
      <t>royalties</t>
    </r>
    <r>
      <rPr>
        <sz val="10"/>
        <color rgb="FF695E4A"/>
        <rFont val="Calibri "/>
      </rPr>
      <t xml:space="preserve"> aos estados, sendo R$ 11,2 milhões para o Amazonas e R$ 562,9 milhões para o Maranhão. No Maranhão, os municípios receberam R$ 220,1 milhões, com destaque para Santo Antônio dos Lopes (R$ 103,6 milhões), Lima Campos (R$ 32,9 milhões) e Trizidela do Vale (R$ 31,6 milhões). No Amazonas, Itapiranga recebeu R$ 248,6 mil, enquanto Silves foi beneficiado com R$ 5,9 milhões.
Esses repasses impulsionam o desenvolvimento socioeconômico das regiões onde a Eneva atua. Em Santo Antônio dos Lopes (MA), o salário médio mensal dos trabalhadores formais aumentou de 1,1 salário mínimo em 2010 para 6,9 em 2022, enquanto a participação da indústria no PIB municipal cresceu de 6% em 2010 para 93% em 2021, segundo o IBGE. O Índice de Desenvolvimento da Educação Básica (Ideb) do município também evoluiu, passando de 3,6 para 5,1 entre 2011 e 2021, superando a média estadual do Maranhão (4,7).
No Amazonas, onde a Eneva opera nos municípios de Silves e Itapiranga desde 2020, o PIB de Silves registrou crescimento de 31% entre 2020 e 2021, passando de R$ 133,8 milhões para R$ 175 milhões a preços correntes. O Ideb do município aumentou de 5,5 em 2019 para 6,5 em 2021, uma variação de 85%, enquanto o número de trabalhadores assalariados cresceu 73%, e o salário médio mensal passou de 1,7 para 2,5 salários mínimos no período.</t>
    </r>
  </si>
  <si>
    <r>
      <t xml:space="preserve">A Eneva integra os direitos humanos em suas operações como parte do compromisso com o desenvolvimento sustentável. Os impactos identificados abrangem dimensões econômicas, ambientais e sociais, com efeitos positivos e desafios operacionais. Na economia, a adoção de práticas de direitos humanos contribui para a reputação institucional e atrai investidores, embora envolva custos de adequação e capacitação, especialmente em regiões remotas. No meio ambiente, essas práticas promovem o uso responsável dos recursos, inovação em processos e redução de poluição, com o desafio de identificar soluções efetivas e economicamente viáveis. No aspecto social, os impactos positivos incluem melhoria das condições de trabalho, segurança, equidade e respeito aos direitos de empregados próprios e terceiros, além do engajamento comunitário, capacitação e desenvolvimento da mão de obra local. Já os impactos negativos envolvem ruídos, emissão de particulados e aumento de fluxo de trânsito, monitorados por equipes ambientais e de Saúde, Segurança e Meio Ambiente (SSMA), com reporte aos órgãos licenciadores e à comunidade.
A Eneva está comprometida em construir um legado nas comunidades onde atua, gerando oportunidades socioeconômicas, conservando a biodiversidade e garantindo os direitos humanos.
Para isso, a Companhia busca gerar valor de forma sustentável através de projetos sociais focados em gestão comunitária e questões de vulnerabilidade territorial, estruturando suas iniciativas em três pilares: Transição Energética, Oportunidades Socioeconômicas e Conservação Ambiental e Bioeconomia. Cada um dos pilares possui eixos estratégicos, como o empoderamento feminino e a educação e a inserção no mercado de trabalho – relacionados ao pilar Oportunidades Socioeconômicas –, e o fomento à bioeconomia – relacionado ao pilar Conservação Ambiental e Bioeconomia. Esses pilares e eixos estão alinhados aos Objetivos de Desenvolvimento Sustentável (ODS) da ONU, promovendo impacto positivo nas regiões de influência direta.
</t>
    </r>
    <r>
      <rPr>
        <b/>
        <sz val="10"/>
        <color rgb="FF695E4A"/>
        <rFont val="Calibri "/>
      </rPr>
      <t>Empoderamento feminino:</t>
    </r>
    <r>
      <rPr>
        <sz val="10"/>
        <color rgb="FF695E4A"/>
        <rFont val="Calibri "/>
      </rPr>
      <t xml:space="preserve">
A Eneva dedica esforços para aumentar as oportunidades econômicas para mulheres, promovendo a autonomia financeira e o fortalecimento de suas trajetórias profissionais. Os principais projetos desse eixo incluem o Elas Empreendedoras, lançado em 2021, e o Combate ao abuso e exploração sexual infantil, iniciado em 2024, no Amazonas, com investimento de R$ 1,5 milhão.
A Companhia tem um compromisso firme e inegociável no combate à exploração sexual infantil. Para isso, estabeleceu parcerias estratégicas com diversas instituições e identificou no programa Grandes Empreendimentos, do Instituto Childhood Brasil, uma iniciativa alinhada à sua atuação. Internamente, adotou uma abordagem ampla e integrada, que inclui a capacitação de todos os níveis da empresa, uso de espaços para disseminação de informações educativas e a distribuição de materiais informativos. Além disso, estabeleceu sanções rigorosas, garantindo que qualquer reporte seja investigado com seriedade e que seus canais de denúncia sejam constantemente monitorados e aprimorados. Também realizou avaliações nos territórios de atuação, implementando melhorias como reforço no monitoramento e vigilância dos alojamentos.
</t>
    </r>
    <r>
      <rPr>
        <b/>
        <sz val="10"/>
        <color rgb="FF695E4A"/>
        <rFont val="Calibri "/>
      </rPr>
      <t>Educação e inserção no mercado de trabalho:</t>
    </r>
    <r>
      <rPr>
        <sz val="10"/>
        <color rgb="FF695E4A"/>
        <rFont val="Calibri "/>
      </rPr>
      <t xml:space="preserve">
As ações e projetos da Eneva neste eixo estão relacionadas à capacitação de jovens e adultos e sua preparação para o mercado de trabalho, com o intuito de contribuir para a redução da pobreza e a inclusão social. O projeto de letramento digital e a Escola Técnica em Silves, ambos no Amazonas, foram algumas das iniciativas que se destacaram em 2024.
O projeto de letramento tem como objetivo promover a iniciação digital de pessoas em situação de vulnerabilidade social nas áreas de atuação da Companhia. Foram investidos mais de R$ 300 mil na iniciativa, que integra as participantes do programa Elas Empreendedoras de Itapiranga. Foi desenvolvido em parceria com a SoulCode Academy, com adaptação integral do conteúdo para atender às necessidades locais e oferecer soluções inclusivas. Como resultado, já possibilitou a criação de 22 pontos de venda virtuais para a comercialização dos produtos das empreendedoras do programa.
Em parceria com o Governo do Estado do Amazonas, em 2024, a Companhia já investiu na reforma e construção da Escola de Formação Profissional Prof. Wilson Carvalho Pereira para instalar uma unidade do Centro de Educação Tecnológica do Amazonas (Cetam). 
Além disto, no campo do desenvolvimento econômico, a Companhia investiu na geração de empregos, fortalecendo a contratação regional. Em 2024, este índice chega a 73%, acompanhado de um programa para incentivar os colaboradores a residirem nas cidades onde estão localizados os </t>
    </r>
    <r>
      <rPr>
        <i/>
        <sz val="10"/>
        <color rgb="FF695E4A"/>
        <rFont val="Calibri "/>
      </rPr>
      <t>hubs</t>
    </r>
    <r>
      <rPr>
        <sz val="10"/>
        <color rgb="FF695E4A"/>
        <rFont val="Calibri "/>
      </rPr>
      <t xml:space="preserve"> da Eneva.
</t>
    </r>
    <r>
      <rPr>
        <b/>
        <sz val="10"/>
        <color rgb="FF695E4A"/>
        <rFont val="Calibri "/>
      </rPr>
      <t xml:space="preserve">Fomento à Bioeconomia:
</t>
    </r>
    <r>
      <rPr>
        <sz val="10"/>
        <color rgb="FF695E4A"/>
        <rFont val="Calibri "/>
      </rPr>
      <t>Para preservar a biodiversidade e fortalecer cadeias produtivas sustentáveis, a Eneva incentiva projetos que impulsionam a produção agroflorestal familiar e a conservação ambiental, gerando renda para comunidades locais.
Mais informações sobre os projetos desenvolvidos e em andamento, em cada um dos eixos de atuação da companhia, estão disponíveis no Relato Integrado 2024.</t>
    </r>
  </si>
  <si>
    <t>Por meio de diagnóstico social, mapeamento, monitoramento, fóruns e reuniões com lideranças, a Eneva identifica grupos vulneráveis nas regiões onde atua, incluindo reassentados, indenizados, pescadores artesanais, marisqueiras, mulheres e agricultores das comunidades vizinhas aos empreendimentos da Companhia. Nos estados do Maranhão, Amazonas e Sergipe, a empresa mantém relacionamento com comunidades tradicionais. O engajamento com esses grupos ocorre por meio do apoio à organização de associações e projetos socioambientais, inserção em políticas públicas, capacitação em novas aptidões socioeconômicas e realização de eventos voltados à comercialização de seus produtos, com vistas à valorização de atividades tradicionais. Há também iniciativas específicas para o público feminino, promovendo sua inserção no contexto socioeconômico local. Em 2024, registrou-se aumento no número de participantes dos projetos, com resultados como a saída de famílias da linha da miséria, inserção de projetos em políticas públicas, ampliação de parcerias para geração de renda e incentivo à educação. As ações realizadas contribuíram para a autonomia dos integrantes, por meio da ampliação de conhecimento e do estímulo ao associativismo. A Eneva realiza anualmente os Fóruns nas Comunidades, com participação de moradores do entorno, representantes de projetos sociais e poder público, promovendo escuta qualitativa, transparência e construção coletiva das iniciativas. Além disso, os Comitês de Gestão Comunitária ocorrem de forma trimestral com lideranças comunitárias para tratar de temas relacionados às iniciativas e impactos operacionais da empresa, funcionando como canais de diálogo e multiplicação de informações. Também são realizadas visitas domiciliares permanentes, com entrega de informações operacionais e temas relacionados à saúde, segurança e cidadania às comunidades inseridas nas Áreas de Influência Direta (AID).</t>
  </si>
  <si>
    <r>
      <t xml:space="preserve">A Eneva estrutura sua gestão da cadeia de suprimentos considerando desafios logísticos e oportunidades socioeconômicas, especialmente nas regiões remotas onde atua. A empresa incentiva o desenvolvimento local por meio da priorização de fornecedores regionais, fomentando a economia e promovendo práticas sustentáveis e responsáveis.
A Companhia exige que seus fornecedores adotem as melhores práticas ambientais, sociais e de governança (ESG), asseguradas por cláusulas contratuais e pelo Código de Conduta. Esse documento estabelece diretrizes sobre conformidade legal, saúde e segurança, transparência, ética e integridade, conflitos de interesse, gestão socioambiental e respeito aos direitos humanos e comunitários. A versão revisada para 2024 incorpora temas como liberdade de associação, emissões de gases de efeito estufa, gestão de resíduos e proteção à biodiversidade.
Para mitigar riscos e promover melhorias contínuas, a Eneva adota o Índice de Desempenho do Fornecedor (IDF), um processo trimestral de avaliação que considera critérios de saúde, segurança e meio ambiente (SSM), organização e qualidade, nível de serviço (SLA), gestão de contratos e </t>
    </r>
    <r>
      <rPr>
        <i/>
        <sz val="10"/>
        <color rgb="FF695E4A"/>
        <rFont val="Calibri "/>
      </rPr>
      <t>compliance</t>
    </r>
    <r>
      <rPr>
        <sz val="10"/>
        <color rgb="FF695E4A"/>
        <rFont val="Calibri "/>
      </rPr>
      <t>. Fornecedores que apresentam desempenho abaixo de 70% em qualquer um desses pilares devem desenvolver planos de ação para correção, acompanhados pelas áreas avaliadoras. Relatórios mensais consolidados garantem o monitoramento contínuo e a mitigação de impactos negativos.
A Eneva realiza mapeamento de necessidades operacionais, rodadas de negócios locais para identificação de fornecedores, e participa do Programa de Desenvolvimento de Fornecedores no Maranhão, em que possui operações de maior longevidade. Essas iniciativas possibilitam a troca de boas práticas e a ampliação da rede de fornecedores qualificados, contribuindo para a sustentabilidade e eficiência da cadeia de suprimentos.</t>
    </r>
  </si>
  <si>
    <r>
      <t xml:space="preserve">Dispêndios com contratações locais vs. contratação total com fornecedores </t>
    </r>
    <r>
      <rPr>
        <b/>
        <vertAlign val="superscript"/>
        <sz val="10"/>
        <color rgb="FF695E4A"/>
        <rFont val="Calibri "/>
      </rPr>
      <t>1</t>
    </r>
  </si>
  <si>
    <t>Discriminação por estado</t>
  </si>
  <si>
    <t>Dispêndio local 
(R$ milhões)</t>
  </si>
  <si>
    <t>Em 2024, a Eneva destinou 21,09% do orçamento total de compras em suas unidades operacionais importantes para fornecedores locais, totalizando R$ 206 milhões. A definição adotada para "local" considera fornecedores cujo estado de origem seja o mesmo do estado de destino das operações da Companhia.
A Eneva classifica como "unidades operacionais importantes" os seus ativos de geração de energia e de exploração e produção de gás natural.
O volume total de contratações com fornecedores locais manteve-se significativo, com destaque para as operações no Ceará e Maranhão, que registraram os maiores percentuais de participação de fornecedores locais desde o início do Relatório de Avaliação de Sustentabilidade (RAS), atingindo 43% e 29%, respectivamente.</t>
  </si>
  <si>
    <t> 10,6%</t>
  </si>
  <si>
    <t> 1,3%</t>
  </si>
  <si>
    <r>
      <t xml:space="preserve">A Eneva, por meio da área de Novos Negócios, atua na identificação e desenvolvimento de oportunidades alinhadas à sua estratégia, utilizando tecnologias como automação, inteligência artificial, energias renováveis, armazenamento em baterias e captura e armazenamento de carbono. Essas iniciativas são viabilizadas por parcerias estratégicas e investimentos em pesquisa e desenvolvimento, considerando cenários futuros de transição energética no Brasil e no exterior. Os impactos positivos incluem aumento de produtividade, redução da pegada de carbono, uso sustentável de recursos naturais, melhoria da saúde pública, geração de empregos, desenvolvimento econômico local, inovação em processos internos e diversificação do portfólio. Os impactos negativos envolvem riscos financeiros relacionados à volatilidade de custos e receitas, além de efeitos sobre comunidades vizinhas, sendo mitigados por meio de eficiência operacional e análise prévia dos impactos.
A empresa reconhece impactos negativos relacionados à geração termelétrica, renovável e ao armazenamento de energia, que demandam recursos naturais e podem afetar emissões conforme o nível de operação. Para mitigação, são adotadas medidas como aumento da eficiência, uso de novas tecnologias e captura de carbono. As relações de negócios envolvem parcerias com empresas especializadas, instituições de ensino e centros de pesquisa, com foco no desenvolvimento de soluções e capacitação de mão de obra. Investidores e compradores de energia asseguram a viabilidade dos projetos.
A gestão da inovação está estruturada por meio de um sistema com escopo, propósito e política formalizados. O escopo prevê a conexão entre estratégia da empresa e os pilares das agências reguladoras Aneel e ANP, com foco em novos produtos, serviços e processos. O propósito é ser referência nacional em inovação no setor energético. A política visa garantir conformidade regulatória, alinhamento estratégico dos projetos de pesquisa e desenvolvimento, fortalecimento da cultura de inovação e gestão do portfólio. A análise de riscos ocorre com apoio de áreas técnicas, por meio de </t>
    </r>
    <r>
      <rPr>
        <i/>
        <sz val="10"/>
        <color rgb="FF695E4A"/>
        <rFont val="Calibri "/>
      </rPr>
      <t>due diligence</t>
    </r>
    <r>
      <rPr>
        <sz val="10"/>
        <color rgb="FF695E4A"/>
        <rFont val="Calibri "/>
      </rPr>
      <t xml:space="preserve"> e governança interna, sendo os riscos classificados como estratégicos (negócio) e operacionais (projetos). Riscos estratégicos são revisados anualmente, e os classificados como “Alto” geram planos de ação com responsáveis, prazos, custos, matriz GUT e </t>
    </r>
    <r>
      <rPr>
        <i/>
        <sz val="10"/>
        <color rgb="FF695E4A"/>
        <rFont val="Calibri "/>
      </rPr>
      <t>status</t>
    </r>
    <r>
      <rPr>
        <sz val="10"/>
        <color rgb="FF695E4A"/>
        <rFont val="Calibri "/>
      </rPr>
      <t xml:space="preserve">.
Periodicamente, a Eneva realiza análise de tendências utilizando métodos como </t>
    </r>
    <r>
      <rPr>
        <i/>
        <sz val="10"/>
        <color rgb="FF695E4A"/>
        <rFont val="Calibri "/>
      </rPr>
      <t xml:space="preserve">coolhunting </t>
    </r>
    <r>
      <rPr>
        <sz val="10"/>
        <color rgb="FF695E4A"/>
        <rFont val="Calibri "/>
      </rPr>
      <t>e estudos como “Mega Trends and Technologies 2017-2050” (Richard Watson), “Emerging Science and Technology” (Imperial Tech Foresight) e “Tech Trends Report” (Amy Webb), gerando o documento interno “Análise de tendências 2025-2030”.
A eficácia das medidas é monitorada por meio da metodologia FEL e de indicadores-chave de desempenho (KPIs). A empresa realiza reuniões mensais de análise crítica e utiliza a metodologia OKR, com metas auditáveis (</t>
    </r>
    <r>
      <rPr>
        <i/>
        <sz val="10"/>
        <color rgb="FF695E4A"/>
        <rFont val="Calibri "/>
      </rPr>
      <t>roof</t>
    </r>
    <r>
      <rPr>
        <sz val="10"/>
        <color rgb="FF695E4A"/>
        <rFont val="Calibri "/>
      </rPr>
      <t>) e aspiracionais (</t>
    </r>
    <r>
      <rPr>
        <i/>
        <sz val="10"/>
        <color rgb="FF695E4A"/>
        <rFont val="Calibri "/>
      </rPr>
      <t>moon</t>
    </r>
    <r>
      <rPr>
        <sz val="10"/>
        <color rgb="FF695E4A"/>
        <rFont val="Calibri "/>
      </rPr>
      <t xml:space="preserve">). Entre os objetivos, estão: garantir conformidade regulatória, alinhamento estratégico com temas da Aneel, fortalecimento da cultura de inovação e gestão do </t>
    </r>
    <r>
      <rPr>
        <i/>
        <sz val="10"/>
        <color rgb="FF695E4A"/>
        <rFont val="Calibri "/>
      </rPr>
      <t>pipeline</t>
    </r>
    <r>
      <rPr>
        <sz val="10"/>
        <color rgb="FF695E4A"/>
        <rFont val="Calibri "/>
      </rPr>
      <t xml:space="preserve"> de projetos. Os indicadores incluem limite regulatório de passivo, índice Ampere, alinhamento de projetos com temas da Aneel, </t>
    </r>
    <r>
      <rPr>
        <i/>
        <sz val="10"/>
        <color rgb="FF695E4A"/>
        <rFont val="Calibri "/>
      </rPr>
      <t>workshops</t>
    </r>
    <r>
      <rPr>
        <sz val="10"/>
        <color rgb="FF695E4A"/>
        <rFont val="Calibri "/>
      </rPr>
      <t xml:space="preserve">, produção de materiais audiovisuais, comunicação interna, participação em eventos, horas de treinamento, reuniões de governança e chamadas internas de ideias. Aprendizados são consolidados por meio do processo interno de "Lições Aprendidas", com possibilidade de atualização das políticas e procedimentos.
O engajamento com </t>
    </r>
    <r>
      <rPr>
        <i/>
        <sz val="10"/>
        <color rgb="FF695E4A"/>
        <rFont val="Calibri "/>
      </rPr>
      <t xml:space="preserve">stakeholders </t>
    </r>
    <r>
      <rPr>
        <sz val="10"/>
        <color rgb="FF695E4A"/>
        <rFont val="Calibri "/>
      </rPr>
      <t xml:space="preserve">é estruturado pela classificação de partes interessadas quanto à importância, relevância, interesse e influência. Os </t>
    </r>
    <r>
      <rPr>
        <i/>
        <sz val="10"/>
        <color rgb="FF695E4A"/>
        <rFont val="Calibri "/>
      </rPr>
      <t xml:space="preserve">stakeholders </t>
    </r>
    <r>
      <rPr>
        <sz val="10"/>
        <color rgb="FF695E4A"/>
        <rFont val="Calibri "/>
      </rPr>
      <t>são divididos em principais, envolvidos e notificados, sendo consultados ou informados por meio das reuniões mensais. Esse engajamento também ocorre via parcerias estratégicas, projetos com instituições de ensino e contratos específicos como termos de confidencialidade, memorandos de entendimento e contratos de opção de compra. A eficácia dos projetos é acompanhada com base na metodologia FEL e nos indicadores aplicáveis.</t>
    </r>
  </si>
  <si>
    <r>
      <t xml:space="preserve">Adicionalmente, a Eneva investiu no projeto H2 Turquesa, com desenvolvimento tecnológico conduzido pela </t>
    </r>
    <r>
      <rPr>
        <i/>
        <sz val="10"/>
        <color rgb="FF695E4A"/>
        <rFont val="Calibri "/>
      </rPr>
      <t xml:space="preserve">startup </t>
    </r>
    <r>
      <rPr>
        <sz val="10"/>
        <color rgb="FF695E4A"/>
        <rFont val="Calibri "/>
      </rPr>
      <t>DUX e contrato de opção de compra de 20% da empresa em até cinco anos. Outro projeto foi o Voltta, voltado à expansão comercial no mercado de energia B2B/SMB, com foco em consumidores livres de pequeno e médio porte.
As evidências dos investimentos estão documentadas por meio de relatórios parciais de acompanhamento, relatórios técnicos e registros contábeis das ordens de serviço no sistema SAP.</t>
    </r>
  </si>
  <si>
    <r>
      <rPr>
        <b/>
        <i/>
        <sz val="10"/>
        <color rgb="FF722900"/>
        <rFont val="Calibri "/>
      </rPr>
      <t>Machine Learning</t>
    </r>
    <r>
      <rPr>
        <b/>
        <sz val="10"/>
        <color rgb="FF722900"/>
        <rFont val="Calibri "/>
      </rPr>
      <t xml:space="preserve"> aplicado a dados sísmicos terrestres, por meio do sistema Aline</t>
    </r>
  </si>
  <si>
    <r>
      <rPr>
        <i/>
        <vertAlign val="superscript"/>
        <sz val="10"/>
        <color rgb="FF695E4A"/>
        <rFont val="Calibri "/>
      </rPr>
      <t>2</t>
    </r>
    <r>
      <rPr>
        <i/>
        <sz val="10"/>
        <color rgb="FF695E4A"/>
        <rFont val="Calibri "/>
      </rPr>
      <t xml:space="preserve"> O indicador visa identificar melhorias contínuas da eficiência das unidades, garantindo que a eficiência (ou a relação do
MWh gerado vs a energia necessária) seja a mais otimizada possível.</t>
    </r>
  </si>
  <si>
    <r>
      <rPr>
        <i/>
        <vertAlign val="superscript"/>
        <sz val="10"/>
        <color rgb="FF695E4A"/>
        <rFont val="Calibri "/>
      </rPr>
      <t>3</t>
    </r>
    <r>
      <rPr>
        <i/>
        <sz val="10"/>
        <color rgb="FF695E4A"/>
        <rFont val="Calibri "/>
      </rPr>
      <t xml:space="preserve"> Dados do DCS das unidades.</t>
    </r>
  </si>
  <si>
    <r>
      <rPr>
        <i/>
        <vertAlign val="superscript"/>
        <sz val="10"/>
        <color rgb="FF695E4A"/>
        <rFont val="Calibri "/>
      </rPr>
      <t>4</t>
    </r>
    <r>
      <rPr>
        <i/>
        <sz val="10"/>
        <color rgb="FF695E4A"/>
        <rFont val="Calibri "/>
      </rPr>
      <t xml:space="preserve"> A eficiência é calculada da seguinte forma: Eficiência = 3600/net heat rate</t>
    </r>
  </si>
  <si>
    <r>
      <rPr>
        <i/>
        <vertAlign val="superscript"/>
        <sz val="10"/>
        <color rgb="FF695E4A"/>
        <rFont val="Calibri "/>
      </rPr>
      <t>5</t>
    </r>
    <r>
      <rPr>
        <i/>
        <sz val="10"/>
        <color rgb="FF695E4A"/>
        <rFont val="Calibri "/>
      </rPr>
      <t xml:space="preserve"> Os dados referentes à 2022 para Parnaíba IV (gás natural – ciclo simples) foram revisados e ajustados. GRI 2-4</t>
    </r>
  </si>
  <si>
    <r>
      <t xml:space="preserve">Eficiência média de geração de usinas termelétricas, por fonte de energia e por sistema regulatório majoritário (%) </t>
    </r>
    <r>
      <rPr>
        <vertAlign val="superscript"/>
        <sz val="10"/>
        <color rgb="FF695E4A"/>
        <rFont val="Calibri "/>
      </rPr>
      <t>1, 2, 3, 4, 5</t>
    </r>
  </si>
  <si>
    <t>Jaguatirica II (gás natural – ciclo combinado)</t>
  </si>
  <si>
    <t>Porto Sergipe I (gás natural – ciclo combinado)</t>
  </si>
  <si>
    <t>Operações contratadas majoritariamente no Ambiente de Contratação Regulada (ACR)</t>
  </si>
  <si>
    <t>UTE Fortaleza (em hibernação)</t>
  </si>
  <si>
    <t>Operações contratadas majoritariamente no Ambiente de Contratação Livre (ACL)</t>
  </si>
  <si>
    <t>Energia gerada bruta por fonte primária de energia e por regime regulatório (GWh) (ACR)</t>
  </si>
  <si>
    <t>Energia gerada bruta por fonte primária de energia e por regime de contratação livre (GWh) (ACL)</t>
  </si>
  <si>
    <r>
      <t>2023</t>
    </r>
    <r>
      <rPr>
        <sz val="10"/>
        <color rgb="FF695E4A"/>
        <rFont val="Calibri "/>
      </rPr>
      <t>  </t>
    </r>
  </si>
  <si>
    <t>Por Estado</t>
  </si>
  <si>
    <t>Por estado</t>
  </si>
  <si>
    <t>Patrocínios (recursos próprios) e Projetos incentivados</t>
  </si>
  <si>
    <t>Projetos sociais</t>
  </si>
  <si>
    <t>Fundiário e regulatório (R$)</t>
  </si>
  <si>
    <t>P&amp;D e regulatório (R$)</t>
  </si>
  <si>
    <t>Regulatório (R$)</t>
  </si>
  <si>
    <t>*Outros corresponde a atividades com menor representatividade na emissões da companhia como pela GNL Brasil, Geração renovável e atividades administrativas da sede no Rio de Janeiro e da Comercilizadora em São Paulo.</t>
  </si>
  <si>
    <t>A Eneva estabeleceu metas para o gerenciamento dos riscos e oportunidades relacionados às mudanças climáticas, alinhadas ao plano estratégico de negócios. Em maio de 2025, a companhia aprovou novos compromissos ambientais, sociais e de governança (Environmental, Social and Governance – ESG), com foco na segurança energética por meio da geração elétrica a partir de fontes firmes e flexíveis, complementares à matriz majoritariamente renovável do Brasil, e na gestão da intensidade de emissões do portfólio. As metas estabelecidas incluem: limitar, até 2030, as emissões do portfólio de geração a 0,39 toneladas de dióxido de carbono equivalente por megawatt-hora (tCO₂e/MWh); garantir, para as usinas despacháveis, uma taxa média mínima de disponibilidade de 95%; e contribuir com a redução de 3 milhões de tCO₂e em clientes industriais e do setor de transportes até 2030.
Em relação à primeira meta, a Eneva partiu de uma intensidade de emissões de 0,55 tCO₂e/MWh no ano-base de 2020 e registrou, no ano de exercício deste relatório, uma intensidade de 0,28 tCO₂e/MWh. Para atingir a meta de 2030, a companhia tem direcionado investimentos em eficiência energética e em tecnologias voltadas à redução de emissões de carbono. Adicionalmente, a Eneva mantém o compromisso de investir continuamente em tecnologias de baixo carbono como parte da preparação para a transição energética. Neste contexto, uma meta complementar é avaliar, até 2027, o potencial de reservatórios geológicos para armazenamento de dióxido de carbono na Bacia do Paraná.</t>
  </si>
  <si>
    <r>
      <t>O consumo total energético dentro da companhia foi de</t>
    </r>
    <r>
      <rPr>
        <b/>
        <sz val="10"/>
        <color rgb="FF695E4A"/>
        <rFont val="Calibri "/>
      </rPr>
      <t xml:space="preserve"> </t>
    </r>
    <r>
      <rPr>
        <sz val="10"/>
        <color rgb="FF695E4A"/>
        <rFont val="Calibri "/>
      </rPr>
      <t xml:space="preserve">73.686.337 milhões de GJ, representando um aumento de 82% em relação a 2023. </t>
    </r>
  </si>
  <si>
    <r>
      <t xml:space="preserve">Em 2024, a intensidade energética dentro da organização foi de </t>
    </r>
    <r>
      <rPr>
        <b/>
        <sz val="10"/>
        <color rgb="FF695E4A"/>
        <rFont val="Calibri "/>
      </rPr>
      <t>5,49</t>
    </r>
    <r>
      <rPr>
        <sz val="10"/>
        <color rgb="FF695E4A"/>
        <rFont val="Calibri "/>
      </rPr>
      <t xml:space="preserve"> GJ/MWh.</t>
    </r>
  </si>
  <si>
    <r>
      <t xml:space="preserve">Intensidade energética </t>
    </r>
    <r>
      <rPr>
        <b/>
        <vertAlign val="superscript"/>
        <sz val="10"/>
        <color rgb="FF695E4A"/>
        <rFont val="Calibri "/>
      </rPr>
      <t>1</t>
    </r>
  </si>
  <si>
    <t>Parnaíba IV (gás natural –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</si>
</sst>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R$&quot;\ #,##0.00;[Red]\-&quot;R$&quot;\ #,##0.00"/>
    <numFmt numFmtId="43" formatCode="_-* #,##0.00_-;\-* #,##0.00_-;_-* &quot;-&quot;??_-;_-@_-"/>
    <numFmt numFmtId="164" formatCode="#,##0.0"/>
    <numFmt numFmtId="165" formatCode="_-* #,##0_-;\-* #,##0_-;_-* &quot;-&quot;??_-;_-@_-"/>
    <numFmt numFmtId="166" formatCode="0.0%"/>
    <numFmt numFmtId="167" formatCode="0.0"/>
    <numFmt numFmtId="168" formatCode="_-* #,##0.0_-;\-* #,##0.0_-;_-* &quot;-&quot;??_-;_-@_-"/>
  </numFmts>
  <fonts count="78">
    <font>
      <sz val="11"/>
      <color theme="1"/>
      <name val="Aptos Narrow"/>
      <family val="2"/>
      <scheme val="minor"/>
    </font>
    <font>
      <sz val="12"/>
      <color theme="1"/>
      <name val="Verdana"/>
      <family val="2"/>
    </font>
    <font>
      <sz val="8"/>
      <name val="Aptos Narrow"/>
      <family val="2"/>
      <scheme val="minor"/>
    </font>
    <font>
      <sz val="11"/>
      <color theme="1"/>
      <name val="Aptos Narrow"/>
      <family val="2"/>
      <scheme val="minor"/>
    </font>
    <font>
      <u/>
      <sz val="11"/>
      <color theme="10"/>
      <name val="Aptos Narrow"/>
      <family val="2"/>
      <scheme val="minor"/>
    </font>
    <font>
      <sz val="10"/>
      <color theme="1"/>
      <name val="Calibri regular"/>
    </font>
    <font>
      <b/>
      <sz val="10"/>
      <color theme="0"/>
      <name val="Calibri regular"/>
    </font>
    <font>
      <sz val="10"/>
      <color rgb="FF695E4A"/>
      <name val="Calibri regular"/>
    </font>
    <font>
      <sz val="10"/>
      <color theme="1"/>
      <name val="Calibri "/>
    </font>
    <font>
      <i/>
      <sz val="10"/>
      <color theme="1"/>
      <name val="Calibri "/>
    </font>
    <font>
      <b/>
      <sz val="10"/>
      <color rgb="FFFF0000"/>
      <name val="Calibri "/>
    </font>
    <font>
      <b/>
      <sz val="10"/>
      <color rgb="FF113CEA"/>
      <name val="Calibri "/>
    </font>
    <font>
      <sz val="10"/>
      <color rgb="FF000000"/>
      <name val="Calibri "/>
    </font>
    <font>
      <sz val="10"/>
      <color theme="0"/>
      <name val="Calibri "/>
    </font>
    <font>
      <b/>
      <sz val="10"/>
      <color rgb="FF695E4A"/>
      <name val="Calibri "/>
    </font>
    <font>
      <b/>
      <sz val="10"/>
      <color rgb="FFE4562E"/>
      <name val="Calibri "/>
    </font>
    <font>
      <sz val="10"/>
      <color rgb="FF695E4A"/>
      <name val="Calibri "/>
    </font>
    <font>
      <b/>
      <u/>
      <sz val="12"/>
      <color rgb="FF695E4A"/>
      <name val="Calibri regular"/>
    </font>
    <font>
      <b/>
      <sz val="12"/>
      <color rgb="FFFCB316"/>
      <name val="Calibri "/>
    </font>
    <font>
      <i/>
      <sz val="10"/>
      <color rgb="FF695E4A"/>
      <name val="Calibri "/>
    </font>
    <font>
      <b/>
      <sz val="10"/>
      <color rgb="FF00A0A8"/>
      <name val="Calibri "/>
    </font>
    <font>
      <sz val="10"/>
      <color rgb="FF695E4A"/>
      <name val="Calibri"/>
      <family val="2"/>
    </font>
    <font>
      <i/>
      <sz val="10"/>
      <color rgb="FF695E4A"/>
      <name val="Calibri"/>
      <family val="2"/>
    </font>
    <font>
      <b/>
      <sz val="10"/>
      <color rgb="FF695E4A"/>
      <name val="Calibri"/>
      <family val="2"/>
    </font>
    <font>
      <b/>
      <u/>
      <sz val="10"/>
      <color rgb="FF695E4A"/>
      <name val="Calibri "/>
    </font>
    <font>
      <b/>
      <sz val="10"/>
      <color theme="0"/>
      <name val="Calibri "/>
    </font>
    <font>
      <b/>
      <i/>
      <sz val="10"/>
      <color rgb="FF695E4A"/>
      <name val="Calibri "/>
    </font>
    <font>
      <u/>
      <sz val="10"/>
      <color theme="0"/>
      <name val="Calibri "/>
    </font>
    <font>
      <b/>
      <vertAlign val="superscript"/>
      <sz val="10"/>
      <color rgb="FF695E4A"/>
      <name val="Calibri "/>
    </font>
    <font>
      <i/>
      <vertAlign val="superscript"/>
      <sz val="10"/>
      <color rgb="FF695E4A"/>
      <name val="Calibri "/>
    </font>
    <font>
      <vertAlign val="superscript"/>
      <sz val="10"/>
      <color rgb="FF695E4A"/>
      <name val="Calibri "/>
    </font>
    <font>
      <b/>
      <sz val="10"/>
      <color rgb="FFFCB316"/>
      <name val="Calibri "/>
    </font>
    <font>
      <b/>
      <vertAlign val="superscript"/>
      <sz val="10"/>
      <color rgb="FFFCB316"/>
      <name val="Calibri "/>
    </font>
    <font>
      <u/>
      <sz val="10"/>
      <color theme="0"/>
      <name val="Calibri"/>
      <family val="2"/>
    </font>
    <font>
      <u/>
      <sz val="10"/>
      <color theme="10"/>
      <name val="Calibri "/>
    </font>
    <font>
      <u/>
      <sz val="8"/>
      <color theme="0"/>
      <name val="Calibri "/>
    </font>
    <font>
      <b/>
      <sz val="12"/>
      <color rgb="FF00A0A8"/>
      <name val="Calibri "/>
    </font>
    <font>
      <b/>
      <sz val="12"/>
      <color rgb="FFE4562E"/>
      <name val="Calibri "/>
    </font>
    <font>
      <i/>
      <sz val="12"/>
      <color theme="1"/>
      <name val="Calibri "/>
    </font>
    <font>
      <sz val="11"/>
      <color theme="1"/>
      <name val="Calibri "/>
    </font>
    <font>
      <sz val="11"/>
      <color rgb="FF000000"/>
      <name val="Calibri "/>
    </font>
    <font>
      <sz val="12"/>
      <color theme="1"/>
      <name val="Calibri "/>
    </font>
    <font>
      <b/>
      <sz val="12"/>
      <color rgb="FF113CEA"/>
      <name val="Calibri "/>
    </font>
    <font>
      <sz val="13"/>
      <color rgb="FF000000"/>
      <name val="Calibri "/>
    </font>
    <font>
      <sz val="8"/>
      <color rgb="FF000000"/>
      <name val="Calibri "/>
    </font>
    <font>
      <sz val="12"/>
      <color rgb="FF000000"/>
      <name val="Calibri "/>
    </font>
    <font>
      <b/>
      <sz val="12"/>
      <color rgb="FF000000"/>
      <name val="Calibri "/>
    </font>
    <font>
      <sz val="12"/>
      <color theme="0"/>
      <name val="Calibri "/>
    </font>
    <font>
      <b/>
      <sz val="12"/>
      <color theme="1"/>
      <name val="Calibri "/>
    </font>
    <font>
      <sz val="11"/>
      <color theme="0"/>
      <name val="Calibri "/>
    </font>
    <font>
      <sz val="12"/>
      <name val="Calibri "/>
    </font>
    <font>
      <b/>
      <vertAlign val="subscript"/>
      <sz val="10"/>
      <color rgb="FF00A0A8"/>
      <name val="Calibri "/>
    </font>
    <font>
      <b/>
      <vertAlign val="superscript"/>
      <sz val="10"/>
      <color rgb="FF00A0A8"/>
      <name val="Calibri "/>
    </font>
    <font>
      <sz val="10"/>
      <color theme="0"/>
      <name val="Calibri"/>
      <family val="2"/>
    </font>
    <font>
      <b/>
      <sz val="10"/>
      <color rgb="FF695E4A"/>
      <name val="Calibri regular"/>
    </font>
    <font>
      <u/>
      <sz val="10"/>
      <color rgb="FF695E4A"/>
      <name val="Calibri regular"/>
    </font>
    <font>
      <u/>
      <sz val="10"/>
      <color rgb="FF00A0A8"/>
      <name val="Calibri regular"/>
    </font>
    <font>
      <b/>
      <sz val="12"/>
      <color rgb="FF02585C"/>
      <name val="Calibri "/>
    </font>
    <font>
      <b/>
      <sz val="10"/>
      <color rgb="FF02585C"/>
      <name val="Calibri "/>
    </font>
    <font>
      <b/>
      <vertAlign val="superscript"/>
      <sz val="10"/>
      <color rgb="FF02585C"/>
      <name val="Calibri "/>
    </font>
    <font>
      <u/>
      <sz val="10"/>
      <color rgb="FF02585C"/>
      <name val="Calibri regular"/>
    </font>
    <font>
      <sz val="10"/>
      <color rgb="FF02585C"/>
      <name val="Calibri "/>
    </font>
    <font>
      <i/>
      <sz val="11"/>
      <color theme="1"/>
      <name val="Aptos Narrow"/>
      <family val="2"/>
      <scheme val="minor"/>
    </font>
    <font>
      <u/>
      <sz val="10"/>
      <color rgb="FFE4562E"/>
      <name val="Calibri regular"/>
    </font>
    <font>
      <b/>
      <sz val="12"/>
      <color rgb="FF722900"/>
      <name val="Calibri "/>
    </font>
    <font>
      <b/>
      <sz val="10"/>
      <color rgb="FF722900"/>
      <name val="Calibri "/>
    </font>
    <font>
      <b/>
      <i/>
      <sz val="10"/>
      <color rgb="FF722900"/>
      <name val="Calibri "/>
    </font>
    <font>
      <u/>
      <sz val="10"/>
      <color rgb="FF722900"/>
      <name val="Calibri regular"/>
    </font>
    <font>
      <b/>
      <sz val="12"/>
      <color rgb="FF695E4A"/>
      <name val="Calibri "/>
    </font>
    <font>
      <b/>
      <sz val="12"/>
      <color rgb="FF7F5A00"/>
      <name val="Calibri "/>
    </font>
    <font>
      <b/>
      <sz val="10"/>
      <color rgb="FF7F5A00"/>
      <name val="Calibri "/>
    </font>
    <font>
      <u/>
      <sz val="10"/>
      <color rgb="FF7F5A00"/>
      <name val="Calibri regular"/>
    </font>
    <font>
      <b/>
      <sz val="12"/>
      <color rgb="FF7F5A00"/>
      <name val="Calibri regular"/>
    </font>
    <font>
      <b/>
      <u/>
      <sz val="10"/>
      <color rgb="FF695E4A"/>
      <name val="Calibri regular"/>
    </font>
    <font>
      <i/>
      <sz val="10"/>
      <color rgb="FF695E4A"/>
      <name val="Calibri regular"/>
    </font>
    <font>
      <b/>
      <i/>
      <sz val="10"/>
      <color rgb="FF695E4A"/>
      <name val="Calibri regular"/>
    </font>
    <font>
      <b/>
      <sz val="10"/>
      <color rgb="FF7F5A00"/>
      <name val="Calibri regular"/>
    </font>
    <font>
      <u/>
      <sz val="10"/>
      <color rgb="FFFCB316"/>
      <name val="Calibri regular"/>
    </font>
  </fonts>
  <fills count="15">
    <fill>
      <patternFill patternType="none"/>
    </fill>
    <fill>
      <patternFill patternType="gray125"/>
    </fill>
    <fill>
      <patternFill patternType="solid">
        <fgColor theme="0"/>
        <bgColor indexed="64"/>
      </patternFill>
    </fill>
    <fill>
      <patternFill patternType="solid">
        <fgColor rgb="FFF0EFED"/>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695E4A"/>
        <bgColor indexed="64"/>
      </patternFill>
    </fill>
    <fill>
      <patternFill patternType="solid">
        <fgColor rgb="FFFCB316"/>
        <bgColor indexed="64"/>
      </patternFill>
    </fill>
    <fill>
      <patternFill patternType="solid">
        <fgColor rgb="FF00A0A8"/>
        <bgColor indexed="64"/>
      </patternFill>
    </fill>
    <fill>
      <patternFill patternType="solid">
        <fgColor rgb="FFE4562E"/>
        <bgColor indexed="64"/>
      </patternFill>
    </fill>
    <fill>
      <patternFill patternType="solid">
        <fgColor rgb="FFD4CEC2"/>
        <bgColor indexed="64"/>
      </patternFill>
    </fill>
    <fill>
      <patternFill patternType="solid">
        <fgColor rgb="FF02585C"/>
        <bgColor indexed="64"/>
      </patternFill>
    </fill>
    <fill>
      <patternFill patternType="solid">
        <fgColor rgb="FF722900"/>
        <bgColor indexed="64"/>
      </patternFill>
    </fill>
    <fill>
      <patternFill patternType="solid">
        <fgColor rgb="FF7F5A00"/>
        <bgColor indexed="64"/>
      </patternFill>
    </fill>
  </fills>
  <borders count="105">
    <border>
      <left/>
      <right/>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rgb="FFFFFFFF"/>
      </right>
      <top style="thin">
        <color rgb="FFFFFFFF"/>
      </top>
      <bottom/>
      <diagonal/>
    </border>
    <border>
      <left/>
      <right/>
      <top style="thin">
        <color rgb="FFFFFFFF"/>
      </top>
      <bottom/>
      <diagonal/>
    </border>
    <border>
      <left/>
      <right style="thin">
        <color rgb="FFFFFFFF"/>
      </right>
      <top/>
      <bottom/>
      <diagonal/>
    </border>
    <border>
      <left/>
      <right/>
      <top/>
      <bottom style="thin">
        <color rgb="FF595959"/>
      </bottom>
      <diagonal/>
    </border>
    <border>
      <left/>
      <right/>
      <top style="thin">
        <color rgb="FF595959"/>
      </top>
      <bottom style="thin">
        <color rgb="FF595959"/>
      </bottom>
      <diagonal/>
    </border>
    <border>
      <left style="thin">
        <color rgb="FFFCB316"/>
      </left>
      <right style="thin">
        <color rgb="FFFCB316"/>
      </right>
      <top style="thin">
        <color rgb="FFFCB316"/>
      </top>
      <bottom style="thin">
        <color rgb="FFFCB316"/>
      </bottom>
      <diagonal/>
    </border>
    <border>
      <left style="thin">
        <color rgb="FF00A0A8"/>
      </left>
      <right/>
      <top style="thin">
        <color rgb="FF00A0A8"/>
      </top>
      <bottom style="thin">
        <color rgb="FF00A0A8"/>
      </bottom>
      <diagonal/>
    </border>
    <border>
      <left/>
      <right/>
      <top style="thin">
        <color rgb="FF00A0A8"/>
      </top>
      <bottom style="thin">
        <color rgb="FF00A0A8"/>
      </bottom>
      <diagonal/>
    </border>
    <border>
      <left/>
      <right style="thin">
        <color rgb="FF00A0A8"/>
      </right>
      <top style="thin">
        <color rgb="FF00A0A8"/>
      </top>
      <bottom style="thin">
        <color rgb="FF00A0A8"/>
      </bottom>
      <diagonal/>
    </border>
    <border>
      <left/>
      <right/>
      <top style="thin">
        <color rgb="FF00A0A8"/>
      </top>
      <bottom/>
      <diagonal/>
    </border>
    <border>
      <left style="thin">
        <color theme="0"/>
      </left>
      <right/>
      <top style="thin">
        <color rgb="FF00A0A8"/>
      </top>
      <bottom/>
      <diagonal/>
    </border>
    <border>
      <left style="thin">
        <color rgb="FFE4562E"/>
      </left>
      <right style="thin">
        <color rgb="FFE4562E"/>
      </right>
      <top style="thin">
        <color rgb="FFE4562E"/>
      </top>
      <bottom style="thin">
        <color rgb="FFE4562E"/>
      </bottom>
      <diagonal/>
    </border>
    <border>
      <left style="thin">
        <color theme="0"/>
      </left>
      <right/>
      <top style="thin">
        <color rgb="FFE4562E"/>
      </top>
      <bottom/>
      <diagonal/>
    </border>
    <border>
      <left/>
      <right/>
      <top style="thin">
        <color rgb="FFE4562E"/>
      </top>
      <bottom/>
      <diagonal/>
    </border>
    <border>
      <left style="thin">
        <color rgb="FFE4562E"/>
      </left>
      <right/>
      <top style="thin">
        <color rgb="FFE4562E"/>
      </top>
      <bottom style="thin">
        <color rgb="FFE4562E"/>
      </bottom>
      <diagonal/>
    </border>
    <border>
      <left/>
      <right/>
      <top style="thin">
        <color rgb="FFE4562E"/>
      </top>
      <bottom style="thin">
        <color rgb="FFE4562E"/>
      </bottom>
      <diagonal/>
    </border>
    <border>
      <left/>
      <right style="thin">
        <color rgb="FFE4562E"/>
      </right>
      <top style="thin">
        <color rgb="FFE4562E"/>
      </top>
      <bottom style="thin">
        <color rgb="FFE4562E"/>
      </bottom>
      <diagonal/>
    </border>
    <border>
      <left/>
      <right/>
      <top/>
      <bottom style="medium">
        <color rgb="FFE4562E"/>
      </bottom>
      <diagonal/>
    </border>
    <border>
      <left/>
      <right/>
      <top/>
      <bottom style="medium">
        <color rgb="FF695E4A"/>
      </bottom>
      <diagonal/>
    </border>
    <border>
      <left/>
      <right style="thin">
        <color theme="0"/>
      </right>
      <top/>
      <bottom style="medium">
        <color rgb="FF695E4A"/>
      </bottom>
      <diagonal/>
    </border>
    <border>
      <left/>
      <right/>
      <top style="thin">
        <color rgb="FFFCB316"/>
      </top>
      <bottom/>
      <diagonal/>
    </border>
    <border>
      <left/>
      <right/>
      <top style="thin">
        <color theme="0"/>
      </top>
      <bottom style="medium">
        <color rgb="FFE4562E"/>
      </bottom>
      <diagonal/>
    </border>
    <border>
      <left/>
      <right style="thin">
        <color rgb="FFE4562E"/>
      </right>
      <top/>
      <bottom style="medium">
        <color rgb="FFE4562E"/>
      </bottom>
      <diagonal/>
    </border>
    <border>
      <left/>
      <right style="thin">
        <color rgb="FFE4562E"/>
      </right>
      <top/>
      <bottom/>
      <diagonal/>
    </border>
    <border>
      <left style="thin">
        <color rgb="FFFCB316"/>
      </left>
      <right/>
      <top style="thin">
        <color rgb="FFFCB316"/>
      </top>
      <bottom style="thin">
        <color rgb="FFFCB316"/>
      </bottom>
      <diagonal/>
    </border>
    <border>
      <left/>
      <right/>
      <top style="thin">
        <color rgb="FFFCB316"/>
      </top>
      <bottom style="thin">
        <color rgb="FFFCB316"/>
      </bottom>
      <diagonal/>
    </border>
    <border>
      <left/>
      <right style="thin">
        <color rgb="FFFCB316"/>
      </right>
      <top style="thin">
        <color rgb="FFFCB316"/>
      </top>
      <bottom style="thin">
        <color rgb="FFFCB316"/>
      </bottom>
      <diagonal/>
    </border>
    <border>
      <left style="thin">
        <color theme="0"/>
      </left>
      <right/>
      <top style="thin">
        <color rgb="FFFCB316"/>
      </top>
      <bottom/>
      <diagonal/>
    </border>
    <border>
      <left/>
      <right/>
      <top/>
      <bottom style="medium">
        <color rgb="FFFCB316"/>
      </bottom>
      <diagonal/>
    </border>
    <border>
      <left/>
      <right/>
      <top/>
      <bottom style="thin">
        <color rgb="FFFCB316"/>
      </bottom>
      <diagonal/>
    </border>
    <border>
      <left/>
      <right/>
      <top style="medium">
        <color rgb="FFFCB316"/>
      </top>
      <bottom/>
      <diagonal/>
    </border>
    <border>
      <left style="thin">
        <color theme="0"/>
      </left>
      <right/>
      <top/>
      <bottom style="thin">
        <color rgb="FF00A0A8"/>
      </bottom>
      <diagonal/>
    </border>
    <border>
      <left style="thin">
        <color theme="0"/>
      </left>
      <right style="thin">
        <color theme="0"/>
      </right>
      <top/>
      <bottom style="thin">
        <color rgb="FF00A0A8"/>
      </bottom>
      <diagonal/>
    </border>
    <border>
      <left/>
      <right/>
      <top/>
      <bottom style="thin">
        <color rgb="FF00A0A8"/>
      </bottom>
      <diagonal/>
    </border>
    <border>
      <left/>
      <right/>
      <top/>
      <bottom style="medium">
        <color rgb="FF00A0A8"/>
      </bottom>
      <diagonal/>
    </border>
    <border>
      <left style="thin">
        <color rgb="FF00A0A8"/>
      </left>
      <right style="thin">
        <color rgb="FF00A0A8"/>
      </right>
      <top style="thin">
        <color rgb="FF00A0A8"/>
      </top>
      <bottom style="thin">
        <color rgb="FF00A0A8"/>
      </bottom>
      <diagonal/>
    </border>
    <border>
      <left style="thin">
        <color rgb="FF00A0A8"/>
      </left>
      <right style="thin">
        <color rgb="FF00A0A8"/>
      </right>
      <top style="thin">
        <color rgb="FF00A0A8"/>
      </top>
      <bottom style="thin">
        <color theme="0"/>
      </bottom>
      <diagonal/>
    </border>
    <border>
      <left style="thin">
        <color rgb="FF00A0A8"/>
      </left>
      <right style="thin">
        <color rgb="FF00A0A8"/>
      </right>
      <top style="thin">
        <color theme="0"/>
      </top>
      <bottom style="thin">
        <color theme="0"/>
      </bottom>
      <diagonal/>
    </border>
    <border>
      <left/>
      <right/>
      <top style="medium">
        <color rgb="FF00A0A8"/>
      </top>
      <bottom/>
      <diagonal/>
    </border>
    <border>
      <left/>
      <right style="thin">
        <color theme="0"/>
      </right>
      <top style="medium">
        <color rgb="FF00A0A8"/>
      </top>
      <bottom/>
      <diagonal/>
    </border>
    <border>
      <left/>
      <right style="thin">
        <color theme="0"/>
      </right>
      <top/>
      <bottom style="thin">
        <color rgb="FF00A0A8"/>
      </bottom>
      <diagonal/>
    </border>
    <border>
      <left/>
      <right style="thin">
        <color theme="0"/>
      </right>
      <top style="medium">
        <color rgb="FF00A0A8"/>
      </top>
      <bottom style="thin">
        <color rgb="FF00A0A8"/>
      </bottom>
      <diagonal/>
    </border>
    <border>
      <left/>
      <right style="thin">
        <color theme="0"/>
      </right>
      <top/>
      <bottom style="medium">
        <color rgb="FF00A0A8"/>
      </bottom>
      <diagonal/>
    </border>
    <border>
      <left/>
      <right style="thin">
        <color rgb="FF00A0A8"/>
      </right>
      <top style="thin">
        <color theme="0"/>
      </top>
      <bottom style="thin">
        <color rgb="FF00A0A8"/>
      </bottom>
      <diagonal/>
    </border>
    <border>
      <left/>
      <right/>
      <top style="medium">
        <color rgb="FF00A0A8"/>
      </top>
      <bottom style="thin">
        <color rgb="FF00A0A8"/>
      </bottom>
      <diagonal/>
    </border>
    <border>
      <left/>
      <right style="thin">
        <color theme="0"/>
      </right>
      <top style="thin">
        <color rgb="FF00A0A8"/>
      </top>
      <bottom/>
      <diagonal/>
    </border>
    <border>
      <left style="thin">
        <color theme="0"/>
      </left>
      <right/>
      <top style="thin">
        <color rgb="FF00A0A8"/>
      </top>
      <bottom style="thin">
        <color theme="0"/>
      </bottom>
      <diagonal/>
    </border>
    <border>
      <left/>
      <right/>
      <top style="thin">
        <color rgb="FF00A0A8"/>
      </top>
      <bottom style="thin">
        <color theme="0"/>
      </bottom>
      <diagonal/>
    </border>
    <border>
      <left style="thin">
        <color theme="0"/>
      </left>
      <right style="thin">
        <color theme="0"/>
      </right>
      <top style="thin">
        <color rgb="FF595959"/>
      </top>
      <bottom style="thin">
        <color rgb="FF595959"/>
      </bottom>
      <diagonal/>
    </border>
    <border>
      <left style="thin">
        <color rgb="FF00A0A8"/>
      </left>
      <right/>
      <top style="thin">
        <color rgb="FF00A0A8"/>
      </top>
      <bottom style="thin">
        <color theme="0"/>
      </bottom>
      <diagonal/>
    </border>
    <border>
      <left style="thin">
        <color rgb="FF00A0A8"/>
      </left>
      <right/>
      <top style="thin">
        <color theme="0"/>
      </top>
      <bottom style="thin">
        <color theme="0"/>
      </bottom>
      <diagonal/>
    </border>
    <border>
      <left/>
      <right/>
      <top style="thin">
        <color theme="0"/>
      </top>
      <bottom style="thin">
        <color rgb="FF00A0A8"/>
      </bottom>
      <diagonal/>
    </border>
    <border>
      <left style="thin">
        <color rgb="FF02585C"/>
      </left>
      <right style="thin">
        <color rgb="FF02585C"/>
      </right>
      <top style="thin">
        <color rgb="FF02585C"/>
      </top>
      <bottom style="thin">
        <color rgb="FF02585C"/>
      </bottom>
      <diagonal/>
    </border>
    <border>
      <left/>
      <right/>
      <top style="thin">
        <color rgb="FF02585C"/>
      </top>
      <bottom/>
      <diagonal/>
    </border>
    <border>
      <left/>
      <right/>
      <top/>
      <bottom style="medium">
        <color rgb="FF02585C"/>
      </bottom>
      <diagonal/>
    </border>
    <border>
      <left/>
      <right/>
      <top/>
      <bottom style="thin">
        <color rgb="FF02585C"/>
      </bottom>
      <diagonal/>
    </border>
    <border>
      <left/>
      <right/>
      <top style="medium">
        <color rgb="FF02585C"/>
      </top>
      <bottom/>
      <diagonal/>
    </border>
    <border>
      <left/>
      <right style="thin">
        <color theme="0"/>
      </right>
      <top/>
      <bottom style="medium">
        <color rgb="FF02585C"/>
      </bottom>
      <diagonal/>
    </border>
    <border>
      <left style="thin">
        <color rgb="FF02585C"/>
      </left>
      <right style="thin">
        <color rgb="FF02585C"/>
      </right>
      <top style="thin">
        <color rgb="FF02585C"/>
      </top>
      <bottom style="thin">
        <color theme="0"/>
      </bottom>
      <diagonal/>
    </border>
    <border>
      <left style="thin">
        <color rgb="FF02585C"/>
      </left>
      <right style="thin">
        <color rgb="FF02585C"/>
      </right>
      <top style="thin">
        <color theme="0"/>
      </top>
      <bottom style="thin">
        <color rgb="FF02585C"/>
      </bottom>
      <diagonal/>
    </border>
    <border>
      <left style="thin">
        <color theme="0"/>
      </left>
      <right/>
      <top style="thin">
        <color rgb="FF02585C"/>
      </top>
      <bottom style="thin">
        <color theme="0"/>
      </bottom>
      <diagonal/>
    </border>
    <border>
      <left/>
      <right/>
      <top style="thin">
        <color rgb="FF02585C"/>
      </top>
      <bottom style="thin">
        <color theme="0"/>
      </bottom>
      <diagonal/>
    </border>
    <border>
      <left style="thin">
        <color theme="0"/>
      </left>
      <right/>
      <top style="thin">
        <color rgb="FF02585C"/>
      </top>
      <bottom/>
      <diagonal/>
    </border>
    <border>
      <left style="thin">
        <color rgb="FF722900"/>
      </left>
      <right style="thin">
        <color rgb="FF722900"/>
      </right>
      <top style="thin">
        <color rgb="FF722900"/>
      </top>
      <bottom style="thin">
        <color rgb="FF722900"/>
      </bottom>
      <diagonal/>
    </border>
    <border>
      <left/>
      <right/>
      <top style="thin">
        <color rgb="FF722900"/>
      </top>
      <bottom/>
      <diagonal/>
    </border>
    <border>
      <left/>
      <right style="thin">
        <color theme="0"/>
      </right>
      <top/>
      <bottom style="medium">
        <color rgb="FF722900"/>
      </bottom>
      <diagonal/>
    </border>
    <border>
      <left/>
      <right/>
      <top/>
      <bottom style="medium">
        <color rgb="FF722900"/>
      </bottom>
      <diagonal/>
    </border>
    <border>
      <left/>
      <right style="thin">
        <color theme="0"/>
      </right>
      <top/>
      <bottom style="thin">
        <color rgb="FF722900"/>
      </bottom>
      <diagonal/>
    </border>
    <border>
      <left/>
      <right/>
      <top/>
      <bottom style="thin">
        <color rgb="FF722900"/>
      </bottom>
      <diagonal/>
    </border>
    <border>
      <left style="thin">
        <color rgb="FF695E4A"/>
      </left>
      <right style="thin">
        <color rgb="FF695E4A"/>
      </right>
      <top style="thin">
        <color rgb="FF695E4A"/>
      </top>
      <bottom style="thin">
        <color rgb="FF695E4A"/>
      </bottom>
      <diagonal/>
    </border>
    <border>
      <left/>
      <right/>
      <top style="thin">
        <color rgb="FF695E4A"/>
      </top>
      <bottom/>
      <diagonal/>
    </border>
    <border>
      <left/>
      <right style="thin">
        <color theme="0"/>
      </right>
      <top style="thin">
        <color rgb="FF695E4A"/>
      </top>
      <bottom/>
      <diagonal/>
    </border>
    <border>
      <left/>
      <right/>
      <top/>
      <bottom style="thin">
        <color rgb="FF695E4A"/>
      </bottom>
      <diagonal/>
    </border>
    <border>
      <left/>
      <right style="thin">
        <color theme="0"/>
      </right>
      <top/>
      <bottom style="thin">
        <color rgb="FF695E4A"/>
      </bottom>
      <diagonal/>
    </border>
    <border>
      <left style="thin">
        <color theme="0"/>
      </left>
      <right/>
      <top style="thin">
        <color rgb="FF695E4A"/>
      </top>
      <bottom/>
      <diagonal/>
    </border>
    <border>
      <left style="thin">
        <color rgb="FF695E4A"/>
      </left>
      <right/>
      <top style="thin">
        <color rgb="FF695E4A"/>
      </top>
      <bottom style="thin">
        <color rgb="FF695E4A"/>
      </bottom>
      <diagonal/>
    </border>
    <border>
      <left/>
      <right/>
      <top style="thin">
        <color rgb="FF695E4A"/>
      </top>
      <bottom style="thin">
        <color rgb="FF695E4A"/>
      </bottom>
      <diagonal/>
    </border>
    <border>
      <left/>
      <right style="thin">
        <color rgb="FF695E4A"/>
      </right>
      <top style="thin">
        <color rgb="FF695E4A"/>
      </top>
      <bottom style="thin">
        <color rgb="FF695E4A"/>
      </bottom>
      <diagonal/>
    </border>
    <border>
      <left style="thin">
        <color rgb="FF7F5A00"/>
      </left>
      <right style="thin">
        <color rgb="FF7F5A00"/>
      </right>
      <top style="thin">
        <color rgb="FF7F5A00"/>
      </top>
      <bottom style="thin">
        <color rgb="FF7F5A00"/>
      </bottom>
      <diagonal/>
    </border>
    <border>
      <left/>
      <right/>
      <top/>
      <bottom style="medium">
        <color rgb="FF7F5A00"/>
      </bottom>
      <diagonal/>
    </border>
    <border>
      <left/>
      <right/>
      <top/>
      <bottom style="thin">
        <color rgb="FF7F5A00"/>
      </bottom>
      <diagonal/>
    </border>
    <border>
      <left/>
      <right style="thin">
        <color theme="0"/>
      </right>
      <top/>
      <bottom style="medium">
        <color rgb="FF7F5A00"/>
      </bottom>
      <diagonal/>
    </border>
    <border>
      <left/>
      <right style="thin">
        <color theme="0"/>
      </right>
      <top/>
      <bottom style="thin">
        <color rgb="FF7F5A00"/>
      </bottom>
      <diagonal/>
    </border>
    <border>
      <left/>
      <right/>
      <top style="medium">
        <color rgb="FF7F5A00"/>
      </top>
      <bottom/>
      <diagonal/>
    </border>
    <border>
      <left/>
      <right style="thin">
        <color theme="0"/>
      </right>
      <top style="medium">
        <color rgb="FF7F5A00"/>
      </top>
      <bottom style="thin">
        <color rgb="FF7F5A00"/>
      </bottom>
      <diagonal/>
    </border>
    <border>
      <left/>
      <right/>
      <top style="medium">
        <color rgb="FF7F5A00"/>
      </top>
      <bottom style="thin">
        <color rgb="FF7F5A00"/>
      </bottom>
      <diagonal/>
    </border>
    <border>
      <left/>
      <right/>
      <top style="thin">
        <color theme="0"/>
      </top>
      <bottom style="medium">
        <color rgb="FF7F5A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945">
    <xf numFmtId="0" fontId="0" fillId="0" borderId="0" xfId="0"/>
    <xf numFmtId="0" fontId="0" fillId="0" borderId="6" xfId="0" applyBorder="1"/>
    <xf numFmtId="0" fontId="0" fillId="0" borderId="7" xfId="0" applyBorder="1"/>
    <xf numFmtId="0" fontId="1" fillId="0" borderId="6" xfId="0" applyFont="1" applyBorder="1"/>
    <xf numFmtId="0" fontId="0" fillId="3" borderId="0" xfId="0" applyFill="1"/>
    <xf numFmtId="0" fontId="5" fillId="0" borderId="0" xfId="0" applyFont="1" applyAlignment="1">
      <alignment vertical="center"/>
    </xf>
    <xf numFmtId="0" fontId="5" fillId="0" borderId="0" xfId="0" applyFont="1" applyAlignment="1">
      <alignment vertical="center" wrapText="1"/>
    </xf>
    <xf numFmtId="0" fontId="6" fillId="7" borderId="0" xfId="0" applyFont="1" applyFill="1" applyAlignment="1">
      <alignment vertical="center"/>
    </xf>
    <xf numFmtId="0" fontId="6" fillId="7" borderId="0" xfId="0" applyFont="1" applyFill="1" applyAlignment="1">
      <alignment vertical="center" wrapText="1"/>
    </xf>
    <xf numFmtId="0" fontId="7" fillId="0" borderId="21" xfId="0" applyFont="1" applyBorder="1" applyAlignment="1">
      <alignment vertical="center"/>
    </xf>
    <xf numFmtId="0" fontId="7" fillId="0" borderId="21"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xf numFmtId="0" fontId="8" fillId="0" borderId="3" xfId="0" applyFont="1" applyBorder="1"/>
    <xf numFmtId="0" fontId="8" fillId="0" borderId="6" xfId="0" applyFont="1" applyBorder="1"/>
    <xf numFmtId="0" fontId="8" fillId="0" borderId="0" xfId="0" applyFont="1"/>
    <xf numFmtId="0" fontId="8" fillId="0" borderId="9" xfId="0" applyFont="1" applyBorder="1"/>
    <xf numFmtId="0" fontId="8" fillId="0" borderId="5" xfId="0" applyFont="1" applyBorder="1"/>
    <xf numFmtId="0" fontId="8" fillId="0" borderId="4" xfId="0" applyFont="1" applyBorder="1"/>
    <xf numFmtId="0" fontId="9" fillId="3" borderId="0" xfId="0" applyFont="1" applyFill="1"/>
    <xf numFmtId="0" fontId="11" fillId="0" borderId="3" xfId="0" applyFont="1" applyBorder="1" applyAlignment="1">
      <alignment vertical="center" wrapText="1"/>
    </xf>
    <xf numFmtId="0" fontId="8" fillId="2" borderId="6" xfId="0" applyFont="1" applyFill="1" applyBorder="1"/>
    <xf numFmtId="0" fontId="8" fillId="2" borderId="0" xfId="0" applyFont="1" applyFill="1"/>
    <xf numFmtId="0" fontId="8" fillId="2" borderId="9" xfId="0" applyFont="1" applyFill="1" applyBorder="1"/>
    <xf numFmtId="0" fontId="8" fillId="2" borderId="5" xfId="0" applyFont="1" applyFill="1" applyBorder="1"/>
    <xf numFmtId="0" fontId="8" fillId="2" borderId="4" xfId="0" applyFont="1" applyFill="1" applyBorder="1"/>
    <xf numFmtId="0" fontId="12" fillId="2" borderId="4" xfId="0" applyFont="1" applyFill="1" applyBorder="1" applyAlignment="1">
      <alignment vertical="top" wrapText="1"/>
    </xf>
    <xf numFmtId="0" fontId="11" fillId="2" borderId="6" xfId="0" applyFont="1" applyFill="1" applyBorder="1" applyAlignment="1">
      <alignment horizontal="left" vertical="center" wrapText="1"/>
    </xf>
    <xf numFmtId="0" fontId="13" fillId="2" borderId="6" xfId="0" applyFont="1" applyFill="1" applyBorder="1" applyAlignment="1">
      <alignment vertical="center" wrapText="1" indent="1"/>
    </xf>
    <xf numFmtId="0" fontId="8" fillId="0" borderId="7" xfId="0" applyFont="1" applyBorder="1"/>
    <xf numFmtId="0" fontId="13" fillId="3" borderId="0" xfId="0" applyFont="1" applyFill="1" applyAlignment="1">
      <alignment horizontal="left" indent="1"/>
    </xf>
    <xf numFmtId="0" fontId="8" fillId="2" borderId="1" xfId="0" applyFont="1" applyFill="1" applyBorder="1"/>
    <xf numFmtId="0" fontId="12" fillId="2" borderId="14" xfId="0" applyFont="1" applyFill="1" applyBorder="1" applyAlignment="1">
      <alignment vertical="top" wrapText="1"/>
    </xf>
    <xf numFmtId="0" fontId="12" fillId="2" borderId="6" xfId="0" applyFont="1" applyFill="1" applyBorder="1" applyAlignment="1">
      <alignment horizontal="left" vertical="top" wrapText="1" indent="1"/>
    </xf>
    <xf numFmtId="0" fontId="8" fillId="2" borderId="13" xfId="0" applyFont="1" applyFill="1" applyBorder="1"/>
    <xf numFmtId="0" fontId="8" fillId="2" borderId="7" xfId="0" applyFont="1" applyFill="1" applyBorder="1"/>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15" xfId="0" applyFont="1" applyFill="1" applyBorder="1" applyAlignment="1">
      <alignment vertical="top" wrapText="1"/>
    </xf>
    <xf numFmtId="0" fontId="12" fillId="2" borderId="0" xfId="0" applyFont="1" applyFill="1" applyAlignment="1">
      <alignment vertical="top" wrapText="1"/>
    </xf>
    <xf numFmtId="0" fontId="9" fillId="3" borderId="0" xfId="0" applyFont="1" applyFill="1" applyAlignment="1">
      <alignment vertical="center"/>
    </xf>
    <xf numFmtId="0" fontId="8" fillId="0" borderId="1" xfId="0" applyFont="1" applyBorder="1" applyAlignment="1">
      <alignment vertical="center"/>
    </xf>
    <xf numFmtId="0" fontId="8" fillId="3" borderId="0" xfId="0" applyFont="1" applyFill="1"/>
    <xf numFmtId="0" fontId="12" fillId="2" borderId="10" xfId="0" applyFont="1" applyFill="1" applyBorder="1" applyAlignment="1">
      <alignment vertical="top" wrapText="1"/>
    </xf>
    <xf numFmtId="0" fontId="12" fillId="2" borderId="11" xfId="0" applyFont="1" applyFill="1" applyBorder="1" applyAlignment="1">
      <alignment vertical="top" wrapText="1"/>
    </xf>
    <xf numFmtId="0" fontId="10" fillId="0" borderId="1" xfId="0" applyFont="1" applyBorder="1" applyAlignment="1">
      <alignment vertical="center" wrapText="1"/>
    </xf>
    <xf numFmtId="0" fontId="16" fillId="2" borderId="1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1" xfId="0" applyFont="1" applyFill="1" applyBorder="1" applyAlignment="1">
      <alignment horizontal="left" vertical="top"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8" fillId="2" borderId="3" xfId="0" applyFont="1" applyFill="1" applyBorder="1"/>
    <xf numFmtId="0" fontId="8" fillId="0" borderId="2" xfId="0" applyFont="1" applyBorder="1"/>
    <xf numFmtId="0" fontId="10" fillId="0" borderId="3" xfId="0" applyFont="1" applyBorder="1" applyAlignment="1">
      <alignment vertical="center" wrapText="1"/>
    </xf>
    <xf numFmtId="0" fontId="18" fillId="0" borderId="6" xfId="0" applyFont="1" applyBorder="1"/>
    <xf numFmtId="0" fontId="16" fillId="0" borderId="0" xfId="0" applyFont="1" applyAlignment="1">
      <alignment vertical="center"/>
    </xf>
    <xf numFmtId="0" fontId="16" fillId="0" borderId="0" xfId="0" applyFont="1" applyAlignment="1">
      <alignment vertical="center" wrapText="1"/>
    </xf>
    <xf numFmtId="0" fontId="16" fillId="0" borderId="1" xfId="0" applyFont="1" applyBorder="1"/>
    <xf numFmtId="0" fontId="16" fillId="0" borderId="7" xfId="0" applyFont="1" applyBorder="1"/>
    <xf numFmtId="0" fontId="16" fillId="0" borderId="6" xfId="0" applyFont="1" applyBorder="1"/>
    <xf numFmtId="0" fontId="16" fillId="0" borderId="0" xfId="0" applyFont="1"/>
    <xf numFmtId="0" fontId="16" fillId="0" borderId="9" xfId="0" applyFont="1" applyBorder="1"/>
    <xf numFmtId="0" fontId="16" fillId="0" borderId="5" xfId="0" applyFont="1" applyBorder="1"/>
    <xf numFmtId="0" fontId="16" fillId="0" borderId="4" xfId="0" applyFont="1" applyBorder="1"/>
    <xf numFmtId="0" fontId="14" fillId="0" borderId="7" xfId="0" applyFont="1" applyBorder="1" applyAlignment="1">
      <alignment vertical="center" wrapText="1"/>
    </xf>
    <xf numFmtId="0" fontId="16" fillId="2" borderId="6" xfId="0" applyFont="1" applyFill="1" applyBorder="1"/>
    <xf numFmtId="0" fontId="16" fillId="2" borderId="0" xfId="0" applyFont="1" applyFill="1"/>
    <xf numFmtId="0" fontId="16" fillId="2" borderId="9" xfId="0" applyFont="1" applyFill="1" applyBorder="1"/>
    <xf numFmtId="0" fontId="16" fillId="2" borderId="5" xfId="0" applyFont="1" applyFill="1" applyBorder="1"/>
    <xf numFmtId="0" fontId="16" fillId="2" borderId="4" xfId="0" applyFont="1" applyFill="1" applyBorder="1"/>
    <xf numFmtId="0" fontId="16" fillId="2" borderId="4" xfId="0" applyFont="1" applyFill="1" applyBorder="1" applyAlignment="1">
      <alignment vertical="top" wrapText="1"/>
    </xf>
    <xf numFmtId="0" fontId="14" fillId="2" borderId="6" xfId="0" applyFont="1" applyFill="1" applyBorder="1" applyAlignment="1">
      <alignment horizontal="left" vertical="center" wrapText="1"/>
    </xf>
    <xf numFmtId="0" fontId="16" fillId="2" borderId="6" xfId="0" applyFont="1" applyFill="1" applyBorder="1" applyAlignment="1">
      <alignment vertical="center" wrapText="1" indent="1"/>
    </xf>
    <xf numFmtId="0" fontId="16" fillId="2" borderId="1" xfId="0" applyFont="1" applyFill="1" applyBorder="1"/>
    <xf numFmtId="0" fontId="16" fillId="2" borderId="9" xfId="0" applyFont="1" applyFill="1" applyBorder="1" applyAlignment="1">
      <alignment vertical="top" wrapText="1"/>
    </xf>
    <xf numFmtId="0" fontId="16" fillId="2" borderId="14" xfId="0" applyFont="1" applyFill="1" applyBorder="1" applyAlignment="1">
      <alignment vertical="top" wrapText="1"/>
    </xf>
    <xf numFmtId="0" fontId="16" fillId="2" borderId="6" xfId="0" applyFont="1" applyFill="1" applyBorder="1" applyAlignment="1">
      <alignment horizontal="left" vertical="top" wrapText="1" indent="1"/>
    </xf>
    <xf numFmtId="0" fontId="16" fillId="2" borderId="13" xfId="0" applyFont="1" applyFill="1" applyBorder="1"/>
    <xf numFmtId="0" fontId="16" fillId="2" borderId="7" xfId="0" applyFont="1" applyFill="1" applyBorder="1"/>
    <xf numFmtId="0" fontId="16" fillId="0" borderId="1" xfId="0" applyFont="1" applyBorder="1" applyAlignment="1">
      <alignment vertical="center"/>
    </xf>
    <xf numFmtId="0" fontId="16" fillId="0" borderId="1" xfId="0" applyFont="1" applyBorder="1" applyAlignment="1">
      <alignment horizontal="center"/>
    </xf>
    <xf numFmtId="0" fontId="14" fillId="0" borderId="1" xfId="0" applyFont="1" applyBorder="1" applyAlignment="1">
      <alignment vertical="center" wrapText="1"/>
    </xf>
    <xf numFmtId="0" fontId="16" fillId="2" borderId="3" xfId="0" applyFont="1" applyFill="1" applyBorder="1" applyAlignment="1">
      <alignment vertical="top" wrapText="1"/>
    </xf>
    <xf numFmtId="0" fontId="16" fillId="2" borderId="15" xfId="0" applyFont="1" applyFill="1" applyBorder="1" applyAlignment="1">
      <alignment vertical="top" wrapText="1"/>
    </xf>
    <xf numFmtId="0" fontId="16" fillId="2" borderId="0" xfId="0" applyFont="1" applyFill="1" applyAlignment="1">
      <alignment vertical="top" wrapText="1"/>
    </xf>
    <xf numFmtId="0" fontId="16" fillId="0" borderId="15" xfId="0" applyFont="1" applyBorder="1" applyAlignment="1">
      <alignment vertical="top" wrapText="1"/>
    </xf>
    <xf numFmtId="0" fontId="16" fillId="0" borderId="0" xfId="0" applyFont="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2" borderId="11" xfId="0" applyFont="1" applyFill="1" applyBorder="1" applyAlignment="1">
      <alignment vertical="top" wrapText="1"/>
    </xf>
    <xf numFmtId="0" fontId="16" fillId="0" borderId="11" xfId="0" applyFont="1" applyBorder="1" applyAlignment="1">
      <alignment vertical="top" wrapText="1"/>
    </xf>
    <xf numFmtId="0" fontId="19" fillId="3" borderId="0" xfId="0" applyFont="1" applyFill="1"/>
    <xf numFmtId="0" fontId="16" fillId="0" borderId="3" xfId="0" applyFont="1" applyBorder="1"/>
    <xf numFmtId="0" fontId="16" fillId="3" borderId="0" xfId="0" applyFont="1" applyFill="1"/>
    <xf numFmtId="0" fontId="16" fillId="0" borderId="13" xfId="0" applyFont="1" applyBorder="1"/>
    <xf numFmtId="0" fontId="16" fillId="3" borderId="0" xfId="0" applyFont="1" applyFill="1" applyAlignment="1">
      <alignment horizontal="left" indent="1"/>
    </xf>
    <xf numFmtId="0" fontId="16" fillId="2" borderId="6" xfId="0" applyFont="1" applyFill="1" applyBorder="1" applyAlignment="1">
      <alignment vertical="center" wrapText="1"/>
    </xf>
    <xf numFmtId="0" fontId="16" fillId="2" borderId="12" xfId="0" applyFont="1" applyFill="1" applyBorder="1"/>
    <xf numFmtId="0" fontId="16" fillId="2" borderId="10" xfId="0" applyFont="1" applyFill="1" applyBorder="1" applyAlignment="1">
      <alignment vertical="top" wrapText="1"/>
    </xf>
    <xf numFmtId="0" fontId="16" fillId="0" borderId="2" xfId="0" applyFont="1" applyBorder="1"/>
    <xf numFmtId="0" fontId="21" fillId="3" borderId="0" xfId="0" applyFont="1" applyFill="1"/>
    <xf numFmtId="0" fontId="21" fillId="0" borderId="1" xfId="0" applyFont="1" applyBorder="1"/>
    <xf numFmtId="0" fontId="21" fillId="0" borderId="6" xfId="0" applyFont="1" applyBorder="1"/>
    <xf numFmtId="0" fontId="21" fillId="0" borderId="3" xfId="0" applyFont="1" applyBorder="1"/>
    <xf numFmtId="0" fontId="21" fillId="0" borderId="0" xfId="0" applyFont="1"/>
    <xf numFmtId="0" fontId="21" fillId="0" borderId="9" xfId="0" applyFont="1" applyBorder="1"/>
    <xf numFmtId="0" fontId="21" fillId="0" borderId="5" xfId="0" applyFont="1" applyBorder="1"/>
    <xf numFmtId="0" fontId="21" fillId="0" borderId="4" xfId="0" applyFont="1" applyBorder="1"/>
    <xf numFmtId="0" fontId="22" fillId="3" borderId="0" xfId="0" applyFont="1" applyFill="1"/>
    <xf numFmtId="0" fontId="21" fillId="2" borderId="6" xfId="0" applyFont="1" applyFill="1" applyBorder="1"/>
    <xf numFmtId="0" fontId="21" fillId="0" borderId="7" xfId="0" applyFont="1" applyBorder="1"/>
    <xf numFmtId="0" fontId="21" fillId="3" borderId="0" xfId="0" applyFont="1" applyFill="1" applyAlignment="1">
      <alignment horizontal="left" indent="1"/>
    </xf>
    <xf numFmtId="0" fontId="21" fillId="2" borderId="1" xfId="0" applyFont="1" applyFill="1" applyBorder="1"/>
    <xf numFmtId="0" fontId="21" fillId="2" borderId="15" xfId="0" applyFont="1" applyFill="1" applyBorder="1" applyAlignment="1">
      <alignment vertical="top" wrapText="1"/>
    </xf>
    <xf numFmtId="0" fontId="21" fillId="2" borderId="0" xfId="0" applyFont="1" applyFill="1" applyAlignment="1">
      <alignment vertical="top" wrapText="1"/>
    </xf>
    <xf numFmtId="0" fontId="24" fillId="0" borderId="0" xfId="0" applyFont="1" applyAlignment="1">
      <alignment horizontal="left" indent="1"/>
    </xf>
    <xf numFmtId="0" fontId="25" fillId="9" borderId="24"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14" fillId="2" borderId="3" xfId="0" applyFont="1" applyFill="1" applyBorder="1" applyAlignment="1">
      <alignment vertical="center" wrapText="1"/>
    </xf>
    <xf numFmtId="0" fontId="14" fillId="2" borderId="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3" xfId="0" applyFont="1" applyFill="1" applyBorder="1"/>
    <xf numFmtId="0" fontId="16" fillId="2" borderId="0" xfId="0" applyFont="1" applyFill="1" applyAlignment="1">
      <alignment horizontal="left" vertical="center" wrapText="1"/>
    </xf>
    <xf numFmtId="0" fontId="16" fillId="2" borderId="3" xfId="0" applyFont="1" applyFill="1" applyBorder="1" applyAlignment="1">
      <alignment vertical="center" wrapText="1"/>
    </xf>
    <xf numFmtId="0" fontId="16" fillId="2" borderId="15" xfId="0" applyFont="1" applyFill="1" applyBorder="1" applyAlignment="1">
      <alignment vertical="center" wrapText="1"/>
    </xf>
    <xf numFmtId="0" fontId="16" fillId="2" borderId="0" xfId="0" applyFont="1" applyFill="1" applyAlignment="1">
      <alignment vertical="center" wrapText="1"/>
    </xf>
    <xf numFmtId="0" fontId="14" fillId="2" borderId="1" xfId="0" applyFont="1" applyFill="1" applyBorder="1" applyAlignment="1">
      <alignment vertical="center" wrapText="1"/>
    </xf>
    <xf numFmtId="0" fontId="16" fillId="2" borderId="0" xfId="0" applyFont="1" applyFill="1" applyAlignment="1">
      <alignment horizontal="center" vertical="center" wrapText="1"/>
    </xf>
    <xf numFmtId="0" fontId="16" fillId="2" borderId="11" xfId="0" applyFont="1" applyFill="1" applyBorder="1" applyAlignment="1">
      <alignment vertical="center" wrapText="1"/>
    </xf>
    <xf numFmtId="0" fontId="16" fillId="0" borderId="14" xfId="0" applyFont="1" applyBorder="1"/>
    <xf numFmtId="0" fontId="16" fillId="0" borderId="12" xfId="0" applyFont="1" applyBorder="1"/>
    <xf numFmtId="0" fontId="16" fillId="0" borderId="6" xfId="0" applyFont="1" applyBorder="1" applyAlignment="1">
      <alignment vertical="center"/>
    </xf>
    <xf numFmtId="0" fontId="16" fillId="2" borderId="6" xfId="0" applyFont="1" applyFill="1" applyBorder="1" applyAlignment="1">
      <alignment vertical="center"/>
    </xf>
    <xf numFmtId="0" fontId="16" fillId="0" borderId="7" xfId="0" applyFont="1" applyBorder="1" applyAlignment="1">
      <alignment vertical="center"/>
    </xf>
    <xf numFmtId="0" fontId="21" fillId="0" borderId="13" xfId="0" applyFont="1" applyBorder="1"/>
    <xf numFmtId="0" fontId="21" fillId="2" borderId="4" xfId="0" applyFont="1" applyFill="1" applyBorder="1" applyAlignment="1">
      <alignment vertical="top" wrapText="1"/>
    </xf>
    <xf numFmtId="0" fontId="21" fillId="2" borderId="9" xfId="0" applyFont="1" applyFill="1" applyBorder="1" applyAlignment="1">
      <alignment vertical="top" wrapText="1"/>
    </xf>
    <xf numFmtId="0" fontId="21" fillId="2" borderId="11" xfId="0" applyFont="1" applyFill="1" applyBorder="1" applyAlignment="1">
      <alignment horizontal="left" vertical="top" wrapText="1"/>
    </xf>
    <xf numFmtId="0" fontId="21" fillId="0" borderId="1" xfId="0" applyFont="1" applyBorder="1" applyAlignment="1">
      <alignment vertical="center"/>
    </xf>
    <xf numFmtId="0" fontId="26" fillId="3" borderId="0" xfId="0" applyFont="1" applyFill="1"/>
    <xf numFmtId="0" fontId="19" fillId="3" borderId="0" xfId="0" applyFont="1" applyFill="1" applyAlignment="1">
      <alignment vertical="center"/>
    </xf>
    <xf numFmtId="16" fontId="25" fillId="10" borderId="29" xfId="0" applyNumberFormat="1" applyFont="1" applyFill="1" applyBorder="1" applyAlignment="1">
      <alignment horizontal="center" vertical="center" wrapText="1"/>
    </xf>
    <xf numFmtId="16" fontId="16" fillId="2" borderId="0" xfId="0" applyNumberFormat="1" applyFont="1" applyFill="1" applyAlignment="1">
      <alignment vertical="top" wrapText="1"/>
    </xf>
    <xf numFmtId="0" fontId="14" fillId="0" borderId="11" xfId="0" applyFont="1" applyBorder="1" applyAlignment="1">
      <alignment vertical="center" wrapText="1"/>
    </xf>
    <xf numFmtId="0" fontId="16" fillId="0" borderId="11" xfId="0" applyFont="1" applyBorder="1"/>
    <xf numFmtId="0" fontId="16" fillId="2" borderId="1" xfId="0" applyFont="1" applyFill="1" applyBorder="1" applyAlignment="1">
      <alignment vertical="top"/>
    </xf>
    <xf numFmtId="0" fontId="16" fillId="2" borderId="6" xfId="0" applyFont="1" applyFill="1" applyBorder="1" applyAlignment="1">
      <alignment vertical="top"/>
    </xf>
    <xf numFmtId="0" fontId="16" fillId="0" borderId="6" xfId="0" applyFont="1" applyBorder="1" applyAlignment="1">
      <alignment vertical="top"/>
    </xf>
    <xf numFmtId="0" fontId="16" fillId="0" borderId="1" xfId="0" applyFont="1" applyBorder="1" applyAlignment="1">
      <alignment vertical="top"/>
    </xf>
    <xf numFmtId="0" fontId="16" fillId="2" borderId="14" xfId="0" applyFont="1" applyFill="1" applyBorder="1" applyAlignment="1">
      <alignment horizontal="left" vertical="top" wrapText="1"/>
    </xf>
    <xf numFmtId="0" fontId="16" fillId="2" borderId="9" xfId="0" applyFont="1" applyFill="1" applyBorder="1" applyAlignment="1">
      <alignment horizontal="left" vertical="center" wrapText="1"/>
    </xf>
    <xf numFmtId="0" fontId="16" fillId="2" borderId="4" xfId="0" applyFont="1" applyFill="1" applyBorder="1" applyAlignment="1">
      <alignment vertical="center" wrapText="1"/>
    </xf>
    <xf numFmtId="0" fontId="16" fillId="2" borderId="14" xfId="0" applyFont="1" applyFill="1" applyBorder="1" applyAlignment="1">
      <alignment vertical="center" wrapText="1"/>
    </xf>
    <xf numFmtId="0" fontId="16" fillId="2" borderId="9" xfId="0" applyFont="1" applyFill="1" applyBorder="1" applyAlignment="1">
      <alignment vertical="center" wrapText="1"/>
    </xf>
    <xf numFmtId="0" fontId="16" fillId="3"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right" vertical="center" wrapText="1"/>
    </xf>
    <xf numFmtId="0" fontId="16" fillId="0" borderId="0" xfId="0" applyFont="1" applyAlignment="1">
      <alignment horizontal="right" vertical="center" wrapText="1"/>
    </xf>
    <xf numFmtId="0" fontId="14" fillId="0" borderId="0" xfId="0" applyFont="1" applyAlignment="1">
      <alignment vertical="center" wrapText="1"/>
    </xf>
    <xf numFmtId="0" fontId="15" fillId="4" borderId="35" xfId="0" applyFont="1" applyFill="1" applyBorder="1" applyAlignment="1">
      <alignment horizontal="center" vertical="center" wrapText="1"/>
    </xf>
    <xf numFmtId="0" fontId="16" fillId="0" borderId="7" xfId="0" applyFont="1" applyBorder="1" applyAlignment="1">
      <alignment vertical="top"/>
    </xf>
    <xf numFmtId="0" fontId="25" fillId="10" borderId="35" xfId="0" applyFont="1" applyFill="1" applyBorder="1" applyAlignment="1">
      <alignment horizontal="center" vertical="center" wrapText="1"/>
    </xf>
    <xf numFmtId="0" fontId="16" fillId="4" borderId="0" xfId="0" applyFont="1" applyFill="1" applyAlignment="1">
      <alignment horizontal="center" vertical="center"/>
    </xf>
    <xf numFmtId="0" fontId="10" fillId="0" borderId="0" xfId="0" applyFont="1" applyAlignment="1">
      <alignment vertical="center" wrapText="1"/>
    </xf>
    <xf numFmtId="0" fontId="21" fillId="2" borderId="3" xfId="0" applyFont="1" applyFill="1" applyBorder="1" applyAlignment="1">
      <alignment vertical="top" wrapText="1"/>
    </xf>
    <xf numFmtId="0" fontId="23" fillId="2" borderId="6" xfId="0" applyFont="1" applyFill="1" applyBorder="1" applyAlignment="1">
      <alignment horizontal="left" vertical="center" wrapText="1"/>
    </xf>
    <xf numFmtId="0" fontId="21" fillId="2" borderId="6" xfId="0" applyFont="1" applyFill="1" applyBorder="1" applyAlignment="1">
      <alignment vertical="center" wrapText="1" indent="1"/>
    </xf>
    <xf numFmtId="0" fontId="21" fillId="0" borderId="2" xfId="0" applyFont="1" applyBorder="1"/>
    <xf numFmtId="0" fontId="21"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0" borderId="0" xfId="0" applyFont="1" applyAlignment="1">
      <alignment horizontal="left" vertical="top" wrapText="1"/>
    </xf>
    <xf numFmtId="0" fontId="15" fillId="4" borderId="0" xfId="0" applyFont="1" applyFill="1" applyAlignment="1">
      <alignment horizontal="center" vertical="center" wrapText="1"/>
    </xf>
    <xf numFmtId="0" fontId="16" fillId="0" borderId="3" xfId="0" applyFont="1" applyBorder="1" applyAlignment="1">
      <alignment vertical="center"/>
    </xf>
    <xf numFmtId="0" fontId="16" fillId="0" borderId="9" xfId="0" applyFont="1" applyBorder="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0" fontId="16" fillId="2" borderId="0" xfId="0" applyFont="1" applyFill="1" applyAlignment="1">
      <alignment vertical="center"/>
    </xf>
    <xf numFmtId="0" fontId="16" fillId="2" borderId="9" xfId="0" applyFont="1" applyFill="1" applyBorder="1" applyAlignment="1">
      <alignment vertical="center"/>
    </xf>
    <xf numFmtId="0" fontId="16" fillId="2" borderId="5" xfId="0" applyFont="1" applyFill="1" applyBorder="1" applyAlignment="1">
      <alignment vertical="center"/>
    </xf>
    <xf numFmtId="0" fontId="16" fillId="2" borderId="4" xfId="0" applyFont="1" applyFill="1" applyBorder="1" applyAlignment="1">
      <alignment vertical="center"/>
    </xf>
    <xf numFmtId="0" fontId="16" fillId="2" borderId="1" xfId="0" applyFont="1" applyFill="1" applyBorder="1" applyAlignment="1">
      <alignment vertical="center"/>
    </xf>
    <xf numFmtId="0" fontId="16" fillId="2" borderId="13" xfId="0" applyFont="1" applyFill="1" applyBorder="1" applyAlignment="1">
      <alignment vertical="center"/>
    </xf>
    <xf numFmtId="0" fontId="16" fillId="0" borderId="3" xfId="0" applyFont="1" applyBorder="1" applyAlignment="1">
      <alignment vertical="center" wrapText="1"/>
    </xf>
    <xf numFmtId="0" fontId="16" fillId="0" borderId="11" xfId="0" applyFont="1" applyBorder="1" applyAlignment="1">
      <alignment vertical="center" wrapText="1"/>
    </xf>
    <xf numFmtId="0" fontId="17" fillId="0" borderId="0" xfId="0" applyFont="1"/>
    <xf numFmtId="0" fontId="16" fillId="0" borderId="11" xfId="0" applyFont="1" applyBorder="1" applyAlignment="1">
      <alignment vertical="center"/>
    </xf>
    <xf numFmtId="16" fontId="27" fillId="10" borderId="6" xfId="3" applyNumberFormat="1" applyFont="1" applyFill="1" applyBorder="1" applyAlignment="1">
      <alignment horizontal="center" vertical="center" wrapText="1"/>
    </xf>
    <xf numFmtId="0" fontId="21" fillId="0" borderId="11" xfId="0" applyFont="1" applyBorder="1"/>
    <xf numFmtId="0" fontId="14" fillId="0" borderId="3" xfId="0" applyFont="1" applyBorder="1" applyAlignment="1">
      <alignment horizontal="left" vertical="center" wrapText="1"/>
    </xf>
    <xf numFmtId="0" fontId="16" fillId="4" borderId="0" xfId="0" applyFont="1" applyFill="1" applyAlignment="1">
      <alignment vertical="center" wrapText="1"/>
    </xf>
    <xf numFmtId="3" fontId="16" fillId="4" borderId="0" xfId="0" applyNumberFormat="1" applyFont="1" applyFill="1" applyAlignment="1">
      <alignment horizontal="right" vertical="center" wrapText="1"/>
    </xf>
    <xf numFmtId="3" fontId="16" fillId="0" borderId="0" xfId="0" applyNumberFormat="1" applyFont="1" applyAlignment="1">
      <alignment horizontal="right" vertical="center" wrapText="1"/>
    </xf>
    <xf numFmtId="0" fontId="29" fillId="2" borderId="0" xfId="0" applyFont="1" applyFill="1" applyAlignment="1">
      <alignment horizontal="left" vertical="top"/>
    </xf>
    <xf numFmtId="0" fontId="14" fillId="4" borderId="0" xfId="0" applyFont="1" applyFill="1" applyAlignment="1">
      <alignment vertical="center" wrapText="1"/>
    </xf>
    <xf numFmtId="3" fontId="16" fillId="4" borderId="0" xfId="0" applyNumberFormat="1" applyFont="1" applyFill="1" applyAlignment="1">
      <alignment horizontal="right" vertical="center" wrapText="1" indent="1"/>
    </xf>
    <xf numFmtId="3" fontId="16" fillId="2" borderId="0" xfId="0" applyNumberFormat="1" applyFont="1" applyFill="1" applyAlignment="1">
      <alignment horizontal="right" vertical="center" wrapText="1" indent="1"/>
    </xf>
    <xf numFmtId="0" fontId="16" fillId="0" borderId="0" xfId="0" applyFont="1" applyAlignment="1">
      <alignment horizontal="left" vertical="center" wrapText="1"/>
    </xf>
    <xf numFmtId="0" fontId="14" fillId="0" borderId="6" xfId="0" applyFont="1" applyBorder="1" applyAlignment="1">
      <alignment horizontal="center" vertical="center"/>
    </xf>
    <xf numFmtId="0" fontId="14" fillId="4" borderId="36" xfId="0" applyFont="1" applyFill="1" applyBorder="1" applyAlignment="1">
      <alignment horizontal="center" vertical="center"/>
    </xf>
    <xf numFmtId="0" fontId="15" fillId="4" borderId="39"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16" fillId="4" borderId="0" xfId="0" applyFont="1" applyFill="1" applyAlignment="1">
      <alignment vertical="center"/>
    </xf>
    <xf numFmtId="0" fontId="15" fillId="4" borderId="36" xfId="0" applyFont="1" applyFill="1" applyBorder="1" applyAlignment="1">
      <alignment vertical="center"/>
    </xf>
    <xf numFmtId="165" fontId="16" fillId="4" borderId="0" xfId="1" applyNumberFormat="1" applyFont="1" applyFill="1" applyAlignment="1">
      <alignment horizontal="center" vertical="center"/>
    </xf>
    <xf numFmtId="0" fontId="14" fillId="4" borderId="0" xfId="0" applyFont="1" applyFill="1" applyAlignment="1">
      <alignment horizontal="justify" vertical="center" wrapText="1"/>
    </xf>
    <xf numFmtId="0" fontId="16" fillId="2" borderId="2" xfId="0" applyFont="1" applyFill="1" applyBorder="1" applyAlignment="1">
      <alignment vertical="top" wrapText="1"/>
    </xf>
    <xf numFmtId="0" fontId="31" fillId="4" borderId="46" xfId="0" applyFont="1" applyFill="1" applyBorder="1" applyAlignment="1">
      <alignment horizontal="center" vertical="center" wrapText="1"/>
    </xf>
    <xf numFmtId="0" fontId="25" fillId="8" borderId="46" xfId="0" applyFont="1" applyFill="1" applyBorder="1" applyAlignment="1">
      <alignment horizontal="center" vertical="center" wrapText="1"/>
    </xf>
    <xf numFmtId="165" fontId="16" fillId="2" borderId="0" xfId="1" applyNumberFormat="1" applyFont="1" applyFill="1" applyBorder="1" applyAlignment="1">
      <alignment horizontal="left" vertical="center" wrapText="1"/>
    </xf>
    <xf numFmtId="165" fontId="14" fillId="4" borderId="47" xfId="1" applyNumberFormat="1" applyFont="1" applyFill="1" applyBorder="1" applyAlignment="1">
      <alignment horizontal="center" vertical="center"/>
    </xf>
    <xf numFmtId="3" fontId="14" fillId="4" borderId="47" xfId="0" applyNumberFormat="1" applyFont="1" applyFill="1" applyBorder="1" applyAlignment="1">
      <alignment horizontal="right" vertical="center" wrapText="1"/>
    </xf>
    <xf numFmtId="3" fontId="31" fillId="0" borderId="47" xfId="0" applyNumberFormat="1" applyFont="1" applyBorder="1" applyAlignment="1">
      <alignment horizontal="right" vertical="center" wrapText="1"/>
    </xf>
    <xf numFmtId="0" fontId="29" fillId="2" borderId="0" xfId="0" applyFont="1" applyFill="1" applyAlignment="1">
      <alignment horizontal="left" vertical="center"/>
    </xf>
    <xf numFmtId="0" fontId="29" fillId="2" borderId="0" xfId="0" applyFont="1" applyFill="1" applyAlignment="1">
      <alignment horizontal="left" vertical="top" wrapText="1"/>
    </xf>
    <xf numFmtId="0" fontId="29" fillId="2" borderId="0" xfId="0" applyFont="1" applyFill="1" applyAlignment="1">
      <alignment vertical="top" wrapText="1"/>
    </xf>
    <xf numFmtId="0" fontId="16" fillId="2" borderId="9" xfId="0" applyFont="1" applyFill="1" applyBorder="1" applyAlignment="1">
      <alignment horizontal="left" vertical="top" wrapText="1"/>
    </xf>
    <xf numFmtId="0" fontId="30" fillId="2" borderId="0" xfId="0" applyFont="1" applyFill="1"/>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3" fontId="14" fillId="4" borderId="47" xfId="0" applyNumberFormat="1" applyFont="1" applyFill="1" applyBorder="1" applyAlignment="1">
      <alignment horizontal="right" vertical="center" wrapText="1" indent="1"/>
    </xf>
    <xf numFmtId="3" fontId="31" fillId="2" borderId="47" xfId="0" applyNumberFormat="1" applyFont="1" applyFill="1" applyBorder="1" applyAlignment="1">
      <alignment horizontal="right" vertical="center" wrapText="1" indent="1"/>
    </xf>
    <xf numFmtId="0" fontId="19" fillId="0" borderId="0" xfId="0" applyFont="1" applyAlignment="1">
      <alignment vertical="center"/>
    </xf>
    <xf numFmtId="0" fontId="29" fillId="2" borderId="0" xfId="0" applyFont="1" applyFill="1" applyAlignment="1">
      <alignment vertical="center"/>
    </xf>
    <xf numFmtId="17" fontId="25" fillId="9" borderId="24" xfId="0" applyNumberFormat="1" applyFont="1" applyFill="1" applyBorder="1" applyAlignment="1">
      <alignment horizontal="center" vertical="center" wrapText="1"/>
    </xf>
    <xf numFmtId="0" fontId="14" fillId="2" borderId="7" xfId="0" applyFont="1" applyFill="1" applyBorder="1" applyAlignment="1">
      <alignment vertical="center" wrapText="1"/>
    </xf>
    <xf numFmtId="17" fontId="33" fillId="9" borderId="6" xfId="3" applyNumberFormat="1" applyFont="1" applyFill="1" applyBorder="1" applyAlignment="1">
      <alignment horizontal="center" vertical="center" wrapText="1"/>
    </xf>
    <xf numFmtId="17" fontId="27" fillId="9" borderId="6" xfId="3" applyNumberFormat="1"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9" borderId="6" xfId="3" applyFont="1" applyFill="1" applyBorder="1" applyAlignment="1">
      <alignment horizontal="center" vertical="center" wrapText="1"/>
    </xf>
    <xf numFmtId="0" fontId="35" fillId="9" borderId="6" xfId="3" applyFont="1" applyFill="1" applyBorder="1" applyAlignment="1">
      <alignment horizontal="center" vertical="center" wrapText="1"/>
    </xf>
    <xf numFmtId="0" fontId="36" fillId="0" borderId="6" xfId="0" applyFont="1" applyBorder="1"/>
    <xf numFmtId="0" fontId="37" fillId="0" borderId="6" xfId="0" applyFont="1" applyBorder="1"/>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6" fillId="2" borderId="0" xfId="0" applyFont="1" applyFill="1" applyAlignment="1">
      <alignment horizontal="justify" vertical="top" wrapText="1"/>
    </xf>
    <xf numFmtId="4" fontId="16" fillId="2" borderId="0" xfId="0" applyNumberFormat="1" applyFont="1" applyFill="1" applyAlignment="1">
      <alignment horizontal="right" vertical="center" wrapText="1"/>
    </xf>
    <xf numFmtId="0" fontId="16" fillId="4" borderId="0" xfId="0" applyFont="1" applyFill="1" applyAlignment="1">
      <alignment horizontal="right" vertical="center" wrapText="1"/>
    </xf>
    <xf numFmtId="0" fontId="16" fillId="2" borderId="0" xfId="0" applyFont="1" applyFill="1" applyAlignment="1">
      <alignment horizontal="right" vertical="center" wrapText="1"/>
    </xf>
    <xf numFmtId="4" fontId="14" fillId="2" borderId="0" xfId="0" applyNumberFormat="1" applyFont="1" applyFill="1" applyAlignment="1">
      <alignment horizontal="right" vertical="center" wrapText="1"/>
    </xf>
    <xf numFmtId="0" fontId="29" fillId="2" borderId="15" xfId="0" applyFont="1" applyFill="1" applyBorder="1" applyAlignment="1">
      <alignment horizontal="left" vertical="top"/>
    </xf>
    <xf numFmtId="0" fontId="29" fillId="2" borderId="9" xfId="0" applyFont="1" applyFill="1" applyBorder="1" applyAlignment="1">
      <alignment horizontal="left" vertical="top" wrapText="1"/>
    </xf>
    <xf numFmtId="3" fontId="16" fillId="2" borderId="0" xfId="0" applyNumberFormat="1" applyFont="1" applyFill="1" applyAlignment="1">
      <alignment horizontal="right" vertical="center" wrapText="1"/>
    </xf>
    <xf numFmtId="0" fontId="16" fillId="2" borderId="7" xfId="0" applyFont="1" applyFill="1" applyBorder="1" applyAlignment="1">
      <alignment vertical="top" wrapText="1"/>
    </xf>
    <xf numFmtId="0" fontId="16" fillId="2" borderId="13" xfId="0" applyFont="1" applyFill="1" applyBorder="1" applyAlignment="1">
      <alignment horizontal="justify" vertical="top" wrapText="1"/>
    </xf>
    <xf numFmtId="0" fontId="16" fillId="2" borderId="1" xfId="0" applyFont="1" applyFill="1" applyBorder="1" applyAlignment="1">
      <alignment horizontal="justify" vertical="top" wrapText="1"/>
    </xf>
    <xf numFmtId="0" fontId="16" fillId="2" borderId="7" xfId="0" applyFont="1" applyFill="1" applyBorder="1" applyAlignment="1">
      <alignment horizontal="justify" vertical="top" wrapText="1"/>
    </xf>
    <xf numFmtId="0" fontId="38" fillId="3" borderId="0" xfId="0" applyFont="1" applyFill="1"/>
    <xf numFmtId="0" fontId="39" fillId="2" borderId="1" xfId="0" applyFont="1" applyFill="1" applyBorder="1"/>
    <xf numFmtId="0" fontId="40" fillId="2" borderId="15" xfId="0" applyFont="1" applyFill="1" applyBorder="1" applyAlignment="1">
      <alignment horizontal="left" vertical="top" wrapText="1"/>
    </xf>
    <xf numFmtId="0" fontId="40" fillId="2" borderId="0" xfId="0" applyFont="1" applyFill="1" applyAlignment="1">
      <alignment horizontal="left" vertical="top" wrapText="1"/>
    </xf>
    <xf numFmtId="0" fontId="41" fillId="2" borderId="9" xfId="0" applyFont="1" applyFill="1" applyBorder="1"/>
    <xf numFmtId="0" fontId="42" fillId="2" borderId="6" xfId="0" applyFont="1" applyFill="1" applyBorder="1" applyAlignment="1">
      <alignment horizontal="left" vertical="center" wrapText="1"/>
    </xf>
    <xf numFmtId="0" fontId="41" fillId="2" borderId="6" xfId="0" applyFont="1" applyFill="1" applyBorder="1"/>
    <xf numFmtId="0" fontId="39" fillId="2" borderId="6" xfId="0" applyFont="1" applyFill="1" applyBorder="1"/>
    <xf numFmtId="0" fontId="39" fillId="0" borderId="7" xfId="0" applyFont="1" applyBorder="1"/>
    <xf numFmtId="0" fontId="39" fillId="0" borderId="6" xfId="0" applyFont="1" applyBorder="1"/>
    <xf numFmtId="0" fontId="43" fillId="2" borderId="15" xfId="0" applyFont="1" applyFill="1" applyBorder="1" applyAlignment="1">
      <alignment vertical="top" wrapText="1"/>
    </xf>
    <xf numFmtId="0" fontId="43" fillId="2" borderId="0" xfId="0" applyFont="1" applyFill="1" applyAlignment="1">
      <alignment vertical="top" wrapText="1"/>
    </xf>
    <xf numFmtId="0" fontId="40" fillId="2" borderId="9" xfId="0" applyFont="1" applyFill="1" applyBorder="1" applyAlignment="1">
      <alignment vertical="top" wrapText="1"/>
    </xf>
    <xf numFmtId="0" fontId="40" fillId="2" borderId="14" xfId="0" applyFont="1" applyFill="1" applyBorder="1" applyAlignment="1">
      <alignment vertical="top" wrapText="1"/>
    </xf>
    <xf numFmtId="0" fontId="43" fillId="2" borderId="10" xfId="0" applyFont="1" applyFill="1" applyBorder="1" applyAlignment="1">
      <alignment vertical="top" wrapText="1"/>
    </xf>
    <xf numFmtId="0" fontId="43" fillId="2" borderId="11" xfId="0" applyFont="1" applyFill="1" applyBorder="1" applyAlignment="1">
      <alignment vertical="top" wrapText="1"/>
    </xf>
    <xf numFmtId="0" fontId="41" fillId="0" borderId="6" xfId="0" applyFont="1" applyBorder="1"/>
    <xf numFmtId="0" fontId="39" fillId="0" borderId="1" xfId="0" applyFont="1" applyBorder="1"/>
    <xf numFmtId="0" fontId="44" fillId="2" borderId="6" xfId="0" applyFont="1" applyFill="1" applyBorder="1" applyAlignment="1">
      <alignment vertical="center" wrapText="1"/>
    </xf>
    <xf numFmtId="0" fontId="41" fillId="2" borderId="12" xfId="0" applyFont="1" applyFill="1" applyBorder="1"/>
    <xf numFmtId="0" fontId="41" fillId="2" borderId="6" xfId="0" applyFont="1" applyFill="1" applyBorder="1" applyAlignment="1">
      <alignment vertical="center"/>
    </xf>
    <xf numFmtId="0" fontId="12" fillId="2" borderId="6" xfId="0" applyFont="1" applyFill="1" applyBorder="1" applyAlignment="1">
      <alignment vertical="center" wrapText="1"/>
    </xf>
    <xf numFmtId="0" fontId="38" fillId="3" borderId="0" xfId="0" applyFont="1" applyFill="1" applyAlignment="1">
      <alignment vertical="center"/>
    </xf>
    <xf numFmtId="0" fontId="39" fillId="0" borderId="1" xfId="0" applyFont="1" applyBorder="1" applyAlignment="1">
      <alignment vertical="center"/>
    </xf>
    <xf numFmtId="0" fontId="39" fillId="2" borderId="12" xfId="0" applyFont="1" applyFill="1" applyBorder="1"/>
    <xf numFmtId="0" fontId="39" fillId="0" borderId="14" xfId="0" applyFont="1" applyBorder="1"/>
    <xf numFmtId="0" fontId="39" fillId="0" borderId="12" xfId="0" applyFont="1" applyBorder="1"/>
    <xf numFmtId="0" fontId="39" fillId="0" borderId="6" xfId="0" applyFont="1" applyBorder="1" applyAlignment="1">
      <alignment vertical="center"/>
    </xf>
    <xf numFmtId="0" fontId="39" fillId="2" borderId="6" xfId="0" applyFont="1" applyFill="1" applyBorder="1" applyAlignment="1">
      <alignment vertical="center"/>
    </xf>
    <xf numFmtId="0" fontId="39" fillId="0" borderId="7" xfId="0" applyFont="1" applyBorder="1" applyAlignment="1">
      <alignment vertical="center"/>
    </xf>
    <xf numFmtId="0" fontId="45" fillId="2" borderId="6" xfId="0" applyFont="1" applyFill="1" applyBorder="1" applyAlignment="1">
      <alignment vertical="center" indent="1"/>
    </xf>
    <xf numFmtId="0" fontId="46" fillId="2" borderId="6" xfId="0" applyFont="1" applyFill="1" applyBorder="1" applyAlignment="1">
      <alignment vertical="center" indent="1"/>
    </xf>
    <xf numFmtId="0" fontId="39" fillId="3" borderId="0" xfId="0" applyFont="1" applyFill="1" applyAlignment="1">
      <alignment vertical="center"/>
    </xf>
    <xf numFmtId="0" fontId="39" fillId="3" borderId="0" xfId="0" applyFont="1" applyFill="1"/>
    <xf numFmtId="0" fontId="41" fillId="2" borderId="15" xfId="0" applyFont="1" applyFill="1" applyBorder="1"/>
    <xf numFmtId="0" fontId="41" fillId="2" borderId="0" xfId="0" applyFont="1" applyFill="1"/>
    <xf numFmtId="0" fontId="39" fillId="3" borderId="0" xfId="0" applyFont="1" applyFill="1" applyAlignment="1">
      <alignment horizontal="center"/>
    </xf>
    <xf numFmtId="0" fontId="39" fillId="0" borderId="1" xfId="0" applyFont="1" applyBorder="1" applyAlignment="1">
      <alignment horizontal="center"/>
    </xf>
    <xf numFmtId="0" fontId="45" fillId="2" borderId="6" xfId="0" applyFont="1" applyFill="1" applyBorder="1" applyAlignment="1">
      <alignment vertical="center" wrapText="1"/>
    </xf>
    <xf numFmtId="0" fontId="39" fillId="0" borderId="7" xfId="0" applyFont="1" applyBorder="1" applyAlignment="1">
      <alignment horizontal="center"/>
    </xf>
    <xf numFmtId="0" fontId="39" fillId="0" borderId="6" xfId="0" applyFont="1" applyBorder="1" applyAlignment="1">
      <alignment horizontal="center"/>
    </xf>
    <xf numFmtId="0" fontId="47" fillId="2" borderId="6" xfId="0" applyFont="1" applyFill="1" applyBorder="1" applyAlignment="1">
      <alignment vertical="center"/>
    </xf>
    <xf numFmtId="0" fontId="41" fillId="2" borderId="6" xfId="0" applyFont="1" applyFill="1" applyBorder="1" applyAlignment="1">
      <alignment vertical="center" indent="1"/>
    </xf>
    <xf numFmtId="0" fontId="48" fillId="2" borderId="6" xfId="0" applyFont="1" applyFill="1" applyBorder="1" applyAlignment="1">
      <alignment vertical="center" indent="1"/>
    </xf>
    <xf numFmtId="0" fontId="47" fillId="2" borderId="6" xfId="0" applyFont="1" applyFill="1" applyBorder="1" applyAlignment="1">
      <alignment vertical="center" indent="1"/>
    </xf>
    <xf numFmtId="0" fontId="47" fillId="2" borderId="6" xfId="0" applyFont="1" applyFill="1" applyBorder="1" applyAlignment="1">
      <alignment vertical="center" wrapText="1" indent="1"/>
    </xf>
    <xf numFmtId="0" fontId="41" fillId="3" borderId="0" xfId="0" applyFont="1" applyFill="1" applyAlignment="1">
      <alignment vertical="center"/>
    </xf>
    <xf numFmtId="0" fontId="41" fillId="0" borderId="1" xfId="0" applyFont="1" applyBorder="1" applyAlignment="1">
      <alignment vertical="center"/>
    </xf>
    <xf numFmtId="0" fontId="39" fillId="0" borderId="4" xfId="0" applyFont="1" applyBorder="1"/>
    <xf numFmtId="0" fontId="40" fillId="2" borderId="6" xfId="0" applyFont="1" applyFill="1" applyBorder="1"/>
    <xf numFmtId="0" fontId="40" fillId="0" borderId="7" xfId="0" applyFont="1" applyBorder="1"/>
    <xf numFmtId="0" fontId="47" fillId="2" borderId="6" xfId="0" applyFont="1" applyFill="1" applyBorder="1" applyAlignment="1">
      <alignment vertical="center" wrapText="1"/>
    </xf>
    <xf numFmtId="0" fontId="49" fillId="2" borderId="6" xfId="0" applyFont="1" applyFill="1" applyBorder="1" applyAlignment="1">
      <alignment vertical="center" wrapText="1" indent="1"/>
    </xf>
    <xf numFmtId="0" fontId="49" fillId="2" borderId="7" xfId="0" applyFont="1" applyFill="1" applyBorder="1" applyAlignment="1">
      <alignment vertical="center" wrapText="1" indent="1"/>
    </xf>
    <xf numFmtId="3" fontId="45" fillId="2" borderId="6" xfId="0" applyNumberFormat="1" applyFont="1" applyFill="1" applyBorder="1" applyAlignment="1">
      <alignment vertical="center" indent="1"/>
    </xf>
    <xf numFmtId="0" fontId="45" fillId="2" borderId="6" xfId="0" applyFont="1" applyFill="1" applyBorder="1" applyAlignment="1">
      <alignment vertical="center"/>
    </xf>
    <xf numFmtId="0" fontId="45" fillId="0" borderId="7" xfId="0" applyFont="1" applyBorder="1" applyAlignment="1">
      <alignment vertical="center"/>
    </xf>
    <xf numFmtId="0" fontId="41" fillId="0" borderId="7" xfId="0" applyFont="1" applyBorder="1" applyAlignment="1">
      <alignment vertical="center"/>
    </xf>
    <xf numFmtId="0" fontId="41" fillId="0" borderId="6" xfId="0" applyFont="1" applyBorder="1" applyAlignment="1">
      <alignment vertical="center"/>
    </xf>
    <xf numFmtId="0" fontId="41" fillId="2" borderId="10" xfId="0" applyFont="1" applyFill="1" applyBorder="1"/>
    <xf numFmtId="0" fontId="41" fillId="2" borderId="11" xfId="0" applyFont="1" applyFill="1" applyBorder="1"/>
    <xf numFmtId="0" fontId="41" fillId="0" borderId="12" xfId="0" applyFont="1" applyBorder="1"/>
    <xf numFmtId="3" fontId="46" fillId="2" borderId="6" xfId="0" applyNumberFormat="1" applyFont="1" applyFill="1" applyBorder="1" applyAlignment="1">
      <alignment vertical="center" indent="1"/>
    </xf>
    <xf numFmtId="0" fontId="46" fillId="2" borderId="6" xfId="0" applyFont="1" applyFill="1" applyBorder="1" applyAlignment="1">
      <alignment vertical="center"/>
    </xf>
    <xf numFmtId="0" fontId="46" fillId="0" borderId="7" xfId="0" applyFont="1" applyBorder="1" applyAlignment="1">
      <alignment vertical="center"/>
    </xf>
    <xf numFmtId="0" fontId="41" fillId="0" borderId="14" xfId="0" applyFont="1" applyBorder="1"/>
    <xf numFmtId="0" fontId="41" fillId="0" borderId="7" xfId="0" applyFont="1" applyBorder="1"/>
    <xf numFmtId="0" fontId="41" fillId="2" borderId="14" xfId="0" applyFont="1" applyFill="1" applyBorder="1"/>
    <xf numFmtId="0" fontId="41" fillId="2" borderId="7" xfId="0" applyFont="1" applyFill="1" applyBorder="1"/>
    <xf numFmtId="0" fontId="50" fillId="0" borderId="16" xfId="0" applyFont="1" applyBorder="1" applyAlignment="1">
      <alignment horizontal="center" vertical="top" wrapText="1"/>
    </xf>
    <xf numFmtId="0" fontId="50" fillId="0" borderId="17" xfId="0" applyFont="1" applyBorder="1" applyAlignment="1">
      <alignment horizontal="center" vertical="top" wrapText="1"/>
    </xf>
    <xf numFmtId="0" fontId="16" fillId="0" borderId="6" xfId="0" applyFont="1" applyBorder="1" applyAlignment="1">
      <alignment horizontal="center"/>
    </xf>
    <xf numFmtId="0" fontId="14" fillId="4" borderId="0" xfId="0" applyFont="1" applyFill="1" applyAlignment="1">
      <alignment horizontal="right" vertical="center" wrapText="1"/>
    </xf>
    <xf numFmtId="0" fontId="20" fillId="4" borderId="52" xfId="0" applyFont="1" applyFill="1" applyBorder="1" applyAlignment="1">
      <alignment horizontal="left" vertical="center" wrapText="1"/>
    </xf>
    <xf numFmtId="0" fontId="20" fillId="4" borderId="52" xfId="0" applyFont="1" applyFill="1" applyBorder="1" applyAlignment="1">
      <alignment horizontal="right" vertical="center" wrapText="1"/>
    </xf>
    <xf numFmtId="0" fontId="25" fillId="9" borderId="52" xfId="0" applyFont="1" applyFill="1" applyBorder="1" applyAlignment="1">
      <alignment horizontal="right" vertical="center" wrapText="1"/>
    </xf>
    <xf numFmtId="4" fontId="20" fillId="2" borderId="51" xfId="0" applyNumberFormat="1" applyFont="1" applyFill="1" applyBorder="1" applyAlignment="1">
      <alignment horizontal="right" vertical="center" wrapText="1"/>
    </xf>
    <xf numFmtId="0" fontId="20" fillId="4" borderId="52" xfId="0" applyFont="1" applyFill="1" applyBorder="1" applyAlignment="1">
      <alignment horizontal="center" vertical="center" wrapText="1"/>
    </xf>
    <xf numFmtId="0" fontId="25" fillId="9" borderId="52" xfId="0" applyFont="1" applyFill="1" applyBorder="1" applyAlignment="1">
      <alignment horizontal="center" vertical="center" wrapText="1"/>
    </xf>
    <xf numFmtId="17" fontId="25" fillId="9" borderId="53" xfId="0" applyNumberFormat="1" applyFont="1" applyFill="1" applyBorder="1" applyAlignment="1">
      <alignment horizontal="center" vertical="center" wrapText="1"/>
    </xf>
    <xf numFmtId="17" fontId="25" fillId="9" borderId="54" xfId="0" applyNumberFormat="1" applyFont="1" applyFill="1" applyBorder="1" applyAlignment="1">
      <alignment horizontal="center" vertical="center" wrapText="1"/>
    </xf>
    <xf numFmtId="17" fontId="25" fillId="9" borderId="55" xfId="0" applyNumberFormat="1" applyFont="1" applyFill="1" applyBorder="1" applyAlignment="1">
      <alignment horizontal="center" vertical="center" wrapText="1"/>
    </xf>
    <xf numFmtId="4" fontId="20" fillId="2" borderId="0" xfId="0" applyNumberFormat="1" applyFont="1" applyFill="1" applyAlignment="1">
      <alignment horizontal="right" vertical="center" wrapText="1"/>
    </xf>
    <xf numFmtId="4" fontId="20" fillId="2" borderId="58" xfId="0" applyNumberFormat="1" applyFont="1" applyFill="1" applyBorder="1" applyAlignment="1">
      <alignment horizontal="right" vertical="center" wrapText="1"/>
    </xf>
    <xf numFmtId="43" fontId="14" fillId="4" borderId="51" xfId="1" applyFont="1" applyFill="1" applyBorder="1" applyAlignment="1">
      <alignment horizontal="right" vertical="center" wrapText="1"/>
    </xf>
    <xf numFmtId="43" fontId="20" fillId="2" borderId="58" xfId="1" applyFont="1" applyFill="1" applyBorder="1" applyAlignment="1">
      <alignment horizontal="right" vertical="center" wrapText="1"/>
    </xf>
    <xf numFmtId="168" fontId="16" fillId="4" borderId="0" xfId="1" applyNumberFormat="1" applyFont="1" applyFill="1" applyAlignment="1">
      <alignment horizontal="right" vertical="center" wrapText="1"/>
    </xf>
    <xf numFmtId="165" fontId="16" fillId="4" borderId="0" xfId="1" applyNumberFormat="1" applyFont="1" applyFill="1" applyAlignment="1">
      <alignment horizontal="right" vertical="center" wrapText="1"/>
    </xf>
    <xf numFmtId="165" fontId="16" fillId="2" borderId="0" xfId="1" applyNumberFormat="1" applyFont="1" applyFill="1" applyAlignment="1">
      <alignment horizontal="right" vertical="center" wrapText="1"/>
    </xf>
    <xf numFmtId="165" fontId="14" fillId="4" borderId="51" xfId="1" applyNumberFormat="1" applyFont="1" applyFill="1" applyBorder="1" applyAlignment="1">
      <alignment horizontal="right" vertical="center" wrapText="1"/>
    </xf>
    <xf numFmtId="165" fontId="20" fillId="2" borderId="58" xfId="1" applyNumberFormat="1" applyFont="1" applyFill="1" applyBorder="1" applyAlignment="1">
      <alignment horizontal="right" vertical="center" wrapText="1"/>
    </xf>
    <xf numFmtId="43" fontId="16" fillId="4" borderId="0" xfId="1" applyFont="1" applyFill="1" applyBorder="1" applyAlignment="1">
      <alignment horizontal="right" vertical="center" wrapText="1"/>
    </xf>
    <xf numFmtId="168" fontId="16" fillId="4" borderId="0" xfId="1" applyNumberFormat="1" applyFont="1" applyFill="1" applyBorder="1" applyAlignment="1">
      <alignment horizontal="right" vertical="center" wrapText="1"/>
    </xf>
    <xf numFmtId="168" fontId="16" fillId="2" borderId="0" xfId="1" applyNumberFormat="1" applyFont="1" applyFill="1" applyBorder="1" applyAlignment="1">
      <alignment horizontal="right" vertical="center" wrapText="1"/>
    </xf>
    <xf numFmtId="165" fontId="16" fillId="4" borderId="0" xfId="1" applyNumberFormat="1" applyFont="1" applyFill="1" applyBorder="1" applyAlignment="1">
      <alignment horizontal="right" vertical="center" wrapText="1"/>
    </xf>
    <xf numFmtId="165" fontId="16" fillId="2" borderId="0" xfId="1" applyNumberFormat="1" applyFont="1" applyFill="1" applyBorder="1" applyAlignment="1">
      <alignment horizontal="right" vertical="center" wrapText="1"/>
    </xf>
    <xf numFmtId="165" fontId="20" fillId="2" borderId="51" xfId="1" applyNumberFormat="1" applyFont="1" applyFill="1" applyBorder="1" applyAlignment="1">
      <alignment horizontal="right" vertical="center" wrapText="1"/>
    </xf>
    <xf numFmtId="165" fontId="16" fillId="4" borderId="56" xfId="1" applyNumberFormat="1" applyFont="1" applyFill="1" applyBorder="1" applyAlignment="1">
      <alignment horizontal="right" vertical="center" wrapText="1"/>
    </xf>
    <xf numFmtId="165" fontId="16" fillId="2" borderId="57" xfId="1" applyNumberFormat="1" applyFont="1" applyFill="1" applyBorder="1" applyAlignment="1">
      <alignment horizontal="right" vertical="center" wrapText="1"/>
    </xf>
    <xf numFmtId="165" fontId="16" fillId="2" borderId="9" xfId="1" applyNumberFormat="1" applyFont="1" applyFill="1" applyBorder="1" applyAlignment="1">
      <alignment horizontal="right" vertical="center" wrapText="1"/>
    </xf>
    <xf numFmtId="0" fontId="16" fillId="0" borderId="8" xfId="0" applyFont="1" applyBorder="1"/>
    <xf numFmtId="165" fontId="14" fillId="4" borderId="0" xfId="1" applyNumberFormat="1" applyFont="1" applyFill="1" applyBorder="1" applyAlignment="1">
      <alignment horizontal="right" vertical="center" wrapText="1"/>
    </xf>
    <xf numFmtId="0" fontId="14" fillId="4" borderId="51" xfId="0" applyFont="1" applyFill="1" applyBorder="1" applyAlignment="1">
      <alignment vertical="center"/>
    </xf>
    <xf numFmtId="0" fontId="25" fillId="9" borderId="60" xfId="0" applyFont="1" applyFill="1" applyBorder="1" applyAlignment="1">
      <alignment horizontal="center" vertical="center" wrapText="1"/>
    </xf>
    <xf numFmtId="165" fontId="16" fillId="0" borderId="8" xfId="1" applyNumberFormat="1" applyFont="1" applyBorder="1"/>
    <xf numFmtId="43" fontId="16" fillId="0" borderId="6" xfId="0" applyNumberFormat="1" applyFont="1" applyBorder="1"/>
    <xf numFmtId="165" fontId="16" fillId="0" borderId="6" xfId="0" applyNumberFormat="1" applyFont="1" applyBorder="1"/>
    <xf numFmtId="0" fontId="13" fillId="4" borderId="0" xfId="0" applyFont="1" applyFill="1" applyAlignment="1">
      <alignment vertical="center"/>
    </xf>
    <xf numFmtId="165" fontId="13" fillId="4" borderId="8" xfId="1" applyNumberFormat="1" applyFont="1" applyFill="1" applyBorder="1"/>
    <xf numFmtId="43" fontId="13" fillId="4" borderId="8" xfId="1" applyFont="1" applyFill="1" applyBorder="1"/>
    <xf numFmtId="17" fontId="25" fillId="9" borderId="61" xfId="0" applyNumberFormat="1" applyFont="1" applyFill="1" applyBorder="1" applyAlignment="1">
      <alignment horizontal="center" vertical="center" wrapText="1"/>
    </xf>
    <xf numFmtId="165" fontId="14" fillId="4" borderId="62" xfId="1" applyNumberFormat="1" applyFont="1" applyFill="1" applyBorder="1" applyAlignment="1">
      <alignment horizontal="right" vertical="center" wrapText="1"/>
    </xf>
    <xf numFmtId="165" fontId="20" fillId="2" borderId="59" xfId="1" applyNumberFormat="1" applyFont="1" applyFill="1" applyBorder="1" applyAlignment="1">
      <alignment horizontal="right" vertical="center" wrapText="1"/>
    </xf>
    <xf numFmtId="0" fontId="29" fillId="2" borderId="9" xfId="0" applyFont="1" applyFill="1" applyBorder="1" applyAlignment="1">
      <alignment vertical="top" wrapText="1"/>
    </xf>
    <xf numFmtId="43" fontId="16" fillId="2" borderId="9" xfId="1" applyFont="1" applyFill="1" applyBorder="1" applyAlignment="1">
      <alignment horizontal="right" vertical="center" wrapText="1"/>
    </xf>
    <xf numFmtId="0" fontId="29" fillId="2" borderId="15" xfId="0" applyFont="1" applyFill="1" applyBorder="1" applyAlignment="1">
      <alignment vertical="top" wrapText="1"/>
    </xf>
    <xf numFmtId="0" fontId="25" fillId="9" borderId="0" xfId="0" applyFont="1" applyFill="1" applyAlignment="1">
      <alignment horizontal="center" vertical="center" wrapText="1"/>
    </xf>
    <xf numFmtId="0" fontId="16" fillId="0" borderId="0" xfId="0" applyFont="1" applyAlignment="1">
      <alignment horizontal="center" vertical="center" wrapText="1"/>
    </xf>
    <xf numFmtId="0" fontId="25" fillId="9" borderId="10" xfId="0" applyFont="1" applyFill="1" applyBorder="1" applyAlignment="1">
      <alignment horizontal="left" vertical="center" wrapText="1"/>
    </xf>
    <xf numFmtId="0" fontId="25" fillId="9" borderId="11" xfId="0" applyFont="1" applyFill="1" applyBorder="1" applyAlignment="1">
      <alignment horizontal="center" vertical="center" wrapText="1"/>
    </xf>
    <xf numFmtId="0" fontId="16" fillId="2" borderId="11" xfId="0" applyFont="1" applyFill="1" applyBorder="1" applyAlignment="1">
      <alignment horizontal="left" vertical="center" wrapText="1"/>
    </xf>
    <xf numFmtId="168" fontId="16" fillId="2" borderId="15" xfId="1" applyNumberFormat="1" applyFont="1" applyFill="1" applyBorder="1" applyAlignment="1">
      <alignment vertical="center" wrapText="1"/>
    </xf>
    <xf numFmtId="165" fontId="16" fillId="2" borderId="15" xfId="1" applyNumberFormat="1" applyFont="1" applyFill="1" applyBorder="1" applyAlignment="1">
      <alignment vertical="center" wrapText="1"/>
    </xf>
    <xf numFmtId="0" fontId="53" fillId="0" borderId="0" xfId="0" applyFont="1" applyAlignment="1">
      <alignment horizontal="center"/>
    </xf>
    <xf numFmtId="17" fontId="33" fillId="9" borderId="50" xfId="3" applyNumberFormat="1" applyFont="1" applyFill="1" applyBorder="1" applyAlignment="1">
      <alignment horizontal="center" vertical="center" wrapText="1"/>
    </xf>
    <xf numFmtId="17" fontId="33" fillId="9" borderId="49" xfId="3" applyNumberFormat="1" applyFont="1" applyFill="1" applyBorder="1" applyAlignment="1">
      <alignment horizontal="center" vertical="center" wrapText="1"/>
    </xf>
    <xf numFmtId="0" fontId="14" fillId="2" borderId="7" xfId="0" applyFont="1" applyFill="1" applyBorder="1" applyAlignment="1">
      <alignment horizontal="left" vertical="center" wrapText="1"/>
    </xf>
    <xf numFmtId="4" fontId="16" fillId="4" borderId="0" xfId="0" applyNumberFormat="1" applyFont="1" applyFill="1" applyAlignment="1">
      <alignment horizontal="right" vertical="center" wrapText="1"/>
    </xf>
    <xf numFmtId="4" fontId="14" fillId="4" borderId="0" xfId="0" applyNumberFormat="1" applyFont="1" applyFill="1" applyAlignment="1">
      <alignment horizontal="right" vertical="center" wrapText="1"/>
    </xf>
    <xf numFmtId="0" fontId="14" fillId="2" borderId="0" xfId="0" applyFont="1" applyFill="1" applyAlignment="1">
      <alignment horizontal="right" vertical="center" wrapText="1"/>
    </xf>
    <xf numFmtId="0" fontId="16" fillId="6" borderId="3" xfId="0" applyFont="1" applyFill="1" applyBorder="1" applyAlignment="1">
      <alignment vertical="top" wrapText="1"/>
    </xf>
    <xf numFmtId="0" fontId="16" fillId="6" borderId="0" xfId="0" applyFont="1" applyFill="1" applyAlignment="1">
      <alignment vertical="top" wrapText="1"/>
    </xf>
    <xf numFmtId="4" fontId="14" fillId="4" borderId="51" xfId="0" applyNumberFormat="1" applyFont="1" applyFill="1" applyBorder="1" applyAlignment="1">
      <alignment horizontal="right" vertical="center" wrapText="1"/>
    </xf>
    <xf numFmtId="0" fontId="20" fillId="2" borderId="51" xfId="0" applyFont="1" applyFill="1" applyBorder="1" applyAlignment="1">
      <alignment horizontal="right" vertical="center" wrapText="1"/>
    </xf>
    <xf numFmtId="3" fontId="20" fillId="2" borderId="0" xfId="0" applyNumberFormat="1" applyFont="1" applyFill="1" applyAlignment="1">
      <alignment horizontal="right" vertical="center" wrapText="1"/>
    </xf>
    <xf numFmtId="0" fontId="29" fillId="2" borderId="9" xfId="0" applyFont="1" applyFill="1" applyBorder="1" applyAlignment="1">
      <alignment vertical="top"/>
    </xf>
    <xf numFmtId="43" fontId="16" fillId="2" borderId="0" xfId="1" applyFont="1" applyFill="1" applyBorder="1" applyAlignment="1">
      <alignment horizontal="right" vertical="center" wrapText="1"/>
    </xf>
    <xf numFmtId="0" fontId="19" fillId="3" borderId="0" xfId="0" applyFont="1" applyFill="1" applyAlignment="1">
      <alignment vertical="top"/>
    </xf>
    <xf numFmtId="0" fontId="16" fillId="0" borderId="9" xfId="0" applyFont="1" applyBorder="1" applyAlignment="1">
      <alignment vertical="top" wrapText="1"/>
    </xf>
    <xf numFmtId="0" fontId="16" fillId="2" borderId="6" xfId="0" applyFont="1" applyFill="1" applyBorder="1" applyAlignment="1">
      <alignment vertical="top" wrapText="1" indent="1"/>
    </xf>
    <xf numFmtId="0" fontId="16" fillId="3" borderId="0" xfId="0" applyFont="1" applyFill="1" applyAlignment="1">
      <alignment horizontal="left" vertical="top" indent="1"/>
    </xf>
    <xf numFmtId="0" fontId="16" fillId="0" borderId="9" xfId="0" applyFont="1" applyBorder="1" applyAlignment="1">
      <alignment vertical="center" wrapText="1"/>
    </xf>
    <xf numFmtId="0" fontId="16" fillId="0" borderId="0" xfId="0" applyFont="1" applyAlignment="1">
      <alignment vertical="top"/>
    </xf>
    <xf numFmtId="0" fontId="29" fillId="0" borderId="0" xfId="0" applyFont="1" applyAlignment="1">
      <alignment vertical="center" wrapText="1"/>
    </xf>
    <xf numFmtId="4" fontId="16" fillId="0" borderId="0" xfId="0" applyNumberFormat="1" applyFont="1" applyAlignment="1">
      <alignment horizontal="right" vertical="center" wrapText="1"/>
    </xf>
    <xf numFmtId="0" fontId="19" fillId="0" borderId="0" xfId="0" applyFont="1"/>
    <xf numFmtId="0" fontId="16" fillId="2" borderId="0" xfId="0" applyFont="1" applyFill="1" applyAlignment="1">
      <alignment horizontal="left" vertical="top" wrapText="1" indent="1"/>
    </xf>
    <xf numFmtId="0" fontId="16" fillId="2" borderId="9" xfId="0" applyFont="1" applyFill="1" applyBorder="1" applyAlignment="1">
      <alignment horizontal="left" vertical="top" wrapText="1" indent="1"/>
    </xf>
    <xf numFmtId="0" fontId="14" fillId="0" borderId="0" xfId="0" applyFont="1" applyAlignment="1">
      <alignment vertical="center"/>
    </xf>
    <xf numFmtId="168" fontId="14" fillId="4" borderId="0" xfId="1" applyNumberFormat="1" applyFont="1" applyFill="1" applyAlignment="1">
      <alignment horizontal="right" vertical="center" wrapText="1"/>
    </xf>
    <xf numFmtId="165" fontId="20" fillId="0" borderId="51" xfId="1" applyNumberFormat="1" applyFont="1" applyBorder="1" applyAlignment="1">
      <alignment horizontal="right" vertical="center" wrapText="1"/>
    </xf>
    <xf numFmtId="165" fontId="16" fillId="0" borderId="0" xfId="1" applyNumberFormat="1" applyFont="1" applyAlignment="1">
      <alignment horizontal="right" vertical="center" wrapText="1"/>
    </xf>
    <xf numFmtId="165" fontId="14" fillId="4" borderId="0" xfId="1" applyNumberFormat="1" applyFont="1" applyFill="1" applyAlignment="1">
      <alignment horizontal="right" vertical="center" wrapText="1"/>
    </xf>
    <xf numFmtId="0" fontId="19" fillId="0" borderId="0" xfId="0" applyFont="1" applyAlignment="1">
      <alignment vertical="top" wrapText="1"/>
    </xf>
    <xf numFmtId="0" fontId="19" fillId="0" borderId="0" xfId="0" applyFont="1" applyAlignment="1">
      <alignment wrapText="1"/>
    </xf>
    <xf numFmtId="168" fontId="16" fillId="0" borderId="0" xfId="1" applyNumberFormat="1" applyFont="1" applyAlignment="1">
      <alignment horizontal="right" vertical="center" wrapText="1"/>
    </xf>
    <xf numFmtId="165" fontId="14" fillId="4" borderId="25" xfId="1" applyNumberFormat="1" applyFont="1" applyFill="1" applyBorder="1" applyAlignment="1">
      <alignment horizontal="right" vertical="center" wrapText="1"/>
    </xf>
    <xf numFmtId="165" fontId="20" fillId="0" borderId="25" xfId="1" applyNumberFormat="1" applyFont="1" applyBorder="1" applyAlignment="1">
      <alignment horizontal="right" vertical="center" wrapText="1"/>
    </xf>
    <xf numFmtId="165" fontId="20" fillId="0" borderId="0" xfId="1" applyNumberFormat="1" applyFont="1" applyBorder="1" applyAlignment="1">
      <alignment horizontal="right" vertical="center" wrapText="1"/>
    </xf>
    <xf numFmtId="165" fontId="16" fillId="0" borderId="0" xfId="1" applyNumberFormat="1" applyFont="1" applyBorder="1" applyAlignment="1">
      <alignment horizontal="right" vertical="center" wrapText="1"/>
    </xf>
    <xf numFmtId="0" fontId="7" fillId="0" borderId="0" xfId="0" applyFont="1" applyAlignment="1">
      <alignment vertical="center"/>
    </xf>
    <xf numFmtId="0" fontId="7" fillId="2" borderId="0" xfId="0" applyFont="1" applyFill="1" applyAlignment="1">
      <alignment vertical="center"/>
    </xf>
    <xf numFmtId="17" fontId="55" fillId="2" borderId="66" xfId="3" applyNumberFormat="1" applyFont="1" applyFill="1" applyBorder="1" applyAlignment="1">
      <alignment horizontal="left" vertical="center" wrapText="1"/>
    </xf>
    <xf numFmtId="17" fontId="56" fillId="2" borderId="66" xfId="3" applyNumberFormat="1" applyFont="1" applyFill="1" applyBorder="1" applyAlignment="1">
      <alignment horizontal="left" vertical="center" wrapText="1"/>
    </xf>
    <xf numFmtId="0" fontId="13" fillId="0" borderId="6" xfId="0" applyFont="1" applyBorder="1"/>
    <xf numFmtId="0" fontId="19" fillId="0" borderId="0" xfId="0" applyFont="1" applyAlignment="1">
      <alignment vertical="center" wrapText="1"/>
    </xf>
    <xf numFmtId="0" fontId="19" fillId="0" borderId="9" xfId="0" applyFont="1" applyBorder="1" applyAlignment="1">
      <alignment vertical="center" wrapText="1"/>
    </xf>
    <xf numFmtId="0" fontId="16" fillId="0" borderId="11" xfId="0" applyFont="1" applyBorder="1" applyAlignment="1">
      <alignment horizontal="left" vertical="center" wrapText="1"/>
    </xf>
    <xf numFmtId="0" fontId="39" fillId="0" borderId="0" xfId="0" applyFont="1"/>
    <xf numFmtId="0" fontId="16" fillId="0" borderId="4" xfId="0" applyFont="1" applyBorder="1" applyAlignment="1">
      <alignment vertical="top" wrapText="1"/>
    </xf>
    <xf numFmtId="17" fontId="25" fillId="9" borderId="67" xfId="0" applyNumberFormat="1" applyFont="1" applyFill="1" applyBorder="1" applyAlignment="1">
      <alignment horizontal="center" vertical="center" wrapText="1"/>
    </xf>
    <xf numFmtId="17" fontId="25" fillId="9" borderId="68" xfId="0" applyNumberFormat="1" applyFont="1" applyFill="1" applyBorder="1" applyAlignment="1">
      <alignment horizontal="center" vertical="center" wrapText="1"/>
    </xf>
    <xf numFmtId="17" fontId="25" fillId="9" borderId="69" xfId="0" applyNumberFormat="1" applyFont="1" applyFill="1" applyBorder="1" applyAlignment="1">
      <alignment horizontal="center" vertical="center" wrapText="1"/>
    </xf>
    <xf numFmtId="0" fontId="14" fillId="0" borderId="0" xfId="0" applyFont="1" applyAlignment="1">
      <alignment horizontal="left" vertical="center"/>
    </xf>
    <xf numFmtId="0" fontId="20" fillId="4" borderId="52" xfId="0" applyFont="1" applyFill="1" applyBorder="1" applyAlignment="1">
      <alignment horizontal="center" vertical="center"/>
    </xf>
    <xf numFmtId="165" fontId="14" fillId="4" borderId="51" xfId="1" applyNumberFormat="1" applyFont="1" applyFill="1" applyBorder="1" applyAlignment="1">
      <alignment horizontal="left" vertical="center"/>
    </xf>
    <xf numFmtId="165" fontId="16" fillId="4" borderId="0" xfId="1" applyNumberFormat="1" applyFont="1" applyFill="1" applyAlignment="1">
      <alignment horizontal="left" vertical="center"/>
    </xf>
    <xf numFmtId="165" fontId="16" fillId="0" borderId="0" xfId="1" applyNumberFormat="1" applyFont="1" applyAlignment="1">
      <alignment horizontal="left" vertical="center"/>
    </xf>
    <xf numFmtId="165" fontId="20" fillId="0" borderId="51" xfId="1" applyNumberFormat="1" applyFont="1" applyBorder="1" applyAlignment="1">
      <alignment horizontal="left" vertical="center"/>
    </xf>
    <xf numFmtId="0" fontId="25" fillId="9" borderId="52" xfId="0" applyFont="1" applyFill="1" applyBorder="1" applyAlignment="1">
      <alignment horizontal="center" vertical="center"/>
    </xf>
    <xf numFmtId="0" fontId="27" fillId="9" borderId="6" xfId="3" applyFont="1" applyFill="1" applyBorder="1" applyAlignment="1">
      <alignment horizontal="center" vertical="center"/>
    </xf>
    <xf numFmtId="0" fontId="13" fillId="0" borderId="0" xfId="0" applyFont="1"/>
    <xf numFmtId="0" fontId="57" fillId="0" borderId="6" xfId="0" applyFont="1" applyBorder="1"/>
    <xf numFmtId="17" fontId="25" fillId="12" borderId="70" xfId="0" applyNumberFormat="1" applyFont="1" applyFill="1" applyBorder="1" applyAlignment="1">
      <alignment horizontal="center" vertical="center" wrapText="1"/>
    </xf>
    <xf numFmtId="0" fontId="58" fillId="4" borderId="72" xfId="0" applyFont="1" applyFill="1" applyBorder="1" applyAlignment="1">
      <alignment horizontal="justify" vertical="center" wrapText="1"/>
    </xf>
    <xf numFmtId="0" fontId="58" fillId="4" borderId="72"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16" fillId="2" borderId="14" xfId="0" applyFont="1" applyFill="1" applyBorder="1"/>
    <xf numFmtId="0" fontId="16" fillId="4" borderId="0" xfId="0" applyFont="1" applyFill="1" applyAlignment="1">
      <alignment horizontal="justify" vertical="center" wrapText="1"/>
    </xf>
    <xf numFmtId="167" fontId="16" fillId="4" borderId="0" xfId="0" applyNumberFormat="1" applyFont="1" applyFill="1" applyAlignment="1">
      <alignment horizontal="center" vertical="center" wrapText="1"/>
    </xf>
    <xf numFmtId="167" fontId="16" fillId="2" borderId="0" xfId="0" applyNumberFormat="1" applyFont="1" applyFill="1" applyAlignment="1">
      <alignment horizontal="center" vertical="center" wrapText="1"/>
    </xf>
    <xf numFmtId="0" fontId="16" fillId="2" borderId="7" xfId="0" applyFont="1" applyFill="1" applyBorder="1" applyAlignment="1">
      <alignment vertical="center"/>
    </xf>
    <xf numFmtId="167" fontId="14" fillId="4" borderId="0" xfId="0" applyNumberFormat="1" applyFont="1" applyFill="1" applyAlignment="1">
      <alignment horizontal="center" vertical="center" wrapText="1"/>
    </xf>
    <xf numFmtId="167" fontId="58" fillId="2" borderId="0" xfId="0" applyNumberFormat="1" applyFont="1" applyFill="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wrapText="1"/>
    </xf>
    <xf numFmtId="0" fontId="16" fillId="2" borderId="7" xfId="0" applyFont="1" applyFill="1" applyBorder="1" applyAlignment="1">
      <alignment vertical="center" wrapText="1"/>
    </xf>
    <xf numFmtId="0" fontId="19" fillId="4" borderId="0" xfId="0" applyFont="1" applyFill="1" applyAlignment="1">
      <alignment horizontal="justify" vertical="center" wrapText="1"/>
    </xf>
    <xf numFmtId="0" fontId="19" fillId="2" borderId="0" xfId="0" applyFont="1" applyFill="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vertical="top" wrapText="1"/>
    </xf>
    <xf numFmtId="0" fontId="58" fillId="4" borderId="72" xfId="0" applyFont="1" applyFill="1" applyBorder="1" applyAlignment="1">
      <alignment horizontal="left" vertical="center" wrapText="1"/>
    </xf>
    <xf numFmtId="0" fontId="14" fillId="2" borderId="0" xfId="0" applyFont="1" applyFill="1"/>
    <xf numFmtId="0" fontId="33" fillId="12" borderId="22" xfId="3" applyFont="1" applyFill="1" applyBorder="1" applyAlignment="1">
      <alignment horizontal="center" vertical="center"/>
    </xf>
    <xf numFmtId="17" fontId="60" fillId="2" borderId="66" xfId="3" applyNumberFormat="1" applyFont="1" applyFill="1" applyBorder="1" applyAlignment="1">
      <alignment horizontal="left" vertical="center" wrapText="1"/>
    </xf>
    <xf numFmtId="0" fontId="14" fillId="2" borderId="15" xfId="0" applyFont="1" applyFill="1" applyBorder="1" applyAlignment="1">
      <alignment vertical="center"/>
    </xf>
    <xf numFmtId="0" fontId="58" fillId="4" borderId="72" xfId="0" applyFont="1" applyFill="1" applyBorder="1" applyAlignment="1">
      <alignment horizontal="right" vertical="center" wrapText="1"/>
    </xf>
    <xf numFmtId="0" fontId="25" fillId="12" borderId="72" xfId="0" applyFont="1" applyFill="1" applyBorder="1" applyAlignment="1">
      <alignment horizontal="right" vertical="center" wrapText="1"/>
    </xf>
    <xf numFmtId="0" fontId="14" fillId="4" borderId="74" xfId="0" applyFont="1" applyFill="1" applyBorder="1" applyAlignment="1">
      <alignment horizontal="left" vertical="center" wrapText="1"/>
    </xf>
    <xf numFmtId="0" fontId="58" fillId="4" borderId="74" xfId="0" applyFont="1" applyFill="1" applyBorder="1" applyAlignment="1">
      <alignment horizontal="right" vertical="center" wrapText="1"/>
    </xf>
    <xf numFmtId="0" fontId="14" fillId="4" borderId="74" xfId="0" applyFont="1" applyFill="1" applyBorder="1" applyAlignment="1">
      <alignment horizontal="right" vertical="center" wrapText="1"/>
    </xf>
    <xf numFmtId="0" fontId="58" fillId="2" borderId="74" xfId="0" applyFont="1" applyFill="1" applyBorder="1" applyAlignment="1">
      <alignment horizontal="right" vertical="center" wrapText="1"/>
    </xf>
    <xf numFmtId="0" fontId="14" fillId="11" borderId="0" xfId="0" applyFont="1" applyFill="1" applyAlignment="1">
      <alignment vertical="center"/>
    </xf>
    <xf numFmtId="0" fontId="14" fillId="11" borderId="0" xfId="0" applyFont="1" applyFill="1" applyAlignment="1">
      <alignment vertical="center" wrapText="1"/>
    </xf>
    <xf numFmtId="0" fontId="16" fillId="4" borderId="73" xfId="0" applyFont="1" applyFill="1" applyBorder="1" applyAlignment="1">
      <alignment horizontal="justify" vertical="center" wrapText="1"/>
    </xf>
    <xf numFmtId="4" fontId="16" fillId="4" borderId="73" xfId="0" applyNumberFormat="1" applyFont="1" applyFill="1" applyBorder="1" applyAlignment="1">
      <alignment horizontal="right" vertical="center" wrapText="1"/>
    </xf>
    <xf numFmtId="4" fontId="16" fillId="0" borderId="73" xfId="0" applyNumberFormat="1" applyFont="1" applyBorder="1" applyAlignment="1">
      <alignment horizontal="right" vertical="center" wrapText="1"/>
    </xf>
    <xf numFmtId="0" fontId="16" fillId="0" borderId="0" xfId="0" applyFont="1" applyAlignment="1">
      <alignment horizontal="justify" vertical="center"/>
    </xf>
    <xf numFmtId="0" fontId="58" fillId="4" borderId="72" xfId="0" applyFont="1" applyFill="1" applyBorder="1" applyAlignment="1">
      <alignment vertical="center" wrapText="1"/>
    </xf>
    <xf numFmtId="0" fontId="25" fillId="12" borderId="72" xfId="0" applyFont="1" applyFill="1" applyBorder="1" applyAlignment="1">
      <alignment vertical="center" wrapText="1"/>
    </xf>
    <xf numFmtId="165" fontId="58" fillId="0" borderId="0" xfId="1" applyNumberFormat="1" applyFont="1" applyFill="1" applyAlignment="1">
      <alignment horizontal="right" vertical="center" wrapText="1"/>
    </xf>
    <xf numFmtId="4" fontId="14" fillId="0" borderId="0" xfId="0" applyNumberFormat="1" applyFont="1" applyAlignment="1">
      <alignment horizontal="right" vertical="center" wrapText="1"/>
    </xf>
    <xf numFmtId="4" fontId="58" fillId="0" borderId="0" xfId="0" applyNumberFormat="1" applyFont="1" applyAlignment="1">
      <alignment horizontal="right" vertical="center" wrapText="1"/>
    </xf>
    <xf numFmtId="0" fontId="58" fillId="4" borderId="0" xfId="0" applyFont="1" applyFill="1" applyAlignment="1">
      <alignment vertical="center" wrapText="1"/>
    </xf>
    <xf numFmtId="168" fontId="16" fillId="4" borderId="0" xfId="1" applyNumberFormat="1" applyFont="1" applyFill="1" applyAlignment="1">
      <alignment vertical="center" wrapText="1"/>
    </xf>
    <xf numFmtId="168" fontId="16" fillId="0" borderId="0" xfId="1" applyNumberFormat="1" applyFont="1" applyAlignment="1">
      <alignment vertical="center" wrapText="1"/>
    </xf>
    <xf numFmtId="164" fontId="16" fillId="4" borderId="0" xfId="0" applyNumberFormat="1" applyFont="1" applyFill="1" applyAlignment="1">
      <alignment horizontal="right" vertical="center" wrapText="1"/>
    </xf>
    <xf numFmtId="164" fontId="16" fillId="0" borderId="0" xfId="0" applyNumberFormat="1" applyFont="1" applyAlignment="1">
      <alignment horizontal="right" vertical="center" wrapText="1"/>
    </xf>
    <xf numFmtId="0" fontId="14" fillId="3" borderId="0" xfId="0" applyFont="1" applyFill="1"/>
    <xf numFmtId="0" fontId="14" fillId="0" borderId="1" xfId="0" applyFont="1" applyBorder="1"/>
    <xf numFmtId="0" fontId="14" fillId="0" borderId="0" xfId="0" applyFont="1"/>
    <xf numFmtId="0" fontId="14" fillId="0" borderId="1" xfId="0" applyFont="1" applyBorder="1" applyAlignment="1">
      <alignment vertical="center"/>
    </xf>
    <xf numFmtId="165" fontId="16" fillId="4" borderId="0" xfId="1" applyNumberFormat="1" applyFont="1" applyFill="1" applyAlignment="1">
      <alignment vertical="center" wrapText="1"/>
    </xf>
    <xf numFmtId="164" fontId="14" fillId="4" borderId="0" xfId="0" applyNumberFormat="1" applyFont="1" applyFill="1" applyAlignment="1">
      <alignment horizontal="right" vertical="center" wrapText="1"/>
    </xf>
    <xf numFmtId="168" fontId="58" fillId="0" borderId="0" xfId="1" applyNumberFormat="1" applyFont="1" applyAlignment="1">
      <alignment horizontal="right" vertical="center" wrapText="1"/>
    </xf>
    <xf numFmtId="164" fontId="58" fillId="0" borderId="0" xfId="0" applyNumberFormat="1" applyFont="1" applyAlignment="1">
      <alignment horizontal="right" vertical="center" wrapText="1"/>
    </xf>
    <xf numFmtId="0" fontId="33" fillId="12" borderId="6" xfId="3" applyFont="1" applyFill="1" applyBorder="1" applyAlignment="1">
      <alignment horizontal="center" vertical="center"/>
    </xf>
    <xf numFmtId="0" fontId="58" fillId="4" borderId="0" xfId="0" applyFont="1" applyFill="1" applyAlignment="1">
      <alignment horizontal="center" vertical="center" wrapText="1"/>
    </xf>
    <xf numFmtId="3" fontId="16" fillId="4" borderId="0" xfId="0" applyNumberFormat="1" applyFont="1" applyFill="1" applyAlignment="1">
      <alignment horizontal="center" vertical="center" wrapText="1"/>
    </xf>
    <xf numFmtId="3" fontId="16" fillId="0" borderId="0" xfId="0" applyNumberFormat="1" applyFont="1" applyAlignment="1">
      <alignment horizontal="center" vertical="center" wrapText="1"/>
    </xf>
    <xf numFmtId="4" fontId="16" fillId="4" borderId="0" xfId="0" applyNumberFormat="1" applyFont="1" applyFill="1" applyAlignment="1">
      <alignment horizontal="center" vertical="center" wrapText="1"/>
    </xf>
    <xf numFmtId="4" fontId="16" fillId="0" borderId="0" xfId="0" applyNumberFormat="1" applyFont="1" applyAlignment="1">
      <alignment horizontal="center" vertical="center" wrapText="1"/>
    </xf>
    <xf numFmtId="165" fontId="16" fillId="0" borderId="0" xfId="1" applyNumberFormat="1" applyFont="1" applyFill="1" applyAlignment="1">
      <alignment vertical="center" wrapText="1"/>
    </xf>
    <xf numFmtId="9" fontId="16" fillId="4" borderId="0" xfId="2" applyFont="1" applyFill="1" applyAlignment="1">
      <alignment horizontal="right" vertical="center" wrapText="1"/>
    </xf>
    <xf numFmtId="9" fontId="16" fillId="0" borderId="0" xfId="2" applyFont="1" applyAlignment="1">
      <alignment horizontal="right" vertical="center" wrapText="1"/>
    </xf>
    <xf numFmtId="0" fontId="19" fillId="0" borderId="1" xfId="0" applyFont="1" applyBorder="1"/>
    <xf numFmtId="0" fontId="19" fillId="0" borderId="3" xfId="0" applyFont="1" applyBorder="1"/>
    <xf numFmtId="0" fontId="19" fillId="0" borderId="6" xfId="0" applyFont="1" applyBorder="1"/>
    <xf numFmtId="0" fontId="19" fillId="0" borderId="7" xfId="0" applyFont="1" applyBorder="1"/>
    <xf numFmtId="0" fontId="61" fillId="3" borderId="0" xfId="0" applyFont="1" applyFill="1"/>
    <xf numFmtId="0" fontId="61" fillId="0" borderId="1" xfId="0" applyFont="1" applyBorder="1"/>
    <xf numFmtId="0" fontId="61" fillId="0" borderId="6" xfId="0" applyFont="1" applyBorder="1"/>
    <xf numFmtId="9" fontId="19" fillId="0" borderId="3" xfId="2" applyFont="1" applyBorder="1"/>
    <xf numFmtId="9" fontId="19" fillId="0" borderId="2" xfId="2" applyFont="1" applyBorder="1"/>
    <xf numFmtId="0" fontId="19" fillId="0" borderId="2" xfId="0" applyFont="1" applyBorder="1"/>
    <xf numFmtId="17" fontId="25" fillId="12" borderId="76" xfId="0" applyNumberFormat="1" applyFont="1" applyFill="1" applyBorder="1" applyAlignment="1">
      <alignment horizontal="center" vertical="center" wrapText="1"/>
    </xf>
    <xf numFmtId="17" fontId="25" fillId="12" borderId="77" xfId="0" applyNumberFormat="1" applyFont="1" applyFill="1" applyBorder="1" applyAlignment="1">
      <alignment horizontal="center" vertical="center" wrapText="1"/>
    </xf>
    <xf numFmtId="0" fontId="14" fillId="0" borderId="5" xfId="0" applyFont="1" applyBorder="1" applyAlignment="1">
      <alignment vertical="center"/>
    </xf>
    <xf numFmtId="0" fontId="25" fillId="12" borderId="75" xfId="0" applyFont="1" applyFill="1" applyBorder="1" applyAlignment="1">
      <alignment horizontal="right" vertical="center" wrapText="1"/>
    </xf>
    <xf numFmtId="0" fontId="16" fillId="0" borderId="7" xfId="0" applyFont="1" applyBorder="1" applyAlignment="1">
      <alignment horizontal="center"/>
    </xf>
    <xf numFmtId="0" fontId="53" fillId="0" borderId="11" xfId="0" applyFont="1" applyBorder="1"/>
    <xf numFmtId="0" fontId="19" fillId="2" borderId="12" xfId="0" applyFont="1" applyFill="1" applyBorder="1"/>
    <xf numFmtId="0" fontId="19" fillId="2" borderId="6" xfId="0" applyFont="1" applyFill="1" applyBorder="1"/>
    <xf numFmtId="0" fontId="16" fillId="2" borderId="6" xfId="0" applyFont="1" applyFill="1" applyBorder="1" applyAlignment="1">
      <alignment vertical="center" indent="1"/>
    </xf>
    <xf numFmtId="0" fontId="14" fillId="2" borderId="6" xfId="0" applyFont="1" applyFill="1" applyBorder="1" applyAlignment="1">
      <alignment vertical="center" indent="1"/>
    </xf>
    <xf numFmtId="0" fontId="16" fillId="2" borderId="7" xfId="0" applyFont="1" applyFill="1" applyBorder="1" applyAlignment="1">
      <alignment vertical="center" indent="1"/>
    </xf>
    <xf numFmtId="3" fontId="14" fillId="2" borderId="12" xfId="0" applyNumberFormat="1" applyFont="1" applyFill="1" applyBorder="1" applyAlignment="1">
      <alignment vertical="center" indent="1"/>
    </xf>
    <xf numFmtId="0" fontId="14" fillId="2" borderId="12" xfId="0" applyFont="1" applyFill="1" applyBorder="1" applyAlignment="1">
      <alignment vertical="center" indent="1"/>
    </xf>
    <xf numFmtId="0" fontId="16" fillId="2" borderId="12" xfId="0" applyFont="1" applyFill="1" applyBorder="1" applyAlignment="1">
      <alignment vertical="center" indent="1"/>
    </xf>
    <xf numFmtId="0" fontId="14" fillId="2" borderId="6" xfId="0" applyFont="1" applyFill="1" applyBorder="1" applyAlignment="1">
      <alignment vertical="center"/>
    </xf>
    <xf numFmtId="0" fontId="16" fillId="0" borderId="1" xfId="0" applyFont="1" applyBorder="1" applyAlignment="1">
      <alignment horizontal="left"/>
    </xf>
    <xf numFmtId="0" fontId="14" fillId="2" borderId="6"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0" xfId="0" applyFont="1" applyAlignment="1">
      <alignment horizontal="left"/>
    </xf>
    <xf numFmtId="0" fontId="8" fillId="0" borderId="1" xfId="0" applyFont="1" applyBorder="1" applyAlignment="1">
      <alignment horizontal="center"/>
    </xf>
    <xf numFmtId="0" fontId="33" fillId="12" borderId="5" xfId="3" applyFont="1" applyFill="1" applyBorder="1" applyAlignment="1">
      <alignment horizontal="center" vertical="center"/>
    </xf>
    <xf numFmtId="0" fontId="53" fillId="0" borderId="0" xfId="0" applyFont="1"/>
    <xf numFmtId="0" fontId="19" fillId="2" borderId="1" xfId="0" applyFont="1" applyFill="1" applyBorder="1" applyAlignment="1">
      <alignment wrapText="1"/>
    </xf>
    <xf numFmtId="0" fontId="19" fillId="2" borderId="7" xfId="0" applyFont="1" applyFill="1" applyBorder="1" applyAlignment="1">
      <alignment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6" xfId="0" applyFont="1" applyFill="1" applyBorder="1" applyAlignment="1">
      <alignment vertical="center"/>
    </xf>
    <xf numFmtId="0" fontId="19" fillId="2" borderId="11" xfId="0" applyFont="1" applyFill="1" applyBorder="1" applyAlignment="1">
      <alignment vertical="center"/>
    </xf>
    <xf numFmtId="0" fontId="19" fillId="2" borderId="14" xfId="0" applyFont="1" applyFill="1" applyBorder="1" applyAlignment="1">
      <alignment vertical="center"/>
    </xf>
    <xf numFmtId="0" fontId="19" fillId="2" borderId="11" xfId="0" applyFont="1" applyFill="1" applyBorder="1" applyAlignment="1">
      <alignment vertical="center" wrapText="1"/>
    </xf>
    <xf numFmtId="0" fontId="25" fillId="12" borderId="75" xfId="0" applyFont="1" applyFill="1" applyBorder="1" applyAlignment="1">
      <alignment horizontal="center" vertical="center" wrapText="1"/>
    </xf>
    <xf numFmtId="0" fontId="14" fillId="4" borderId="73" xfId="0" applyFont="1" applyFill="1" applyBorder="1" applyAlignment="1">
      <alignment vertical="center"/>
    </xf>
    <xf numFmtId="0" fontId="14" fillId="4" borderId="73" xfId="0" applyFont="1" applyFill="1" applyBorder="1" applyAlignment="1">
      <alignment horizontal="center" vertical="center"/>
    </xf>
    <xf numFmtId="3" fontId="14" fillId="4" borderId="73" xfId="0" applyNumberFormat="1" applyFont="1" applyFill="1" applyBorder="1" applyAlignment="1">
      <alignment horizontal="center" vertical="center"/>
    </xf>
    <xf numFmtId="0" fontId="58" fillId="2" borderId="73" xfId="0" applyFont="1" applyFill="1" applyBorder="1" applyAlignment="1">
      <alignment horizontal="center" vertical="center"/>
    </xf>
    <xf numFmtId="0" fontId="16" fillId="2" borderId="1" xfId="0" applyFont="1" applyFill="1" applyBorder="1" applyAlignment="1">
      <alignment vertical="center" indent="1"/>
    </xf>
    <xf numFmtId="0" fontId="16" fillId="2" borderId="2" xfId="0" applyFont="1" applyFill="1" applyBorder="1"/>
    <xf numFmtId="3" fontId="14" fillId="4" borderId="0" xfId="0" applyNumberFormat="1" applyFont="1" applyFill="1" applyAlignment="1">
      <alignment horizontal="center" vertical="center" wrapText="1"/>
    </xf>
    <xf numFmtId="3" fontId="58" fillId="0" borderId="0" xfId="0" applyNumberFormat="1" applyFont="1" applyAlignment="1">
      <alignment horizontal="center" vertical="center" wrapText="1"/>
    </xf>
    <xf numFmtId="0" fontId="58" fillId="0" borderId="0" xfId="0" applyFont="1" applyAlignment="1">
      <alignment horizontal="center" vertical="center" wrapText="1"/>
    </xf>
    <xf numFmtId="3"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4" fillId="4" borderId="73" xfId="0" applyFont="1" applyFill="1" applyBorder="1" applyAlignment="1">
      <alignment horizontal="justify" vertical="center" wrapText="1"/>
    </xf>
    <xf numFmtId="3" fontId="14" fillId="4" borderId="73" xfId="0" applyNumberFormat="1" applyFont="1" applyFill="1" applyBorder="1" applyAlignment="1">
      <alignment horizontal="right" vertical="center" wrapText="1"/>
    </xf>
    <xf numFmtId="3" fontId="58" fillId="0" borderId="73" xfId="0" applyNumberFormat="1" applyFont="1" applyBorder="1" applyAlignment="1">
      <alignment horizontal="right" vertical="center" wrapText="1"/>
    </xf>
    <xf numFmtId="0" fontId="14" fillId="2" borderId="1" xfId="0" applyFont="1" applyFill="1" applyBorder="1" applyAlignment="1">
      <alignment horizontal="left" vertical="center" indent="1"/>
    </xf>
    <xf numFmtId="0" fontId="16" fillId="2" borderId="1" xfId="0" applyFont="1" applyFill="1" applyBorder="1" applyAlignment="1">
      <alignment horizontal="left" vertical="center" indent="1"/>
    </xf>
    <xf numFmtId="0" fontId="16" fillId="2" borderId="7" xfId="0" applyFont="1" applyFill="1" applyBorder="1" applyAlignment="1">
      <alignment horizontal="left" vertical="center" indent="1"/>
    </xf>
    <xf numFmtId="0" fontId="19" fillId="2" borderId="1" xfId="0" applyFont="1" applyFill="1" applyBorder="1" applyAlignment="1">
      <alignment vertical="center" wrapText="1"/>
    </xf>
    <xf numFmtId="0" fontId="19" fillId="2" borderId="7"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14" xfId="0" applyFont="1" applyFill="1" applyBorder="1" applyAlignment="1">
      <alignment vertical="center" wrapText="1"/>
    </xf>
    <xf numFmtId="0" fontId="16" fillId="2" borderId="0" xfId="0" applyFont="1" applyFill="1" applyAlignment="1">
      <alignment horizontal="left" vertical="center" indent="1"/>
    </xf>
    <xf numFmtId="0" fontId="14" fillId="4" borderId="73" xfId="0" applyFont="1" applyFill="1" applyBorder="1" applyAlignment="1">
      <alignment vertical="center" wrapText="1"/>
    </xf>
    <xf numFmtId="0" fontId="14" fillId="4" borderId="73" xfId="0" applyFont="1" applyFill="1" applyBorder="1" applyAlignment="1">
      <alignment horizontal="right" vertical="center" wrapText="1"/>
    </xf>
    <xf numFmtId="164" fontId="14" fillId="4" borderId="73" xfId="0" applyNumberFormat="1" applyFont="1" applyFill="1" applyBorder="1" applyAlignment="1">
      <alignment horizontal="right" vertical="center" wrapText="1"/>
    </xf>
    <xf numFmtId="0" fontId="58" fillId="0" borderId="73" xfId="0" applyFont="1" applyBorder="1" applyAlignment="1">
      <alignment horizontal="right" vertical="center" wrapText="1"/>
    </xf>
    <xf numFmtId="164" fontId="58" fillId="0" borderId="73" xfId="0" applyNumberFormat="1" applyFont="1" applyBorder="1" applyAlignment="1">
      <alignment horizontal="right" vertical="center" wrapText="1"/>
    </xf>
    <xf numFmtId="4" fontId="14" fillId="4" borderId="73" xfId="0" applyNumberFormat="1" applyFont="1" applyFill="1" applyBorder="1" applyAlignment="1">
      <alignment horizontal="center" vertical="center" wrapText="1"/>
    </xf>
    <xf numFmtId="4" fontId="14" fillId="0" borderId="73" xfId="0" applyNumberFormat="1" applyFont="1" applyBorder="1" applyAlignment="1">
      <alignment horizontal="center" vertical="center" wrapText="1"/>
    </xf>
    <xf numFmtId="0" fontId="16" fillId="0" borderId="19" xfId="0" applyFont="1" applyBorder="1" applyAlignment="1">
      <alignmen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17" fontId="25" fillId="10" borderId="29" xfId="0" applyNumberFormat="1" applyFont="1" applyFill="1" applyBorder="1" applyAlignment="1">
      <alignment horizontal="center" vertical="center" wrapText="1"/>
    </xf>
    <xf numFmtId="3" fontId="16" fillId="2" borderId="0" xfId="0" applyNumberFormat="1" applyFont="1" applyFill="1" applyAlignment="1">
      <alignment horizontal="center" vertical="center" wrapText="1"/>
    </xf>
    <xf numFmtId="3" fontId="15" fillId="2" borderId="0" xfId="0" applyNumberFormat="1" applyFont="1" applyFill="1" applyAlignment="1">
      <alignment horizontal="center"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33" fillId="10" borderId="6" xfId="3" applyFont="1" applyFill="1" applyBorder="1" applyAlignment="1">
      <alignment horizontal="center" vertical="center"/>
    </xf>
    <xf numFmtId="0" fontId="33" fillId="10" borderId="5" xfId="3" applyFont="1" applyFill="1" applyBorder="1" applyAlignment="1">
      <alignment horizontal="center" vertical="center"/>
    </xf>
    <xf numFmtId="17" fontId="63" fillId="2" borderId="66" xfId="3" applyNumberFormat="1" applyFont="1" applyFill="1" applyBorder="1" applyAlignment="1">
      <alignment horizontal="left" vertical="center" wrapText="1"/>
    </xf>
    <xf numFmtId="0" fontId="16" fillId="2" borderId="0" xfId="0" applyFont="1" applyFill="1" applyAlignment="1">
      <alignment vertical="center" wrapText="1" indent="1"/>
    </xf>
    <xf numFmtId="0" fontId="16" fillId="2" borderId="9" xfId="0" applyFont="1" applyFill="1" applyBorder="1" applyAlignment="1">
      <alignment vertical="center" wrapText="1" indent="1"/>
    </xf>
    <xf numFmtId="166" fontId="16" fillId="4" borderId="0" xfId="2" applyNumberFormat="1" applyFont="1" applyFill="1" applyAlignment="1">
      <alignment horizontal="center" vertical="center" wrapText="1"/>
    </xf>
    <xf numFmtId="166" fontId="16" fillId="0" borderId="0" xfId="2" applyNumberFormat="1" applyFont="1" applyAlignment="1">
      <alignment horizontal="center" vertical="center" wrapText="1"/>
    </xf>
    <xf numFmtId="166" fontId="14" fillId="4" borderId="0" xfId="2" applyNumberFormat="1" applyFont="1" applyFill="1" applyAlignment="1">
      <alignment horizontal="center" vertical="center" wrapText="1"/>
    </xf>
    <xf numFmtId="166" fontId="15" fillId="2" borderId="0" xfId="2" applyNumberFormat="1" applyFont="1" applyFill="1" applyAlignment="1">
      <alignment horizontal="center" vertical="center" wrapText="1"/>
    </xf>
    <xf numFmtId="0" fontId="64" fillId="0" borderId="6" xfId="0" applyFont="1" applyBorder="1"/>
    <xf numFmtId="17" fontId="25" fillId="13" borderId="81" xfId="0" applyNumberFormat="1" applyFont="1" applyFill="1" applyBorder="1" applyAlignment="1">
      <alignment horizontal="center" vertical="center" wrapText="1"/>
    </xf>
    <xf numFmtId="8" fontId="16" fillId="2" borderId="0" xfId="0" applyNumberFormat="1" applyFont="1" applyFill="1" applyAlignment="1">
      <alignment horizontal="right" vertical="center" wrapText="1"/>
    </xf>
    <xf numFmtId="8" fontId="16" fillId="2" borderId="85" xfId="0" applyNumberFormat="1" applyFont="1" applyFill="1" applyBorder="1" applyAlignment="1">
      <alignment horizontal="right" vertical="center" wrapText="1"/>
    </xf>
    <xf numFmtId="0" fontId="33" fillId="13" borderId="22" xfId="3" applyFont="1" applyFill="1" applyBorder="1" applyAlignment="1">
      <alignment horizontal="center" vertical="center"/>
    </xf>
    <xf numFmtId="17" fontId="67" fillId="2" borderId="66" xfId="3" applyNumberFormat="1" applyFont="1" applyFill="1" applyBorder="1" applyAlignment="1">
      <alignment horizontal="left" vertical="center" wrapText="1"/>
    </xf>
    <xf numFmtId="0" fontId="68" fillId="0" borderId="6" xfId="0" applyFont="1" applyBorder="1"/>
    <xf numFmtId="17" fontId="25" fillId="7" borderId="87" xfId="0" applyNumberFormat="1" applyFont="1" applyFill="1" applyBorder="1" applyAlignment="1">
      <alignment horizontal="center" vertical="center" wrapText="1"/>
    </xf>
    <xf numFmtId="166" fontId="16" fillId="0" borderId="6" xfId="0" applyNumberFormat="1" applyFont="1" applyBorder="1"/>
    <xf numFmtId="1" fontId="16" fillId="2" borderId="0" xfId="0" applyNumberFormat="1" applyFont="1" applyFill="1" applyAlignment="1">
      <alignment horizontal="right" vertical="center" wrapText="1"/>
    </xf>
    <xf numFmtId="0" fontId="14" fillId="4" borderId="36" xfId="0" applyFont="1" applyFill="1" applyBorder="1" applyAlignment="1">
      <alignment horizontal="right" vertical="center" wrapText="1"/>
    </xf>
    <xf numFmtId="0" fontId="25" fillId="7" borderId="36" xfId="0" applyFont="1" applyFill="1" applyBorder="1" applyAlignment="1">
      <alignment horizontal="right" vertical="center" wrapText="1"/>
    </xf>
    <xf numFmtId="0" fontId="19" fillId="2" borderId="11" xfId="0" applyFont="1" applyFill="1" applyBorder="1" applyAlignment="1">
      <alignment wrapText="1"/>
    </xf>
    <xf numFmtId="0" fontId="19" fillId="2" borderId="14" xfId="0" applyFont="1" applyFill="1" applyBorder="1" applyAlignment="1">
      <alignment wrapText="1"/>
    </xf>
    <xf numFmtId="0" fontId="16" fillId="0" borderId="3" xfId="0" applyFont="1" applyBorder="1" applyAlignment="1">
      <alignment horizontal="justify" vertical="top" wrapText="1"/>
    </xf>
    <xf numFmtId="3" fontId="14" fillId="4" borderId="90" xfId="0" applyNumberFormat="1" applyFont="1" applyFill="1" applyBorder="1" applyAlignment="1">
      <alignment horizontal="right" vertical="center" wrapText="1"/>
    </xf>
    <xf numFmtId="3" fontId="14" fillId="2" borderId="91" xfId="0" applyNumberFormat="1" applyFont="1" applyFill="1" applyBorder="1" applyAlignment="1">
      <alignment horizontal="right" vertical="center" wrapText="1"/>
    </xf>
    <xf numFmtId="0" fontId="25" fillId="7" borderId="9" xfId="0" applyFont="1" applyFill="1" applyBorder="1" applyAlignment="1">
      <alignment horizontal="right" vertical="center" wrapText="1"/>
    </xf>
    <xf numFmtId="0" fontId="14" fillId="4" borderId="36" xfId="0" applyFont="1" applyFill="1" applyBorder="1" applyAlignment="1">
      <alignment horizontal="justify" vertical="center" wrapText="1"/>
    </xf>
    <xf numFmtId="0" fontId="25" fillId="7" borderId="37" xfId="0" applyFont="1" applyFill="1" applyBorder="1" applyAlignment="1">
      <alignment horizontal="right" vertical="center" wrapText="1"/>
    </xf>
    <xf numFmtId="165" fontId="14" fillId="4" borderId="90" xfId="1" applyNumberFormat="1" applyFont="1" applyFill="1" applyBorder="1" applyAlignment="1">
      <alignment horizontal="right" vertical="center" wrapText="1"/>
    </xf>
    <xf numFmtId="165" fontId="14" fillId="2" borderId="90" xfId="1" applyNumberFormat="1" applyFont="1" applyFill="1" applyBorder="1" applyAlignment="1">
      <alignment horizontal="right" vertical="center" wrapText="1"/>
    </xf>
    <xf numFmtId="0" fontId="7" fillId="2" borderId="6" xfId="0" applyFont="1" applyFill="1" applyBorder="1" applyAlignment="1">
      <alignment vertical="center"/>
    </xf>
    <xf numFmtId="0" fontId="33" fillId="7" borderId="6" xfId="3" applyFont="1" applyFill="1" applyBorder="1" applyAlignment="1">
      <alignment horizontal="center" vertical="center"/>
    </xf>
    <xf numFmtId="0" fontId="69" fillId="0" borderId="6" xfId="0" applyFont="1" applyBorder="1"/>
    <xf numFmtId="17" fontId="25" fillId="14" borderId="96" xfId="0" applyNumberFormat="1" applyFont="1" applyFill="1" applyBorder="1" applyAlignment="1">
      <alignment horizontal="center" vertical="center" wrapText="1"/>
    </xf>
    <xf numFmtId="0" fontId="14" fillId="2" borderId="2" xfId="0" applyFont="1" applyFill="1" applyBorder="1" applyAlignment="1">
      <alignment vertical="center" wrapText="1"/>
    </xf>
    <xf numFmtId="4" fontId="16" fillId="0" borderId="6" xfId="0" applyNumberFormat="1" applyFont="1" applyBorder="1"/>
    <xf numFmtId="0" fontId="14" fillId="2" borderId="0" xfId="0" applyFont="1" applyFill="1" applyAlignment="1">
      <alignment vertical="center" indent="1"/>
    </xf>
    <xf numFmtId="0" fontId="16" fillId="5" borderId="6" xfId="0" applyFont="1" applyFill="1" applyBorder="1"/>
    <xf numFmtId="0" fontId="16" fillId="5" borderId="7" xfId="0" applyFont="1" applyFill="1" applyBorder="1"/>
    <xf numFmtId="0" fontId="14" fillId="5" borderId="3" xfId="0" applyFont="1" applyFill="1" applyBorder="1" applyAlignment="1">
      <alignment vertical="center" wrapText="1"/>
    </xf>
    <xf numFmtId="0" fontId="16" fillId="5" borderId="0" xfId="0" applyFont="1" applyFill="1"/>
    <xf numFmtId="0" fontId="16" fillId="5" borderId="6" xfId="0" applyFont="1" applyFill="1" applyBorder="1" applyAlignment="1">
      <alignment vertical="center"/>
    </xf>
    <xf numFmtId="0" fontId="14" fillId="5" borderId="6" xfId="0" applyFont="1" applyFill="1" applyBorder="1" applyAlignment="1">
      <alignment vertical="center" indent="1"/>
    </xf>
    <xf numFmtId="0" fontId="16" fillId="5" borderId="6" xfId="0" applyFont="1" applyFill="1" applyBorder="1" applyAlignment="1">
      <alignment vertical="center" indent="1"/>
    </xf>
    <xf numFmtId="0" fontId="14" fillId="2" borderId="12" xfId="0" applyFont="1" applyFill="1" applyBorder="1"/>
    <xf numFmtId="0" fontId="16" fillId="5" borderId="7" xfId="0" applyFont="1" applyFill="1" applyBorder="1" applyAlignment="1">
      <alignment vertical="center"/>
    </xf>
    <xf numFmtId="0" fontId="16" fillId="2" borderId="15" xfId="0" applyFont="1" applyFill="1" applyBorder="1"/>
    <xf numFmtId="0" fontId="16" fillId="2" borderId="10" xfId="0" applyFont="1" applyFill="1" applyBorder="1"/>
    <xf numFmtId="0" fontId="16" fillId="2" borderId="11" xfId="0" applyFont="1" applyFill="1" applyBorder="1"/>
    <xf numFmtId="3" fontId="16" fillId="2" borderId="6" xfId="0" applyNumberFormat="1" applyFont="1" applyFill="1" applyBorder="1" applyAlignment="1">
      <alignment vertical="center" indent="1"/>
    </xf>
    <xf numFmtId="0" fontId="16" fillId="2" borderId="7" xfId="0" applyFont="1" applyFill="1" applyBorder="1" applyAlignment="1">
      <alignment vertical="center" wrapText="1" indent="1"/>
    </xf>
    <xf numFmtId="3" fontId="14" fillId="2" borderId="6" xfId="0" applyNumberFormat="1" applyFont="1" applyFill="1" applyBorder="1" applyAlignment="1">
      <alignment vertical="center" indent="1"/>
    </xf>
    <xf numFmtId="0" fontId="14" fillId="0" borderId="7" xfId="0" applyFont="1" applyBorder="1" applyAlignment="1">
      <alignment vertical="center"/>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70" fillId="4" borderId="97" xfId="0" applyFont="1" applyFill="1" applyBorder="1" applyAlignment="1">
      <alignment horizontal="justify" vertical="center" wrapText="1"/>
    </xf>
    <xf numFmtId="0" fontId="70" fillId="4" borderId="97" xfId="0" applyFont="1" applyFill="1" applyBorder="1" applyAlignment="1">
      <alignment horizontal="right" vertical="center" wrapText="1"/>
    </xf>
    <xf numFmtId="0" fontId="25" fillId="14" borderId="97" xfId="0" applyFont="1" applyFill="1" applyBorder="1" applyAlignment="1">
      <alignment horizontal="right" vertical="center" wrapText="1"/>
    </xf>
    <xf numFmtId="0" fontId="16" fillId="0" borderId="15" xfId="0" applyFont="1" applyBorder="1"/>
    <xf numFmtId="0" fontId="14" fillId="4" borderId="98" xfId="0" applyFont="1" applyFill="1" applyBorder="1" applyAlignment="1">
      <alignment vertical="center" wrapText="1"/>
    </xf>
    <xf numFmtId="4" fontId="14" fillId="4" borderId="98" xfId="0" applyNumberFormat="1" applyFont="1" applyFill="1" applyBorder="1" applyAlignment="1">
      <alignment horizontal="right" vertical="center" wrapText="1"/>
    </xf>
    <xf numFmtId="4" fontId="70" fillId="2" borderId="98" xfId="0" applyNumberFormat="1" applyFont="1" applyFill="1" applyBorder="1" applyAlignment="1">
      <alignment horizontal="right" vertical="center" wrapText="1"/>
    </xf>
    <xf numFmtId="0" fontId="25" fillId="14" borderId="99" xfId="0" applyFont="1" applyFill="1" applyBorder="1" applyAlignment="1">
      <alignment horizontal="right" vertical="center" wrapText="1"/>
    </xf>
    <xf numFmtId="165" fontId="14" fillId="4" borderId="98" xfId="1" applyNumberFormat="1" applyFont="1" applyFill="1" applyBorder="1" applyAlignment="1">
      <alignment horizontal="right" vertical="center" wrapText="1"/>
    </xf>
    <xf numFmtId="165" fontId="70" fillId="2" borderId="100" xfId="1" applyNumberFormat="1" applyFont="1" applyFill="1" applyBorder="1" applyAlignment="1">
      <alignment horizontal="right" vertical="center" wrapText="1"/>
    </xf>
    <xf numFmtId="165" fontId="14" fillId="4" borderId="98" xfId="1" applyNumberFormat="1" applyFont="1" applyFill="1" applyBorder="1" applyAlignment="1">
      <alignment vertical="center" wrapText="1"/>
    </xf>
    <xf numFmtId="165" fontId="70" fillId="4" borderId="98" xfId="1" applyNumberFormat="1" applyFont="1" applyFill="1" applyBorder="1" applyAlignment="1">
      <alignment horizontal="right" vertical="center" wrapText="1"/>
    </xf>
    <xf numFmtId="0" fontId="14" fillId="4" borderId="103" xfId="0" applyFont="1" applyFill="1" applyBorder="1" applyAlignment="1">
      <alignment vertical="center" wrapText="1"/>
    </xf>
    <xf numFmtId="165" fontId="14" fillId="4" borderId="103" xfId="1" applyNumberFormat="1" applyFont="1" applyFill="1" applyBorder="1" applyAlignment="1">
      <alignment horizontal="right" vertical="center" wrapText="1"/>
    </xf>
    <xf numFmtId="165" fontId="70" fillId="2" borderId="102" xfId="1" applyNumberFormat="1" applyFont="1" applyFill="1" applyBorder="1" applyAlignment="1">
      <alignment horizontal="right" vertical="center" wrapText="1"/>
    </xf>
    <xf numFmtId="165" fontId="70" fillId="4" borderId="97" xfId="1" applyNumberFormat="1" applyFont="1" applyFill="1" applyBorder="1" applyAlignment="1">
      <alignment horizontal="justify" vertical="center" wrapText="1"/>
    </xf>
    <xf numFmtId="165" fontId="70" fillId="4" borderId="97" xfId="1" applyNumberFormat="1" applyFont="1" applyFill="1" applyBorder="1" applyAlignment="1">
      <alignment horizontal="right" vertical="center" wrapText="1"/>
    </xf>
    <xf numFmtId="165" fontId="25" fillId="14" borderId="97" xfId="1" applyNumberFormat="1" applyFont="1" applyFill="1" applyBorder="1" applyAlignment="1">
      <alignment horizontal="right" vertical="center" wrapText="1"/>
    </xf>
    <xf numFmtId="165" fontId="70" fillId="2" borderId="98" xfId="1" applyNumberFormat="1" applyFont="1" applyFill="1" applyBorder="1" applyAlignment="1">
      <alignment horizontal="right" vertical="center" wrapText="1"/>
    </xf>
    <xf numFmtId="17" fontId="71" fillId="2" borderId="66" xfId="3" applyNumberFormat="1" applyFont="1" applyFill="1" applyBorder="1" applyAlignment="1">
      <alignment horizontal="left" vertical="center" wrapText="1"/>
    </xf>
    <xf numFmtId="0" fontId="7" fillId="3" borderId="0" xfId="0" applyFont="1" applyFill="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2" fillId="0" borderId="6" xfId="0" applyFont="1" applyBorder="1"/>
    <xf numFmtId="0" fontId="73" fillId="0" borderId="0" xfId="0" applyFont="1" applyAlignment="1">
      <alignment horizontal="left" indent="1"/>
    </xf>
    <xf numFmtId="17" fontId="6" fillId="14" borderId="96" xfId="0" applyNumberFormat="1" applyFont="1" applyFill="1" applyBorder="1" applyAlignment="1">
      <alignment horizontal="center" vertical="center" wrapText="1"/>
    </xf>
    <xf numFmtId="0" fontId="74" fillId="3" borderId="0" xfId="0" applyFont="1" applyFill="1" applyAlignment="1">
      <alignment vertical="center"/>
    </xf>
    <xf numFmtId="0" fontId="7" fillId="2" borderId="3" xfId="0" applyFont="1" applyFill="1" applyBorder="1" applyAlignment="1">
      <alignment vertical="center" wrapText="1"/>
    </xf>
    <xf numFmtId="0" fontId="7" fillId="3" borderId="0" xfId="0" applyFont="1" applyFill="1" applyAlignment="1">
      <alignment horizontal="left" vertical="center"/>
    </xf>
    <xf numFmtId="0" fontId="7" fillId="2" borderId="1" xfId="0" applyFont="1" applyFill="1" applyBorder="1" applyAlignment="1">
      <alignment vertical="center"/>
    </xf>
    <xf numFmtId="0" fontId="7" fillId="0" borderId="7" xfId="0" applyFont="1" applyBorder="1" applyAlignment="1">
      <alignment vertical="center"/>
    </xf>
    <xf numFmtId="0" fontId="7" fillId="4" borderId="0" xfId="0" applyFont="1" applyFill="1" applyAlignment="1">
      <alignment vertical="center" wrapText="1"/>
    </xf>
    <xf numFmtId="0" fontId="7" fillId="0" borderId="12" xfId="0" applyFont="1" applyBorder="1" applyAlignment="1">
      <alignment vertical="center"/>
    </xf>
    <xf numFmtId="0" fontId="7" fillId="2" borderId="0" xfId="0" applyFont="1" applyFill="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xf>
    <xf numFmtId="0" fontId="74" fillId="4" borderId="0" xfId="0" applyFont="1" applyFill="1" applyAlignment="1">
      <alignment vertical="center" wrapText="1"/>
    </xf>
    <xf numFmtId="0" fontId="75" fillId="3" borderId="0" xfId="0" applyFont="1" applyFill="1"/>
    <xf numFmtId="0" fontId="7" fillId="0" borderId="0" xfId="0" applyFont="1" applyAlignment="1">
      <alignment vertical="center" wrapText="1"/>
    </xf>
    <xf numFmtId="3" fontId="7" fillId="2" borderId="0" xfId="0" applyNumberFormat="1" applyFont="1" applyFill="1" applyAlignment="1">
      <alignment vertical="center"/>
    </xf>
    <xf numFmtId="0" fontId="7" fillId="3" borderId="0" xfId="0" applyFont="1" applyFill="1"/>
    <xf numFmtId="0" fontId="7" fillId="0" borderId="7" xfId="0" applyFont="1" applyBorder="1"/>
    <xf numFmtId="0" fontId="7" fillId="0" borderId="6" xfId="0" applyFont="1" applyBorder="1"/>
    <xf numFmtId="0" fontId="7" fillId="4" borderId="98" xfId="0" applyFont="1" applyFill="1" applyBorder="1" applyAlignment="1">
      <alignment vertical="center" wrapText="1"/>
    </xf>
    <xf numFmtId="4" fontId="7" fillId="4" borderId="98" xfId="0" applyNumberFormat="1" applyFont="1" applyFill="1" applyBorder="1" applyAlignment="1">
      <alignment vertical="center" wrapText="1"/>
    </xf>
    <xf numFmtId="4" fontId="7" fillId="4" borderId="98" xfId="0" applyNumberFormat="1" applyFont="1" applyFill="1" applyBorder="1" applyAlignment="1">
      <alignment horizontal="right" vertical="center" wrapText="1"/>
    </xf>
    <xf numFmtId="4" fontId="7" fillId="2" borderId="98" xfId="0" applyNumberFormat="1" applyFont="1" applyFill="1" applyBorder="1" applyAlignment="1">
      <alignment horizontal="right" vertical="center" wrapText="1"/>
    </xf>
    <xf numFmtId="0" fontId="76" fillId="4" borderId="97" xfId="0" applyFont="1" applyFill="1" applyBorder="1" applyAlignment="1">
      <alignment vertical="center" wrapText="1"/>
    </xf>
    <xf numFmtId="0" fontId="76" fillId="4" borderId="97" xfId="0" applyFont="1" applyFill="1" applyBorder="1" applyAlignment="1">
      <alignment horizontal="right" vertical="center" wrapText="1"/>
    </xf>
    <xf numFmtId="0" fontId="6" fillId="14" borderId="97" xfId="0" applyFont="1" applyFill="1" applyBorder="1" applyAlignment="1">
      <alignment horizontal="right" vertical="center" wrapText="1"/>
    </xf>
    <xf numFmtId="0" fontId="54" fillId="0" borderId="6" xfId="0" applyFont="1" applyBorder="1" applyAlignment="1">
      <alignment vertical="center"/>
    </xf>
    <xf numFmtId="165" fontId="7" fillId="4" borderId="0" xfId="1" applyNumberFormat="1" applyFont="1" applyFill="1" applyBorder="1" applyAlignment="1">
      <alignment vertical="center" wrapText="1"/>
    </xf>
    <xf numFmtId="165" fontId="7" fillId="4"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0" fontId="76" fillId="4" borderId="104" xfId="0" applyFont="1" applyFill="1" applyBorder="1" applyAlignment="1">
      <alignment vertical="center" wrapText="1"/>
    </xf>
    <xf numFmtId="0" fontId="76" fillId="4" borderId="104" xfId="0" applyFont="1" applyFill="1" applyBorder="1" applyAlignment="1">
      <alignment horizontal="right" vertical="center" wrapText="1"/>
    </xf>
    <xf numFmtId="0" fontId="6" fillId="14" borderId="104" xfId="0" applyFont="1" applyFill="1" applyBorder="1" applyAlignment="1">
      <alignment horizontal="right" vertical="center" wrapText="1"/>
    </xf>
    <xf numFmtId="165" fontId="54" fillId="4" borderId="98" xfId="1" applyNumberFormat="1" applyFont="1" applyFill="1" applyBorder="1" applyAlignment="1">
      <alignment vertical="center" wrapText="1"/>
    </xf>
    <xf numFmtId="165" fontId="54" fillId="4" borderId="98" xfId="1" applyNumberFormat="1" applyFont="1" applyFill="1" applyBorder="1" applyAlignment="1">
      <alignment horizontal="right" vertical="center" wrapText="1"/>
    </xf>
    <xf numFmtId="165" fontId="76" fillId="2" borderId="98" xfId="1" applyNumberFormat="1" applyFont="1" applyFill="1" applyBorder="1" applyAlignment="1">
      <alignment horizontal="right" vertical="center" wrapText="1"/>
    </xf>
    <xf numFmtId="165" fontId="7" fillId="4" borderId="0" xfId="1" applyNumberFormat="1" applyFont="1" applyFill="1" applyBorder="1" applyAlignment="1">
      <alignment horizontal="right" vertical="center" wrapText="1"/>
    </xf>
    <xf numFmtId="165" fontId="7" fillId="2" borderId="0" xfId="1" applyNumberFormat="1" applyFont="1" applyFill="1" applyBorder="1" applyAlignment="1">
      <alignment horizontal="right" vertical="center" wrapText="1"/>
    </xf>
    <xf numFmtId="0" fontId="7" fillId="0" borderId="11" xfId="0" applyFont="1" applyBorder="1"/>
    <xf numFmtId="0" fontId="54" fillId="0" borderId="0" xfId="0" applyFont="1" applyAlignment="1">
      <alignment horizontal="left" vertical="center" wrapText="1"/>
    </xf>
    <xf numFmtId="0" fontId="7" fillId="0" borderId="4" xfId="0" applyFont="1" applyBorder="1" applyAlignment="1">
      <alignment vertical="center"/>
    </xf>
    <xf numFmtId="0" fontId="54" fillId="0" borderId="0" xfId="0" applyFont="1" applyAlignment="1">
      <alignment vertical="center"/>
    </xf>
    <xf numFmtId="165" fontId="7" fillId="4" borderId="0" xfId="1" applyNumberFormat="1" applyFont="1" applyFill="1" applyAlignment="1">
      <alignment vertical="center"/>
    </xf>
    <xf numFmtId="0" fontId="6" fillId="14" borderId="97" xfId="0" applyFont="1" applyFill="1" applyBorder="1" applyAlignment="1">
      <alignment vertical="center"/>
    </xf>
    <xf numFmtId="165" fontId="76" fillId="4" borderId="97" xfId="1" applyNumberFormat="1" applyFont="1" applyFill="1" applyBorder="1" applyAlignment="1">
      <alignment vertical="center"/>
    </xf>
    <xf numFmtId="0" fontId="71" fillId="2" borderId="22" xfId="3" applyFont="1" applyFill="1" applyBorder="1" applyAlignment="1">
      <alignment vertical="center"/>
    </xf>
    <xf numFmtId="17" fontId="77" fillId="2" borderId="66" xfId="3" applyNumberFormat="1" applyFont="1" applyFill="1" applyBorder="1" applyAlignment="1">
      <alignment horizontal="left" vertical="center" wrapText="1"/>
    </xf>
    <xf numFmtId="17" fontId="25" fillId="8" borderId="23" xfId="0" applyNumberFormat="1" applyFont="1" applyFill="1" applyBorder="1" applyAlignment="1">
      <alignment horizontal="center" vertical="center" wrapText="1"/>
    </xf>
    <xf numFmtId="165" fontId="20" fillId="0" borderId="58" xfId="1" applyNumberFormat="1" applyFont="1" applyFill="1" applyBorder="1" applyAlignment="1">
      <alignment horizontal="right" vertical="center" wrapText="1"/>
    </xf>
    <xf numFmtId="43" fontId="16" fillId="2" borderId="0" xfId="1" applyFont="1" applyFill="1" applyAlignment="1">
      <alignment horizontal="right" vertical="center" wrapText="1"/>
    </xf>
    <xf numFmtId="43" fontId="16" fillId="4" borderId="0" xfId="1" applyFont="1" applyFill="1" applyAlignment="1">
      <alignment horizontal="right" vertical="center" wrapText="1"/>
    </xf>
    <xf numFmtId="0" fontId="16" fillId="2" borderId="1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4" fillId="4" borderId="23" xfId="0" applyFont="1" applyFill="1" applyBorder="1" applyAlignment="1">
      <alignment horizontal="left" vertical="center" wrapText="1" inden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Alignment="1">
      <alignment horizontal="left" vertical="top" wrapText="1"/>
    </xf>
    <xf numFmtId="0" fontId="16" fillId="0" borderId="27" xfId="0" applyFont="1" applyBorder="1" applyAlignment="1">
      <alignment horizontal="left" vertical="top" wrapText="1"/>
    </xf>
    <xf numFmtId="0" fontId="16" fillId="2" borderId="28" xfId="0" applyFont="1" applyFill="1" applyBorder="1" applyAlignment="1">
      <alignment horizontal="left" vertical="top" wrapText="1"/>
    </xf>
    <xf numFmtId="0" fontId="16" fillId="2" borderId="27" xfId="0" applyFont="1" applyFill="1" applyBorder="1" applyAlignment="1">
      <alignment horizontal="left" vertical="top" wrapText="1"/>
    </xf>
    <xf numFmtId="0" fontId="14" fillId="4" borderId="24" xfId="0" applyFont="1" applyFill="1" applyBorder="1" applyAlignment="1">
      <alignment horizontal="left" vertical="center" wrapText="1" indent="1"/>
    </xf>
    <xf numFmtId="0" fontId="14" fillId="4" borderId="25" xfId="0" applyFont="1" applyFill="1" applyBorder="1" applyAlignment="1">
      <alignment horizontal="left" vertical="center" wrapText="1" indent="1"/>
    </xf>
    <xf numFmtId="0" fontId="14" fillId="4" borderId="26" xfId="0" applyFont="1" applyFill="1" applyBorder="1" applyAlignment="1">
      <alignment horizontal="left" vertical="center" wrapText="1" indent="1"/>
    </xf>
    <xf numFmtId="0" fontId="16" fillId="2" borderId="28"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0" xfId="0" applyFont="1" applyFill="1" applyAlignment="1">
      <alignment horizontal="left" vertical="center" wrapText="1"/>
    </xf>
    <xf numFmtId="0" fontId="14" fillId="4" borderId="29" xfId="0" applyFont="1" applyFill="1" applyBorder="1" applyAlignment="1">
      <alignment horizontal="left" vertical="center" wrapText="1" indent="1"/>
    </xf>
    <xf numFmtId="0" fontId="14" fillId="4" borderId="32" xfId="0" applyFont="1" applyFill="1" applyBorder="1" applyAlignment="1">
      <alignment horizontal="left" vertical="center" wrapText="1" indent="1"/>
    </xf>
    <xf numFmtId="0" fontId="14" fillId="4" borderId="33" xfId="0" applyFont="1" applyFill="1" applyBorder="1" applyAlignment="1">
      <alignment horizontal="left" vertical="center" wrapText="1" indent="1"/>
    </xf>
    <xf numFmtId="0" fontId="14" fillId="4" borderId="34" xfId="0" applyFont="1" applyFill="1" applyBorder="1" applyAlignment="1">
      <alignment horizontal="left" vertical="center" wrapText="1" indent="1"/>
    </xf>
    <xf numFmtId="0" fontId="16" fillId="2" borderId="30" xfId="0" applyFont="1" applyFill="1" applyBorder="1" applyAlignment="1">
      <alignment horizontal="left" vertical="top" wrapText="1"/>
    </xf>
    <xf numFmtId="0" fontId="16" fillId="2" borderId="31" xfId="0" applyFont="1" applyFill="1" applyBorder="1" applyAlignment="1">
      <alignment horizontal="left" vertical="top" wrapText="1"/>
    </xf>
    <xf numFmtId="16" fontId="16" fillId="2" borderId="31" xfId="0" applyNumberFormat="1" applyFont="1" applyFill="1" applyBorder="1" applyAlignment="1">
      <alignment horizontal="left" vertical="top" wrapText="1"/>
    </xf>
    <xf numFmtId="16" fontId="16" fillId="2" borderId="0" xfId="0" applyNumberFormat="1" applyFont="1" applyFill="1" applyAlignment="1">
      <alignment horizontal="left" vertical="top" wrapText="1"/>
    </xf>
    <xf numFmtId="0" fontId="16" fillId="2" borderId="30" xfId="3" applyFont="1" applyFill="1" applyBorder="1" applyAlignment="1">
      <alignment horizontal="left" vertical="top" wrapText="1"/>
    </xf>
    <xf numFmtId="0" fontId="16" fillId="2" borderId="31" xfId="3" applyFont="1" applyFill="1" applyBorder="1" applyAlignment="1">
      <alignment horizontal="left" vertical="top" wrapText="1"/>
    </xf>
    <xf numFmtId="0" fontId="16" fillId="2" borderId="15" xfId="3" applyFont="1" applyFill="1" applyBorder="1" applyAlignment="1">
      <alignment horizontal="left" vertical="top" wrapText="1"/>
    </xf>
    <xf numFmtId="0" fontId="16" fillId="2" borderId="0" xfId="3" applyFont="1" applyFill="1" applyBorder="1" applyAlignment="1">
      <alignment horizontal="left" vertical="top" wrapText="1"/>
    </xf>
    <xf numFmtId="0" fontId="34" fillId="2" borderId="15" xfId="3" applyFont="1" applyFill="1" applyBorder="1" applyAlignment="1">
      <alignment horizontal="left" vertical="center"/>
    </xf>
    <xf numFmtId="0" fontId="34" fillId="2" borderId="0" xfId="3" applyFont="1" applyFill="1" applyBorder="1" applyAlignment="1">
      <alignment horizontal="left" vertical="center"/>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5" fillId="4" borderId="0" xfId="0" applyFont="1" applyFill="1" applyAlignment="1">
      <alignment horizontal="center" vertical="center" wrapText="1"/>
    </xf>
    <xf numFmtId="0" fontId="15" fillId="4" borderId="35"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1" xfId="0" applyFont="1" applyFill="1" applyBorder="1" applyAlignment="1">
      <alignment horizontal="center" vertical="center" wrapText="1"/>
    </xf>
    <xf numFmtId="0" fontId="16" fillId="0" borderId="31" xfId="0" applyFont="1" applyBorder="1" applyAlignment="1">
      <alignment horizontal="left" vertical="top" wrapText="1"/>
    </xf>
    <xf numFmtId="0" fontId="16" fillId="0" borderId="11" xfId="0" applyFont="1" applyBorder="1" applyAlignment="1">
      <alignment horizontal="left" vertical="top"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17" fontId="14" fillId="4" borderId="42" xfId="0" applyNumberFormat="1" applyFont="1" applyFill="1" applyBorder="1" applyAlignment="1">
      <alignment horizontal="left" vertical="center" wrapText="1" indent="1"/>
    </xf>
    <xf numFmtId="0" fontId="14" fillId="4" borderId="43" xfId="0" applyFont="1" applyFill="1" applyBorder="1" applyAlignment="1">
      <alignment horizontal="left" vertical="center" wrapText="1" indent="1"/>
    </xf>
    <xf numFmtId="0" fontId="14" fillId="4" borderId="44" xfId="0" applyFont="1" applyFill="1" applyBorder="1" applyAlignment="1">
      <alignment horizontal="left" vertical="center" wrapText="1" indent="1"/>
    </xf>
    <xf numFmtId="0" fontId="16" fillId="2" borderId="45"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4" borderId="0" xfId="0" applyFont="1" applyFill="1" applyAlignment="1">
      <alignment horizontal="left" vertical="center" wrapText="1"/>
    </xf>
    <xf numFmtId="0" fontId="14" fillId="4" borderId="47" xfId="0" applyFont="1" applyFill="1" applyBorder="1" applyAlignment="1">
      <alignment horizontal="left" vertical="center" wrapText="1"/>
    </xf>
    <xf numFmtId="0" fontId="31" fillId="4" borderId="46" xfId="0" applyFont="1" applyFill="1" applyBorder="1" applyAlignment="1">
      <alignment horizontal="left" vertical="center" wrapText="1"/>
    </xf>
    <xf numFmtId="0" fontId="29" fillId="2" borderId="0" xfId="0" applyFont="1" applyFill="1" applyAlignment="1">
      <alignment horizontal="left" vertical="top" wrapText="1"/>
    </xf>
    <xf numFmtId="0" fontId="16" fillId="4" borderId="48"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 fontId="14" fillId="4" borderId="24" xfId="0" applyNumberFormat="1" applyFont="1" applyFill="1" applyBorder="1" applyAlignment="1">
      <alignment horizontal="left" vertical="center" wrapText="1" indent="1"/>
    </xf>
    <xf numFmtId="0" fontId="20" fillId="4" borderId="52" xfId="0" applyFont="1" applyFill="1" applyBorder="1" applyAlignment="1">
      <alignment horizontal="left" vertical="center" wrapText="1"/>
    </xf>
    <xf numFmtId="0" fontId="16" fillId="4" borderId="62"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29" fillId="2" borderId="0" xfId="0" applyFont="1" applyFill="1" applyAlignment="1">
      <alignment horizontal="center" vertical="top"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28" xfId="0" applyFont="1" applyBorder="1" applyAlignment="1">
      <alignment horizontal="left" vertical="top" wrapText="1"/>
    </xf>
    <xf numFmtId="0" fontId="16" fillId="0" borderId="15" xfId="0" applyFont="1" applyBorder="1" applyAlignment="1">
      <alignment horizontal="left" vertical="top" wrapText="1"/>
    </xf>
    <xf numFmtId="0" fontId="14" fillId="4" borderId="51" xfId="0" applyFont="1" applyFill="1" applyBorder="1" applyAlignment="1">
      <alignment horizontal="left" vertical="center" wrapText="1"/>
    </xf>
    <xf numFmtId="0" fontId="16" fillId="4" borderId="56" xfId="0" applyFont="1" applyFill="1" applyBorder="1" applyAlignment="1">
      <alignment horizontal="left" vertical="center" wrapText="1"/>
    </xf>
    <xf numFmtId="17" fontId="14" fillId="4" borderId="25" xfId="0" applyNumberFormat="1" applyFont="1" applyFill="1" applyBorder="1" applyAlignment="1">
      <alignment horizontal="left" vertical="center" wrapText="1" indent="1"/>
    </xf>
    <xf numFmtId="17" fontId="14" fillId="4" borderId="26" xfId="0" applyNumberFormat="1" applyFont="1" applyFill="1" applyBorder="1" applyAlignment="1">
      <alignment horizontal="left" vertical="center" wrapText="1" indent="1"/>
    </xf>
    <xf numFmtId="0" fontId="29" fillId="2" borderId="15" xfId="0" applyFont="1" applyFill="1" applyBorder="1" applyAlignment="1">
      <alignment horizontal="left" vertical="top" wrapText="1"/>
    </xf>
    <xf numFmtId="0" fontId="29" fillId="2" borderId="9" xfId="0" applyFont="1" applyFill="1" applyBorder="1" applyAlignment="1">
      <alignment horizontal="left" vertical="top" wrapText="1"/>
    </xf>
    <xf numFmtId="0" fontId="29" fillId="2" borderId="10"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14" xfId="0" applyFont="1" applyFill="1" applyBorder="1" applyAlignment="1">
      <alignment horizontal="left" vertical="top" wrapText="1"/>
    </xf>
    <xf numFmtId="0" fontId="29" fillId="2" borderId="28" xfId="0" applyFont="1" applyFill="1" applyBorder="1" applyAlignment="1">
      <alignment horizontal="left" vertical="top" wrapText="1"/>
    </xf>
    <xf numFmtId="0" fontId="29" fillId="2" borderId="27" xfId="0" applyFont="1" applyFill="1" applyBorder="1" applyAlignment="1">
      <alignment horizontal="left" vertical="top" wrapText="1"/>
    </xf>
    <xf numFmtId="0" fontId="29" fillId="2" borderId="63" xfId="0" applyFont="1" applyFill="1" applyBorder="1" applyAlignment="1">
      <alignment horizontal="left" vertical="top" wrapText="1"/>
    </xf>
    <xf numFmtId="0" fontId="16" fillId="0" borderId="64" xfId="0" applyFont="1" applyBorder="1" applyAlignment="1">
      <alignment horizontal="left" vertical="top" wrapText="1"/>
    </xf>
    <xf numFmtId="0" fontId="16" fillId="0" borderId="65" xfId="0" applyFont="1" applyBorder="1" applyAlignment="1">
      <alignment horizontal="left" vertical="top" wrapText="1"/>
    </xf>
    <xf numFmtId="0" fontId="29" fillId="2" borderId="0" xfId="0" applyFont="1" applyFill="1" applyAlignment="1">
      <alignment horizontal="left" vertical="top"/>
    </xf>
    <xf numFmtId="0" fontId="29" fillId="2" borderId="9" xfId="0" applyFont="1" applyFill="1" applyBorder="1" applyAlignment="1">
      <alignment horizontal="left" vertical="top"/>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4" xfId="0" applyFont="1" applyBorder="1" applyAlignment="1">
      <alignment horizontal="left" vertical="center" wrapText="1"/>
    </xf>
    <xf numFmtId="17" fontId="14" fillId="4" borderId="24" xfId="0" applyNumberFormat="1" applyFont="1" applyFill="1" applyBorder="1" applyAlignment="1">
      <alignment horizontal="left" vertical="center" wrapText="1"/>
    </xf>
    <xf numFmtId="17" fontId="14" fillId="4" borderId="25" xfId="0" applyNumberFormat="1" applyFont="1" applyFill="1" applyBorder="1" applyAlignment="1">
      <alignment horizontal="left" vertical="center" wrapText="1"/>
    </xf>
    <xf numFmtId="17" fontId="14" fillId="4" borderId="26" xfId="0" applyNumberFormat="1" applyFont="1" applyFill="1" applyBorder="1" applyAlignment="1">
      <alignment horizontal="left" vertical="center" wrapText="1"/>
    </xf>
    <xf numFmtId="0" fontId="16" fillId="0" borderId="10" xfId="0" applyFont="1" applyBorder="1" applyAlignment="1">
      <alignment horizontal="left" vertical="top" wrapText="1"/>
    </xf>
    <xf numFmtId="0" fontId="16" fillId="6" borderId="27" xfId="0" applyFont="1" applyFill="1" applyBorder="1" applyAlignment="1">
      <alignment horizontal="left" vertical="top" wrapText="1"/>
    </xf>
    <xf numFmtId="0" fontId="16" fillId="6" borderId="0" xfId="0" applyFont="1" applyFill="1" applyAlignment="1">
      <alignment horizontal="left" vertical="top" wrapText="1"/>
    </xf>
    <xf numFmtId="0" fontId="25" fillId="9"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0" xfId="0" applyFont="1" applyFill="1" applyAlignment="1">
      <alignment horizontal="left" vertical="center" wrapText="1"/>
    </xf>
    <xf numFmtId="0" fontId="20" fillId="4" borderId="2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27" xfId="0" applyFont="1" applyFill="1" applyBorder="1" applyAlignment="1">
      <alignment horizontal="left" vertical="center" wrapText="1"/>
    </xf>
    <xf numFmtId="0" fontId="14" fillId="4" borderId="0" xfId="0" applyFont="1" applyFill="1" applyAlignment="1">
      <alignment horizontal="left" vertical="center" wrapText="1"/>
    </xf>
    <xf numFmtId="165" fontId="16" fillId="0" borderId="0" xfId="1" applyNumberFormat="1" applyFont="1" applyAlignment="1">
      <alignment horizontal="right" vertical="center" wrapText="1"/>
    </xf>
    <xf numFmtId="165" fontId="16" fillId="4" borderId="0" xfId="1" applyNumberFormat="1" applyFont="1" applyFill="1" applyAlignment="1">
      <alignment horizontal="right" vertical="center" wrapText="1"/>
    </xf>
    <xf numFmtId="0" fontId="14" fillId="0" borderId="0" xfId="0" applyFont="1" applyAlignment="1">
      <alignment vertical="center" wrapText="1"/>
    </xf>
    <xf numFmtId="0" fontId="20" fillId="4" borderId="52" xfId="0" applyFont="1" applyFill="1" applyBorder="1" applyAlignment="1">
      <alignment horizontal="left" vertical="center" wrapText="1" indent="1"/>
    </xf>
    <xf numFmtId="0" fontId="16" fillId="4" borderId="0" xfId="0" applyFont="1" applyFill="1" applyAlignment="1">
      <alignment horizontal="left" vertical="center" wrapText="1" indent="1"/>
    </xf>
    <xf numFmtId="0" fontId="39" fillId="0" borderId="0" xfId="0" applyFont="1" applyAlignment="1">
      <alignment horizontal="left" vertical="center" wrapText="1"/>
    </xf>
    <xf numFmtId="165" fontId="14" fillId="4" borderId="0" xfId="1" applyNumberFormat="1" applyFont="1" applyFill="1" applyAlignment="1">
      <alignment horizontal="right" vertical="center" wrapText="1"/>
    </xf>
    <xf numFmtId="0" fontId="16" fillId="0" borderId="27" xfId="0" applyFont="1" applyBorder="1" applyAlignment="1">
      <alignment horizontal="left" vertical="center" wrapText="1"/>
    </xf>
    <xf numFmtId="0" fontId="14" fillId="4" borderId="25" xfId="0" applyFont="1" applyFill="1" applyBorder="1" applyAlignment="1">
      <alignment horizontal="left" vertical="center" wrapText="1"/>
    </xf>
    <xf numFmtId="0" fontId="16" fillId="0" borderId="0" xfId="0" applyFont="1" applyAlignment="1">
      <alignment horizontal="left" vertical="center" wrapText="1" indent="1"/>
    </xf>
    <xf numFmtId="0" fontId="16" fillId="0" borderId="56" xfId="0" applyFont="1" applyBorder="1" applyAlignment="1">
      <alignment horizontal="left" vertical="center" wrapText="1" indent="1"/>
    </xf>
    <xf numFmtId="0" fontId="39" fillId="0" borderId="51" xfId="0" applyFont="1" applyBorder="1" applyAlignment="1">
      <alignment horizontal="left" vertical="center" wrapText="1"/>
    </xf>
    <xf numFmtId="0" fontId="16" fillId="4" borderId="27" xfId="0" applyFont="1" applyFill="1" applyBorder="1" applyAlignment="1">
      <alignment horizontal="left" vertical="center" wrapText="1"/>
    </xf>
    <xf numFmtId="0" fontId="16" fillId="4" borderId="56" xfId="0" applyFont="1" applyFill="1" applyBorder="1" applyAlignment="1">
      <alignment horizontal="left" vertical="center" wrapText="1" indent="1"/>
    </xf>
    <xf numFmtId="0" fontId="16" fillId="0" borderId="11" xfId="0" applyFont="1" applyBorder="1" applyAlignment="1">
      <alignment horizontal="left" vertical="center" wrapText="1" indent="1"/>
    </xf>
    <xf numFmtId="0" fontId="16" fillId="4" borderId="11" xfId="0" applyFont="1" applyFill="1" applyBorder="1" applyAlignment="1">
      <alignment horizontal="left" vertical="center" wrapText="1" indent="1"/>
    </xf>
    <xf numFmtId="0" fontId="39" fillId="0" borderId="0" xfId="0" applyFont="1" applyAlignment="1">
      <alignment horizontal="center" vertical="center" wrapText="1"/>
    </xf>
    <xf numFmtId="0" fontId="19" fillId="0" borderId="27" xfId="0" applyFont="1" applyBorder="1" applyAlignment="1">
      <alignment horizontal="left" vertical="top"/>
    </xf>
    <xf numFmtId="0" fontId="19" fillId="0" borderId="0" xfId="0" applyFont="1" applyAlignment="1">
      <alignment horizontal="left" vertical="top" wrapText="1"/>
    </xf>
    <xf numFmtId="0" fontId="39" fillId="0" borderId="27" xfId="0" applyFont="1" applyBorder="1" applyAlignment="1">
      <alignment horizontal="left" vertical="center" wrapText="1"/>
    </xf>
    <xf numFmtId="0" fontId="19" fillId="0" borderId="0" xfId="0" applyFont="1" applyAlignment="1">
      <alignment horizontal="left" vertical="center"/>
    </xf>
    <xf numFmtId="0" fontId="19" fillId="0" borderId="11" xfId="0" applyFont="1" applyBorder="1" applyAlignment="1">
      <alignment horizontal="left" vertical="center"/>
    </xf>
    <xf numFmtId="0" fontId="19" fillId="0" borderId="27"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4" fillId="2" borderId="10" xfId="0" applyFont="1" applyFill="1" applyBorder="1" applyAlignment="1">
      <alignment horizontal="left" vertical="center"/>
    </xf>
    <xf numFmtId="0" fontId="14" fillId="2" borderId="11" xfId="0" applyFont="1" applyFill="1" applyBorder="1" applyAlignment="1">
      <alignment horizontal="left" vertical="center"/>
    </xf>
    <xf numFmtId="0" fontId="14" fillId="0" borderId="0" xfId="0" applyFont="1" applyAlignment="1">
      <alignment horizontal="left" vertical="center"/>
    </xf>
    <xf numFmtId="0" fontId="16" fillId="4" borderId="0" xfId="0" applyFont="1" applyFill="1" applyAlignment="1">
      <alignment horizontal="left" vertical="center"/>
    </xf>
    <xf numFmtId="0" fontId="20" fillId="4" borderId="52" xfId="0" applyFont="1" applyFill="1" applyBorder="1" applyAlignment="1">
      <alignment horizontal="left" vertical="center"/>
    </xf>
    <xf numFmtId="0" fontId="14" fillId="4" borderId="51" xfId="0" applyFont="1" applyFill="1" applyBorder="1" applyAlignment="1">
      <alignment horizontal="left" vertical="center"/>
    </xf>
    <xf numFmtId="0" fontId="19" fillId="2" borderId="0" xfId="0" applyFont="1" applyFill="1" applyAlignment="1">
      <alignment horizontal="left" vertical="top" wrapText="1"/>
    </xf>
    <xf numFmtId="17" fontId="14" fillId="4" borderId="70" xfId="0" applyNumberFormat="1" applyFont="1" applyFill="1" applyBorder="1" applyAlignment="1">
      <alignment horizontal="left" vertical="center" wrapText="1" indent="1"/>
    </xf>
    <xf numFmtId="0" fontId="14" fillId="4" borderId="70" xfId="0" applyFont="1" applyFill="1" applyBorder="1" applyAlignment="1">
      <alignment horizontal="left" vertical="center" wrapText="1" indent="1"/>
    </xf>
    <xf numFmtId="0" fontId="16" fillId="2" borderId="71" xfId="0" applyFont="1" applyFill="1" applyBorder="1" applyAlignment="1">
      <alignment horizontal="left" vertical="top" wrapText="1"/>
    </xf>
    <xf numFmtId="0" fontId="19" fillId="2" borderId="0" xfId="0" applyFont="1" applyFill="1" applyAlignment="1">
      <alignment horizontal="left" vertical="center" wrapText="1"/>
    </xf>
    <xf numFmtId="0" fontId="25" fillId="12" borderId="0" xfId="0" applyFont="1" applyFill="1" applyAlignment="1">
      <alignment horizontal="right" vertical="center" wrapText="1"/>
    </xf>
    <xf numFmtId="0" fontId="58" fillId="4" borderId="0" xfId="0" applyFont="1" applyFill="1" applyAlignment="1">
      <alignment vertical="center" wrapText="1"/>
    </xf>
    <xf numFmtId="0" fontId="58" fillId="4" borderId="72" xfId="0" applyFont="1" applyFill="1" applyBorder="1" applyAlignment="1">
      <alignment vertical="center" wrapText="1"/>
    </xf>
    <xf numFmtId="0" fontId="58" fillId="4" borderId="0" xfId="0" applyFont="1" applyFill="1" applyAlignment="1">
      <alignment horizontal="right" vertical="center" wrapText="1"/>
    </xf>
    <xf numFmtId="0" fontId="16" fillId="0" borderId="71" xfId="0" applyFont="1" applyBorder="1" applyAlignment="1">
      <alignment horizontal="left" vertical="top" wrapText="1"/>
    </xf>
    <xf numFmtId="0" fontId="58" fillId="4" borderId="9" xfId="0" applyFont="1" applyFill="1" applyBorder="1" applyAlignment="1">
      <alignment horizontal="right" vertical="center" wrapText="1"/>
    </xf>
    <xf numFmtId="0" fontId="58" fillId="4" borderId="72" xfId="0" applyFont="1" applyFill="1" applyBorder="1" applyAlignment="1">
      <alignment horizontal="left" vertical="center" wrapText="1"/>
    </xf>
    <xf numFmtId="0" fontId="58" fillId="4" borderId="0" xfId="0" applyFont="1" applyFill="1" applyAlignment="1">
      <alignment horizontal="center" vertical="center" wrapText="1"/>
    </xf>
    <xf numFmtId="0" fontId="25" fillId="12" borderId="0" xfId="0" applyFont="1" applyFill="1" applyAlignment="1">
      <alignment horizontal="center" vertical="center" wrapText="1"/>
    </xf>
    <xf numFmtId="0" fontId="16" fillId="0" borderId="71" xfId="0" applyFont="1" applyBorder="1" applyAlignment="1">
      <alignment horizontal="left" vertical="center" wrapText="1"/>
    </xf>
    <xf numFmtId="0" fontId="16" fillId="0" borderId="0" xfId="0" applyFont="1" applyAlignment="1">
      <alignment horizontal="left" vertical="center" wrapText="1"/>
    </xf>
    <xf numFmtId="0" fontId="58" fillId="4" borderId="0" xfId="0" applyFont="1" applyFill="1" applyAlignment="1">
      <alignment horizontal="left" vertical="center" wrapText="1"/>
    </xf>
    <xf numFmtId="0" fontId="16" fillId="2" borderId="78" xfId="0" applyFont="1" applyFill="1" applyBorder="1" applyAlignment="1">
      <alignment horizontal="left" vertical="top" wrapText="1"/>
    </xf>
    <xf numFmtId="0" fontId="16" fillId="2" borderId="79" xfId="0" applyFont="1" applyFill="1" applyBorder="1" applyAlignment="1">
      <alignment horizontal="left" vertical="top" wrapText="1"/>
    </xf>
    <xf numFmtId="0" fontId="25" fillId="12" borderId="3" xfId="0" applyFont="1" applyFill="1" applyBorder="1" applyAlignment="1">
      <alignment horizontal="right" vertical="center" wrapText="1"/>
    </xf>
    <xf numFmtId="0" fontId="25" fillId="12" borderId="4" xfId="0" applyFont="1" applyFill="1" applyBorder="1" applyAlignment="1">
      <alignment horizontal="right" vertical="center" wrapText="1"/>
    </xf>
    <xf numFmtId="0" fontId="29" fillId="0" borderId="0" xfId="0" applyFont="1" applyAlignment="1">
      <alignment horizontal="left" vertical="center"/>
    </xf>
    <xf numFmtId="0" fontId="29" fillId="0" borderId="9" xfId="0" applyFont="1" applyBorder="1" applyAlignment="1">
      <alignment horizontal="left" vertical="center"/>
    </xf>
    <xf numFmtId="0" fontId="16" fillId="4" borderId="15"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58" fillId="4" borderId="9" xfId="0" applyFont="1" applyFill="1" applyBorder="1" applyAlignment="1">
      <alignment horizontal="left" vertical="center" wrapText="1"/>
    </xf>
    <xf numFmtId="0" fontId="58" fillId="4" borderId="75" xfId="0" applyFont="1" applyFill="1" applyBorder="1" applyAlignment="1">
      <alignment horizontal="left" vertical="center" wrapText="1"/>
    </xf>
    <xf numFmtId="0" fontId="58" fillId="4" borderId="2" xfId="0" applyFont="1" applyFill="1" applyBorder="1" applyAlignment="1">
      <alignment horizontal="right" vertical="center" wrapText="1"/>
    </xf>
    <xf numFmtId="0" fontId="58" fillId="4" borderId="3" xfId="0" applyFont="1" applyFill="1" applyBorder="1" applyAlignment="1">
      <alignment horizontal="right" vertical="center" wrapText="1"/>
    </xf>
    <xf numFmtId="0" fontId="58" fillId="4" borderId="0" xfId="0" applyFont="1" applyFill="1" applyAlignment="1">
      <alignment horizontal="justify" vertical="center" wrapText="1"/>
    </xf>
    <xf numFmtId="0" fontId="58" fillId="4" borderId="72" xfId="0" applyFont="1" applyFill="1" applyBorder="1" applyAlignment="1">
      <alignment horizontal="justify" vertical="center" wrapText="1"/>
    </xf>
    <xf numFmtId="0" fontId="25" fillId="12" borderId="9" xfId="0" applyFont="1" applyFill="1" applyBorder="1" applyAlignment="1">
      <alignment horizontal="center"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3" xfId="0" applyFont="1" applyFill="1" applyBorder="1" applyAlignment="1">
      <alignment horizontal="left" vertical="center"/>
    </xf>
    <xf numFmtId="0" fontId="19" fillId="2" borderId="1" xfId="0" applyFont="1" applyFill="1" applyBorder="1" applyAlignment="1">
      <alignment horizontal="left" vertical="center"/>
    </xf>
    <xf numFmtId="0" fontId="19" fillId="2" borderId="7" xfId="0" applyFont="1" applyFill="1" applyBorder="1" applyAlignment="1">
      <alignment horizontal="left" vertical="center"/>
    </xf>
    <xf numFmtId="0" fontId="16" fillId="2" borderId="80" xfId="0" applyFont="1" applyFill="1" applyBorder="1" applyAlignment="1">
      <alignment horizontal="left" vertical="top" wrapText="1"/>
    </xf>
    <xf numFmtId="0" fontId="19" fillId="2" borderId="8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0" borderId="71" xfId="0" applyFont="1" applyBorder="1" applyAlignment="1">
      <alignment horizontal="left" vertical="center"/>
    </xf>
    <xf numFmtId="0" fontId="62" fillId="0" borderId="0" xfId="0" applyFont="1" applyAlignment="1">
      <alignment horizontal="left" vertical="center"/>
    </xf>
    <xf numFmtId="0" fontId="14" fillId="4" borderId="73" xfId="0" applyFont="1" applyFill="1" applyBorder="1" applyAlignment="1">
      <alignment horizontal="left" vertical="center" wrapText="1"/>
    </xf>
    <xf numFmtId="0" fontId="19" fillId="0" borderId="71" xfId="0" applyFont="1" applyBorder="1" applyAlignment="1">
      <alignment horizontal="left" vertical="center" wrapText="1"/>
    </xf>
    <xf numFmtId="17" fontId="14" fillId="4" borderId="29" xfId="0" applyNumberFormat="1" applyFont="1" applyFill="1" applyBorder="1" applyAlignment="1">
      <alignment horizontal="left" vertical="center" wrapText="1" indent="1"/>
    </xf>
    <xf numFmtId="0" fontId="16" fillId="4" borderId="11"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5"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5" fillId="4" borderId="0" xfId="0" applyFont="1" applyFill="1" applyAlignment="1">
      <alignment vertical="center" wrapText="1"/>
    </xf>
    <xf numFmtId="0" fontId="15" fillId="4" borderId="35" xfId="0" applyFont="1" applyFill="1" applyBorder="1" applyAlignment="1">
      <alignment vertical="center" wrapText="1"/>
    </xf>
    <xf numFmtId="0" fontId="21" fillId="2" borderId="31"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1" xfId="0" applyFont="1" applyFill="1" applyBorder="1" applyAlignment="1">
      <alignment horizontal="left" vertical="top" wrapText="1"/>
    </xf>
    <xf numFmtId="0" fontId="16" fillId="2" borderId="86" xfId="0" applyFont="1" applyFill="1" applyBorder="1" applyAlignment="1">
      <alignment horizontal="left" vertical="center" wrapText="1"/>
    </xf>
    <xf numFmtId="0" fontId="0" fillId="0" borderId="85" xfId="0" applyBorder="1" applyAlignment="1">
      <alignment horizontal="left" vertical="center" wrapText="1"/>
    </xf>
    <xf numFmtId="0" fontId="16" fillId="0" borderId="82" xfId="0" applyFont="1" applyBorder="1" applyAlignment="1">
      <alignment horizontal="left" vertical="top" wrapText="1"/>
    </xf>
    <xf numFmtId="0" fontId="0" fillId="0" borderId="9" xfId="0" applyBorder="1" applyAlignment="1">
      <alignment horizontal="left" vertical="center" wrapText="1"/>
    </xf>
    <xf numFmtId="17" fontId="14" fillId="4" borderId="81" xfId="0" applyNumberFormat="1" applyFont="1" applyFill="1" applyBorder="1" applyAlignment="1">
      <alignment horizontal="left" vertical="center" wrapText="1" indent="1"/>
    </xf>
    <xf numFmtId="0" fontId="14" fillId="4" borderId="81" xfId="0" applyFont="1" applyFill="1" applyBorder="1" applyAlignment="1">
      <alignment horizontal="left" vertical="center" wrapText="1" indent="1"/>
    </xf>
    <xf numFmtId="0" fontId="16" fillId="2" borderId="82" xfId="0" applyFont="1" applyFill="1" applyBorder="1" applyAlignment="1">
      <alignment horizontal="left" vertical="top" wrapText="1"/>
    </xf>
    <xf numFmtId="0" fontId="65" fillId="4" borderId="84" xfId="0" applyFont="1" applyFill="1" applyBorder="1" applyAlignment="1">
      <alignment horizontal="left" vertical="center" wrapText="1"/>
    </xf>
    <xf numFmtId="0" fontId="65" fillId="4" borderId="83" xfId="0" applyFont="1" applyFill="1" applyBorder="1" applyAlignment="1">
      <alignment horizontal="left" vertical="center" wrapText="1"/>
    </xf>
    <xf numFmtId="0" fontId="16" fillId="0" borderId="3" xfId="0" applyFont="1" applyBorder="1" applyAlignment="1">
      <alignment horizontal="left" vertical="top" wrapText="1"/>
    </xf>
    <xf numFmtId="0" fontId="14" fillId="4" borderId="90" xfId="0" applyFont="1" applyFill="1" applyBorder="1" applyAlignment="1">
      <alignment vertical="center" wrapText="1"/>
    </xf>
    <xf numFmtId="0" fontId="0" fillId="0" borderId="0" xfId="0" applyAlignment="1">
      <alignment horizontal="left" vertical="center" wrapText="1"/>
    </xf>
    <xf numFmtId="17" fontId="14" fillId="4" borderId="87" xfId="0" applyNumberFormat="1" applyFont="1" applyFill="1" applyBorder="1" applyAlignment="1">
      <alignment horizontal="left" vertical="center" wrapText="1" indent="1"/>
    </xf>
    <xf numFmtId="0" fontId="14" fillId="4" borderId="87" xfId="0" applyFont="1" applyFill="1" applyBorder="1" applyAlignment="1">
      <alignment horizontal="left" vertical="center" wrapText="1" indent="1"/>
    </xf>
    <xf numFmtId="0" fontId="14" fillId="0" borderId="88" xfId="0" applyFont="1" applyBorder="1" applyAlignment="1">
      <alignment horizontal="left" vertical="center"/>
    </xf>
    <xf numFmtId="0" fontId="14" fillId="0" borderId="89" xfId="0" applyFont="1" applyBorder="1" applyAlignment="1">
      <alignment horizontal="left" vertical="center"/>
    </xf>
    <xf numFmtId="0" fontId="14" fillId="0" borderId="0" xfId="0" applyFont="1" applyAlignment="1">
      <alignment vertical="center"/>
    </xf>
    <xf numFmtId="0" fontId="14" fillId="4" borderId="0" xfId="0" applyFont="1" applyFill="1" applyAlignment="1">
      <alignment horizontal="justify" vertical="center" wrapText="1"/>
    </xf>
    <xf numFmtId="0" fontId="14" fillId="4" borderId="36" xfId="0" applyFont="1" applyFill="1" applyBorder="1" applyAlignment="1">
      <alignment horizontal="justify" vertical="center" wrapText="1"/>
    </xf>
    <xf numFmtId="17" fontId="14" fillId="4" borderId="93" xfId="0" applyNumberFormat="1" applyFont="1" applyFill="1" applyBorder="1" applyAlignment="1">
      <alignment horizontal="left" vertical="center" wrapText="1" indent="1"/>
    </xf>
    <xf numFmtId="17" fontId="14" fillId="4" borderId="94" xfId="0" applyNumberFormat="1" applyFont="1" applyFill="1" applyBorder="1" applyAlignment="1">
      <alignment horizontal="left" vertical="center" wrapText="1" indent="1"/>
    </xf>
    <xf numFmtId="17" fontId="14" fillId="4" borderId="95" xfId="0" applyNumberFormat="1" applyFont="1" applyFill="1" applyBorder="1" applyAlignment="1">
      <alignment horizontal="left" vertical="center" wrapText="1" indent="1"/>
    </xf>
    <xf numFmtId="0" fontId="16" fillId="0" borderId="88" xfId="0" applyFont="1" applyBorder="1" applyAlignment="1">
      <alignment horizontal="left" vertical="top" wrapText="1"/>
    </xf>
    <xf numFmtId="0" fontId="16" fillId="2" borderId="88" xfId="0" applyFont="1" applyFill="1" applyBorder="1" applyAlignment="1">
      <alignment horizontal="left" vertical="top" wrapText="1"/>
    </xf>
    <xf numFmtId="0" fontId="16" fillId="2" borderId="92" xfId="0" applyFont="1" applyFill="1" applyBorder="1" applyAlignment="1">
      <alignment horizontal="left" vertical="top" wrapText="1"/>
    </xf>
    <xf numFmtId="0" fontId="14" fillId="4" borderId="36" xfId="0" applyFont="1" applyFill="1" applyBorder="1" applyAlignment="1">
      <alignment horizontal="left" vertical="center" wrapText="1"/>
    </xf>
    <xf numFmtId="0" fontId="14" fillId="4" borderId="90" xfId="0" applyFont="1" applyFill="1" applyBorder="1" applyAlignment="1">
      <alignment horizontal="left" vertical="center" wrapText="1"/>
    </xf>
    <xf numFmtId="0" fontId="0" fillId="0" borderId="90" xfId="0" applyBorder="1" applyAlignment="1">
      <alignment horizontal="left" vertical="center" wrapText="1"/>
    </xf>
    <xf numFmtId="0" fontId="14" fillId="2" borderId="0" xfId="0" applyFont="1" applyFill="1" applyAlignment="1">
      <alignment vertical="center" wrapText="1"/>
    </xf>
    <xf numFmtId="17" fontId="14" fillId="4" borderId="96" xfId="0" applyNumberFormat="1" applyFont="1" applyFill="1" applyBorder="1" applyAlignment="1">
      <alignment horizontal="left" vertical="center" wrapText="1" indent="1"/>
    </xf>
    <xf numFmtId="0" fontId="14" fillId="4" borderId="96" xfId="0" applyFont="1" applyFill="1" applyBorder="1" applyAlignment="1">
      <alignment horizontal="left" vertical="center" wrapText="1" indent="1"/>
    </xf>
    <xf numFmtId="165" fontId="14" fillId="4" borderId="98" xfId="1" applyNumberFormat="1" applyFont="1" applyFill="1" applyBorder="1" applyAlignment="1">
      <alignment horizontal="left" vertical="center" wrapText="1"/>
    </xf>
    <xf numFmtId="0" fontId="16" fillId="4" borderId="101" xfId="0" applyFont="1" applyFill="1" applyBorder="1" applyAlignment="1">
      <alignment horizontal="left" vertical="center" wrapText="1"/>
    </xf>
    <xf numFmtId="0" fontId="70" fillId="4" borderId="97" xfId="0" applyFont="1" applyFill="1" applyBorder="1" applyAlignment="1">
      <alignment horizontal="left" vertical="center" wrapText="1"/>
    </xf>
    <xf numFmtId="17" fontId="54" fillId="4" borderId="96" xfId="0" applyNumberFormat="1" applyFont="1" applyFill="1" applyBorder="1" applyAlignment="1">
      <alignment horizontal="left" vertical="center" wrapText="1" indent="1"/>
    </xf>
    <xf numFmtId="0" fontId="54" fillId="4" borderId="96" xfId="0" applyFont="1" applyFill="1" applyBorder="1" applyAlignment="1">
      <alignment horizontal="left" vertical="center" wrapText="1" indent="1"/>
    </xf>
    <xf numFmtId="0" fontId="54" fillId="4" borderId="98" xfId="0" applyFont="1" applyFill="1" applyBorder="1" applyAlignment="1">
      <alignment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76" fillId="4" borderId="97" xfId="0" applyFont="1" applyFill="1" applyBorder="1" applyAlignment="1">
      <alignment vertical="center" wrapText="1"/>
    </xf>
    <xf numFmtId="0" fontId="76" fillId="4" borderId="104" xfId="0" applyFont="1" applyFill="1" applyBorder="1" applyAlignment="1">
      <alignment horizontal="left" vertical="center" wrapText="1"/>
    </xf>
    <xf numFmtId="0" fontId="54" fillId="4" borderId="98" xfId="0" applyFont="1" applyFill="1" applyBorder="1" applyAlignment="1">
      <alignment horizontal="left" vertical="center" wrapText="1"/>
    </xf>
    <xf numFmtId="0" fontId="7" fillId="4" borderId="0" xfId="0" applyFont="1" applyFill="1" applyAlignment="1">
      <alignment horizontal="left" vertical="center" wrapText="1"/>
    </xf>
  </cellXfs>
  <cellStyles count="4">
    <cellStyle name="Hiperlink" xfId="3" builtinId="8"/>
    <cellStyle name="Normal" xfId="0" builtinId="0"/>
    <cellStyle name="Porcentagem" xfId="2" builtinId="5"/>
    <cellStyle name="Vírgula" xfId="1" builtinId="3"/>
  </cellStyles>
  <dxfs count="0"/>
  <tableStyles count="1" defaultTableStyle="TableStyleMedium2" defaultPivotStyle="PivotStyleLight16">
    <tableStyle name="Table Style 1" pivot="0" count="0" xr9:uid="{9B90EE43-3E32-4B3F-8808-E6A6E9E09B0D}"/>
  </tableStyles>
  <colors>
    <mruColors>
      <color rgb="FF00A0A8"/>
      <color rgb="FFD4CEC2"/>
      <color rgb="FF02585C"/>
      <color rgb="FF695E4A"/>
      <color rgb="FFE4562E"/>
      <color rgb="FFFCB316"/>
      <color rgb="FF7F5A00"/>
      <color rgb="FF722900"/>
      <color rgb="FFFFF6E5"/>
      <color rgb="FFFFC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r>
              <a:rPr lang="en-US" b="1">
                <a:solidFill>
                  <a:srgbClr val="00A0A8"/>
                </a:solidFill>
              </a:rPr>
              <a:t>Escopo 1 - Emissões por atividade</a:t>
            </a:r>
          </a:p>
          <a:p>
            <a:pPr algn="l">
              <a:defRPr b="1">
                <a:solidFill>
                  <a:srgbClr val="00A0A8"/>
                </a:solidFill>
              </a:defRPr>
            </a:pPr>
            <a:r>
              <a:rPr lang="en-US" b="1">
                <a:solidFill>
                  <a:srgbClr val="00A0A8"/>
                </a:solidFill>
              </a:rPr>
              <a:t>(mil tCO2e)</a:t>
            </a:r>
          </a:p>
        </c:rich>
      </c:tx>
      <c:layout>
        <c:manualLayout>
          <c:xMode val="edge"/>
          <c:yMode val="edge"/>
          <c:x val="7.5998913928862393E-3"/>
          <c:y val="5.7971032133906086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endParaRPr lang="en-US"/>
        </a:p>
      </c:txPr>
    </c:title>
    <c:autoTitleDeleted val="0"/>
    <c:plotArea>
      <c:layout/>
      <c:barChart>
        <c:barDir val="col"/>
        <c:grouping val="stacked"/>
        <c:varyColors val="0"/>
        <c:ser>
          <c:idx val="1"/>
          <c:order val="1"/>
          <c:tx>
            <c:strRef>
              <c:f>'Estratégia climática &amp; transiçã'!$C$45</c:f>
              <c:strCache>
                <c:ptCount val="1"/>
                <c:pt idx="0">
                  <c:v>E&amp;P</c:v>
                </c:pt>
              </c:strCache>
            </c:strRef>
          </c:tx>
          <c:spPr>
            <a:solidFill>
              <a:srgbClr val="0258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transiçã'!$D$45:$F$45</c:f>
              <c:numCache>
                <c:formatCode>_-* #,##0_-;\-* #,##0_-;_-* "-"??_-;_-@_-</c:formatCode>
                <c:ptCount val="3"/>
                <c:pt idx="0">
                  <c:v>457.97495445000004</c:v>
                </c:pt>
                <c:pt idx="1">
                  <c:v>512.53376553499993</c:v>
                </c:pt>
                <c:pt idx="2">
                  <c:v>911.14383256999997</c:v>
                </c:pt>
              </c:numCache>
            </c:numRef>
          </c:val>
          <c:extLst>
            <c:ext xmlns:c16="http://schemas.microsoft.com/office/drawing/2014/chart" uri="{C3380CC4-5D6E-409C-BE32-E72D297353CC}">
              <c16:uniqueId val="{00000001-7B9D-488A-99F0-C8D5D6AA6552}"/>
            </c:ext>
          </c:extLst>
        </c:ser>
        <c:ser>
          <c:idx val="2"/>
          <c:order val="2"/>
          <c:tx>
            <c:strRef>
              <c:f>'Estratégia climática &amp; transiçã'!$C$46</c:f>
              <c:strCache>
                <c:ptCount val="1"/>
                <c:pt idx="0">
                  <c:v>Geração a gás</c:v>
                </c:pt>
              </c:strCache>
            </c:strRef>
          </c:tx>
          <c:spPr>
            <a:solidFill>
              <a:srgbClr val="00A0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transiçã'!$D$46:$F$46</c:f>
              <c:numCache>
                <c:formatCode>_-* #,##0_-;\-* #,##0_-;_-* "-"??_-;_-@_-</c:formatCode>
                <c:ptCount val="3"/>
                <c:pt idx="0">
                  <c:v>2212.4284068769998</c:v>
                </c:pt>
                <c:pt idx="1">
                  <c:v>2047.0839158179999</c:v>
                </c:pt>
                <c:pt idx="2">
                  <c:v>2888.5647932830007</c:v>
                </c:pt>
              </c:numCache>
            </c:numRef>
          </c:val>
          <c:extLst>
            <c:ext xmlns:c16="http://schemas.microsoft.com/office/drawing/2014/chart" uri="{C3380CC4-5D6E-409C-BE32-E72D297353CC}">
              <c16:uniqueId val="{00000002-7B9D-488A-99F0-C8D5D6AA6552}"/>
            </c:ext>
          </c:extLst>
        </c:ser>
        <c:ser>
          <c:idx val="3"/>
          <c:order val="3"/>
          <c:tx>
            <c:strRef>
              <c:f>'Estratégia climática &amp; transiçã'!$C$47</c:f>
              <c:strCache>
                <c:ptCount val="1"/>
                <c:pt idx="0">
                  <c:v>Geração a carvão</c:v>
                </c:pt>
              </c:strCache>
            </c:strRef>
          </c:tx>
          <c:spPr>
            <a:solidFill>
              <a:srgbClr val="E4562E"/>
            </a:solidFill>
            <a:ln>
              <a:noFill/>
            </a:ln>
            <a:effectLst/>
          </c:spPr>
          <c:invertIfNegative val="0"/>
          <c:dLbls>
            <c:dLbl>
              <c:idx val="0"/>
              <c:layout>
                <c:manualLayout>
                  <c:x val="6.6167113642017647E-2"/>
                  <c:y val="-1.1516314779270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9D-488A-99F0-C8D5D6AA6552}"/>
                </c:ext>
              </c:extLst>
            </c:dLbl>
            <c:dLbl>
              <c:idx val="1"/>
              <c:layout>
                <c:manualLayout>
                  <c:x val="6.9843064399907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9D-488A-99F0-C8D5D6AA6552}"/>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alibri regular"/>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F-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E4562E"/>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transiçã'!$D$47:$F$47</c:f>
              <c:numCache>
                <c:formatCode>_-* #,##0_-;\-* #,##0_-;_-* "-"??_-;_-@_-</c:formatCode>
                <c:ptCount val="3"/>
                <c:pt idx="0">
                  <c:v>10.993941762</c:v>
                </c:pt>
                <c:pt idx="1">
                  <c:v>149.97009459500001</c:v>
                </c:pt>
                <c:pt idx="2">
                  <c:v>820.39970336199997</c:v>
                </c:pt>
              </c:numCache>
            </c:numRef>
          </c:val>
          <c:extLst>
            <c:ext xmlns:c16="http://schemas.microsoft.com/office/drawing/2014/chart" uri="{C3380CC4-5D6E-409C-BE32-E72D297353CC}">
              <c16:uniqueId val="{00000003-7B9D-488A-99F0-C8D5D6AA6552}"/>
            </c:ext>
          </c:extLst>
        </c:ser>
        <c:ser>
          <c:idx val="4"/>
          <c:order val="4"/>
          <c:tx>
            <c:strRef>
              <c:f>'Estratégia climática &amp; transiçã'!$C$48</c:f>
              <c:strCache>
                <c:ptCount val="1"/>
                <c:pt idx="0">
                  <c:v>Geração a óleo</c:v>
                </c:pt>
              </c:strCache>
            </c:strRef>
          </c:tx>
          <c:spPr>
            <a:solidFill>
              <a:srgbClr val="695E4A"/>
            </a:solidFill>
            <a:ln>
              <a:noFill/>
            </a:ln>
            <a:effectLst/>
          </c:spPr>
          <c:invertIfNegative val="0"/>
          <c:dLbls>
            <c:dLbl>
              <c:idx val="2"/>
              <c:layout>
                <c:manualLayout>
                  <c:x val="6.6167113642017675E-2"/>
                  <c:y val="7.677543186180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transiçã'!$D$48:$F$48</c:f>
              <c:numCache>
                <c:formatCode>_-* #,##0_-;\-* #,##0_-;_-* "-"??_-;_-@_-</c:formatCode>
                <c:ptCount val="3"/>
                <c:pt idx="0">
                  <c:v>0</c:v>
                </c:pt>
                <c:pt idx="1">
                  <c:v>0</c:v>
                </c:pt>
                <c:pt idx="2">
                  <c:v>90.465462656</c:v>
                </c:pt>
              </c:numCache>
            </c:numRef>
          </c:val>
          <c:extLst>
            <c:ext xmlns:c16="http://schemas.microsoft.com/office/drawing/2014/chart" uri="{C3380CC4-5D6E-409C-BE32-E72D297353CC}">
              <c16:uniqueId val="{00000004-7B9D-488A-99F0-C8D5D6AA6552}"/>
            </c:ext>
          </c:extLst>
        </c:ser>
        <c:ser>
          <c:idx val="5"/>
          <c:order val="5"/>
          <c:tx>
            <c:strRef>
              <c:f>'Estratégia climática &amp; transiçã'!$C$49</c:f>
              <c:strCache>
                <c:ptCount val="1"/>
                <c:pt idx="0">
                  <c:v>Outros*</c:v>
                </c:pt>
              </c:strCache>
            </c:strRef>
          </c:tx>
          <c:spPr>
            <a:solidFill>
              <a:srgbClr val="D4CEC2"/>
            </a:solidFill>
            <a:ln>
              <a:noFill/>
            </a:ln>
            <a:effectLst/>
          </c:spPr>
          <c:invertIfNegative val="0"/>
          <c:dLbls>
            <c:dLbl>
              <c:idx val="1"/>
              <c:layout>
                <c:manualLayout>
                  <c:x val="7.1681039778852415E-2"/>
                  <c:y val="-3.0710172744721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9D-488A-99F0-C8D5D6AA6552}"/>
                </c:ext>
              </c:extLst>
            </c:dLbl>
            <c:dLbl>
              <c:idx val="2"/>
              <c:layout>
                <c:manualLayout>
                  <c:x val="6.616711364201755E-2"/>
                  <c:y val="-3.0710172744721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4CEC2"/>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transiçã'!$D$49:$F$49</c:f>
              <c:numCache>
                <c:formatCode>_(* #,##0.00_);_(* \(#,##0.00\);_(* "-"??_);_(@_)</c:formatCode>
                <c:ptCount val="3"/>
                <c:pt idx="0" formatCode="_-* #,##0_-;\-* #,##0_-;_-* &quot;-&quot;??_-;_-@_-">
                  <c:v>0</c:v>
                </c:pt>
                <c:pt idx="1">
                  <c:v>2.4680000000000001E-2</c:v>
                </c:pt>
                <c:pt idx="2">
                  <c:v>2.8288538000000005E-2</c:v>
                </c:pt>
              </c:numCache>
            </c:numRef>
          </c:val>
          <c:extLst>
            <c:ext xmlns:c16="http://schemas.microsoft.com/office/drawing/2014/chart" uri="{C3380CC4-5D6E-409C-BE32-E72D297353CC}">
              <c16:uniqueId val="{00000005-7B9D-488A-99F0-C8D5D6AA6552}"/>
            </c:ext>
          </c:extLst>
        </c:ser>
        <c:dLbls>
          <c:showLegendKey val="0"/>
          <c:showVal val="1"/>
          <c:showCatName val="0"/>
          <c:showSerName val="0"/>
          <c:showPercent val="0"/>
          <c:showBubbleSize val="0"/>
        </c:dLbls>
        <c:gapWidth val="150"/>
        <c:overlap val="100"/>
        <c:axId val="36515856"/>
        <c:axId val="36526896"/>
        <c:extLst>
          <c:ext xmlns:c15="http://schemas.microsoft.com/office/drawing/2012/chart" uri="{02D57815-91ED-43cb-92C2-25804820EDAC}">
            <c15:filteredBarSeries>
              <c15:ser>
                <c:idx val="0"/>
                <c:order val="0"/>
                <c:tx>
                  <c:strRef>
                    <c:extLst>
                      <c:ext uri="{02D57815-91ED-43cb-92C2-25804820EDAC}">
                        <c15:formulaRef>
                          <c15:sqref>'Estratégia climática &amp; transiçã'!$C$44</c15:sqref>
                        </c15:formulaRef>
                      </c:ext>
                    </c:extLst>
                    <c:strCache>
                      <c:ptCount val="1"/>
                      <c:pt idx="0">
                        <c:v>Atividades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alibri regular"/>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'Estratégia climática &amp; transiçã'!$D$44:$F$44</c15:sqref>
                        </c15:formulaRef>
                      </c:ext>
                    </c:extLst>
                    <c:numCache>
                      <c:formatCode>General</c:formatCode>
                      <c:ptCount val="3"/>
                      <c:pt idx="0">
                        <c:v>2022</c:v>
                      </c:pt>
                      <c:pt idx="1">
                        <c:v>2023</c:v>
                      </c:pt>
                      <c:pt idx="2">
                        <c:v>2024</c:v>
                      </c:pt>
                    </c:numCache>
                  </c:numRef>
                </c:cat>
                <c:val>
                  <c:numRef>
                    <c:extLst>
                      <c:ext uri="{02D57815-91ED-43cb-92C2-25804820EDAC}">
                        <c15:formulaRef>
                          <c15:sqref>'Estratégia climática &amp; transiçã'!$D$44:$F$44</c15:sqref>
                        </c15:formulaRef>
                      </c:ext>
                    </c:extLst>
                    <c:numCache>
                      <c:formatCode>General</c:formatCode>
                      <c:ptCount val="3"/>
                      <c:pt idx="0">
                        <c:v>2022</c:v>
                      </c:pt>
                      <c:pt idx="1">
                        <c:v>2023</c:v>
                      </c:pt>
                      <c:pt idx="2">
                        <c:v>2024</c:v>
                      </c:pt>
                    </c:numCache>
                  </c:numRef>
                </c:val>
                <c:extLst>
                  <c:ext xmlns:c16="http://schemas.microsoft.com/office/drawing/2014/chart" uri="{C3380CC4-5D6E-409C-BE32-E72D297353CC}">
                    <c16:uniqueId val="{00000000-7B9D-488A-99F0-C8D5D6AA6552}"/>
                  </c:ext>
                </c:extLst>
              </c15:ser>
            </c15:filteredBarSeries>
          </c:ext>
        </c:extLst>
      </c:barChart>
      <c:lineChart>
        <c:grouping val="stacked"/>
        <c:varyColors val="0"/>
        <c:ser>
          <c:idx val="6"/>
          <c:order val="6"/>
          <c:tx>
            <c:strRef>
              <c:f>'Estratégia climática &amp; transiçã'!$C$53</c:f>
              <c:strCache>
                <c:ptCount val="1"/>
                <c:pt idx="0">
                  <c:v>Emissões totais</c:v>
                </c:pt>
              </c:strCache>
            </c:strRef>
          </c:tx>
          <c:spPr>
            <a:ln w="28575" cap="rnd">
              <a:noFill/>
              <a:round/>
            </a:ln>
            <a:effectLst/>
          </c:spPr>
          <c:marker>
            <c:symbol val="circle"/>
            <c:size val="5"/>
            <c:spPr>
              <a:solidFill>
                <a:schemeClr val="tx1"/>
              </a:solidFill>
              <a:ln w="9525">
                <a:noFill/>
              </a:ln>
              <a:effectLst/>
            </c:spPr>
          </c:marker>
          <c:dLbls>
            <c:dLbl>
              <c:idx val="0"/>
              <c:layout>
                <c:manualLayout>
                  <c:x val="-4.0419394142531664E-2"/>
                  <c:y val="-5.4185923496607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9D-488A-99F0-C8D5D6AA6552}"/>
                </c:ext>
              </c:extLst>
            </c:dLbl>
            <c:dLbl>
              <c:idx val="1"/>
              <c:layout>
                <c:manualLayout>
                  <c:x val="-3.8597482957843647E-2"/>
                  <c:y val="-4.6065259117082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9D-488A-99F0-C8D5D6AA6552}"/>
                </c:ext>
              </c:extLst>
            </c:dLbl>
            <c:dLbl>
              <c:idx val="2"/>
              <c:layout>
                <c:manualLayout>
                  <c:x val="-3.8581418763586728E-2"/>
                  <c:y val="-3.8719905693170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95E4A"/>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transiçã'!$D$53:$F$53</c:f>
              <c:numCache>
                <c:formatCode>_-* #,##0_-;\-* #,##0_-;_-* "-"??_-;_-@_-</c:formatCode>
                <c:ptCount val="3"/>
                <c:pt idx="0">
                  <c:v>2681.3973030000002</c:v>
                </c:pt>
                <c:pt idx="1">
                  <c:v>2709.6124559999998</c:v>
                </c:pt>
                <c:pt idx="2">
                  <c:v>4710.6020799999997</c:v>
                </c:pt>
              </c:numCache>
            </c:numRef>
          </c:val>
          <c:smooth val="0"/>
          <c:extLst>
            <c:ext xmlns:c16="http://schemas.microsoft.com/office/drawing/2014/chart" uri="{C3380CC4-5D6E-409C-BE32-E72D297353CC}">
              <c16:uniqueId val="{00000006-7B9D-488A-99F0-C8D5D6AA6552}"/>
            </c:ext>
          </c:extLst>
        </c:ser>
        <c:dLbls>
          <c:showLegendKey val="0"/>
          <c:showVal val="1"/>
          <c:showCatName val="0"/>
          <c:showSerName val="0"/>
          <c:showPercent val="0"/>
          <c:showBubbleSize val="0"/>
        </c:dLbls>
        <c:marker val="1"/>
        <c:smooth val="0"/>
        <c:axId val="1669015392"/>
        <c:axId val="36509136"/>
      </c:lineChart>
      <c:catAx>
        <c:axId val="3651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695E4A"/>
                </a:solidFill>
                <a:latin typeface="Calibri regular"/>
                <a:ea typeface="+mn-ea"/>
                <a:cs typeface="+mn-cs"/>
              </a:defRPr>
            </a:pPr>
            <a:endParaRPr lang="en-US"/>
          </a:p>
        </c:txPr>
        <c:crossAx val="36526896"/>
        <c:crosses val="autoZero"/>
        <c:auto val="1"/>
        <c:lblAlgn val="ctr"/>
        <c:lblOffset val="100"/>
        <c:noMultiLvlLbl val="0"/>
      </c:catAx>
      <c:valAx>
        <c:axId val="36526896"/>
        <c:scaling>
          <c:orientation val="minMax"/>
        </c:scaling>
        <c:delete val="1"/>
        <c:axPos val="l"/>
        <c:numFmt formatCode="_-* #,##0_-;\-* #,##0_-;_-* &quot;-&quot;??_-;_-@_-" sourceLinked="1"/>
        <c:majorTickMark val="none"/>
        <c:minorTickMark val="none"/>
        <c:tickLblPos val="nextTo"/>
        <c:crossAx val="36515856"/>
        <c:crosses val="autoZero"/>
        <c:crossBetween val="between"/>
      </c:valAx>
      <c:valAx>
        <c:axId val="36509136"/>
        <c:scaling>
          <c:orientation val="minMax"/>
        </c:scaling>
        <c:delete val="1"/>
        <c:axPos val="r"/>
        <c:numFmt formatCode="_-* #,##0_-;\-* #,##0_-;_-* &quot;-&quot;??_-;_-@_-" sourceLinked="1"/>
        <c:majorTickMark val="out"/>
        <c:minorTickMark val="none"/>
        <c:tickLblPos val="nextTo"/>
        <c:crossAx val="1669015392"/>
        <c:crosses val="max"/>
        <c:crossBetween val="between"/>
      </c:valAx>
      <c:catAx>
        <c:axId val="1669015392"/>
        <c:scaling>
          <c:orientation val="minMax"/>
        </c:scaling>
        <c:delete val="1"/>
        <c:axPos val="b"/>
        <c:numFmt formatCode="General" sourceLinked="1"/>
        <c:majorTickMark val="out"/>
        <c:minorTickMark val="none"/>
        <c:tickLblPos val="nextTo"/>
        <c:crossAx val="36509136"/>
        <c:crosses val="autoZero"/>
        <c:auto val="1"/>
        <c:lblAlgn val="ctr"/>
        <c:lblOffset val="100"/>
        <c:noMultiLvlLbl val="0"/>
      </c:cat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alibri regular"/>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r>
              <a:rPr lang="en-US" b="1">
                <a:solidFill>
                  <a:srgbClr val="00A0A8"/>
                </a:solidFill>
              </a:rPr>
              <a:t>Emissões por escopo</a:t>
            </a:r>
          </a:p>
          <a:p>
            <a:pPr algn="l">
              <a:defRPr b="1">
                <a:solidFill>
                  <a:srgbClr val="00A0A8"/>
                </a:solidFill>
              </a:defRPr>
            </a:pPr>
            <a:r>
              <a:rPr lang="en-US" b="1">
                <a:solidFill>
                  <a:srgbClr val="00A0A8"/>
                </a:solidFill>
              </a:rPr>
              <a:t>(mil tCO2e)</a:t>
            </a:r>
          </a:p>
        </c:rich>
      </c:tx>
      <c:layout>
        <c:manualLayout>
          <c:xMode val="edge"/>
          <c:yMode val="edge"/>
          <c:x val="3.9986011464042362E-2"/>
          <c:y val="3.716608594657375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endParaRPr lang="en-US"/>
        </a:p>
      </c:txPr>
    </c:title>
    <c:autoTitleDeleted val="0"/>
    <c:plotArea>
      <c:layout/>
      <c:barChart>
        <c:barDir val="col"/>
        <c:grouping val="clustered"/>
        <c:varyColors val="0"/>
        <c:ser>
          <c:idx val="1"/>
          <c:order val="1"/>
          <c:tx>
            <c:strRef>
              <c:f>'Estratégia climática &amp; transiçã'!$C$128</c:f>
              <c:strCache>
                <c:ptCount val="1"/>
                <c:pt idx="0">
                  <c:v>Escopo 1</c:v>
                </c:pt>
              </c:strCache>
            </c:strRef>
          </c:tx>
          <c:spPr>
            <a:solidFill>
              <a:srgbClr val="0258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transiçã'!$D$128:$F$128</c:f>
              <c:numCache>
                <c:formatCode>_-* #,##0_-;\-* #,##0_-;_-* "-"??_-;_-@_-</c:formatCode>
                <c:ptCount val="3"/>
                <c:pt idx="0">
                  <c:v>2681.3969999999999</c:v>
                </c:pt>
                <c:pt idx="1">
                  <c:v>2709.6120000000001</c:v>
                </c:pt>
                <c:pt idx="2">
                  <c:v>4710.6020820000003</c:v>
                </c:pt>
              </c:numCache>
            </c:numRef>
          </c:val>
          <c:extLst>
            <c:ext xmlns:c16="http://schemas.microsoft.com/office/drawing/2014/chart" uri="{C3380CC4-5D6E-409C-BE32-E72D297353CC}">
              <c16:uniqueId val="{00000001-01F0-47E0-91DC-E99D0C805556}"/>
            </c:ext>
          </c:extLst>
        </c:ser>
        <c:ser>
          <c:idx val="2"/>
          <c:order val="2"/>
          <c:tx>
            <c:strRef>
              <c:f>'Estratégia climática &amp; transiçã'!$C$129</c:f>
              <c:strCache>
                <c:ptCount val="1"/>
                <c:pt idx="0">
                  <c:v>Escopo 2</c:v>
                </c:pt>
              </c:strCache>
            </c:strRef>
          </c:tx>
          <c:spPr>
            <a:solidFill>
              <a:srgbClr val="00A0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transiçã'!$D$129:$F$129</c:f>
              <c:numCache>
                <c:formatCode>_-* #,##0.0_-;\-* #,##0.0_-;_-* "-"??_-;_-@_-</c:formatCode>
                <c:ptCount val="3"/>
                <c:pt idx="0">
                  <c:v>1.7</c:v>
                </c:pt>
                <c:pt idx="1">
                  <c:v>2.6440000000000001</c:v>
                </c:pt>
                <c:pt idx="2">
                  <c:v>4.2720000000000002</c:v>
                </c:pt>
              </c:numCache>
            </c:numRef>
          </c:val>
          <c:extLst>
            <c:ext xmlns:c16="http://schemas.microsoft.com/office/drawing/2014/chart" uri="{C3380CC4-5D6E-409C-BE32-E72D297353CC}">
              <c16:uniqueId val="{00000002-01F0-47E0-91DC-E99D0C805556}"/>
            </c:ext>
          </c:extLst>
        </c:ser>
        <c:ser>
          <c:idx val="3"/>
          <c:order val="3"/>
          <c:tx>
            <c:strRef>
              <c:f>'Estratégia climática &amp; transiçã'!$C$130</c:f>
              <c:strCache>
                <c:ptCount val="1"/>
                <c:pt idx="0">
                  <c:v>Escopo 3</c:v>
                </c:pt>
              </c:strCache>
            </c:strRef>
          </c:tx>
          <c:spPr>
            <a:solidFill>
              <a:srgbClr val="D4CEC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transiçã'!$D$130:$F$130</c:f>
              <c:numCache>
                <c:formatCode>_-* #,##0_-;\-* #,##0_-;_-* "-"??_-;_-@_-</c:formatCode>
                <c:ptCount val="3"/>
                <c:pt idx="0">
                  <c:v>19.678000000000001</c:v>
                </c:pt>
                <c:pt idx="1">
                  <c:v>644.14200000000005</c:v>
                </c:pt>
                <c:pt idx="2">
                  <c:v>1559.597</c:v>
                </c:pt>
              </c:numCache>
            </c:numRef>
          </c:val>
          <c:extLst>
            <c:ext xmlns:c16="http://schemas.microsoft.com/office/drawing/2014/chart" uri="{C3380CC4-5D6E-409C-BE32-E72D297353CC}">
              <c16:uniqueId val="{00000003-01F0-47E0-91DC-E99D0C805556}"/>
            </c:ext>
          </c:extLst>
        </c:ser>
        <c:dLbls>
          <c:dLblPos val="outEnd"/>
          <c:showLegendKey val="0"/>
          <c:showVal val="1"/>
          <c:showCatName val="0"/>
          <c:showSerName val="0"/>
          <c:showPercent val="0"/>
          <c:showBubbleSize val="0"/>
        </c:dLbls>
        <c:gapWidth val="219"/>
        <c:overlap val="-27"/>
        <c:axId val="200507264"/>
        <c:axId val="200507744"/>
        <c:extLst>
          <c:ext xmlns:c15="http://schemas.microsoft.com/office/drawing/2012/chart" uri="{02D57815-91ED-43cb-92C2-25804820EDAC}">
            <c15:filteredBarSeries>
              <c15:ser>
                <c:idx val="0"/>
                <c:order val="0"/>
                <c:tx>
                  <c:strRef>
                    <c:extLst>
                      <c:ext uri="{02D57815-91ED-43cb-92C2-25804820EDAC}">
                        <c15:formulaRef>
                          <c15:sqref>'Estratégia climática &amp; transiçã'!$C$127</c15:sqref>
                        </c15:formulaRef>
                      </c:ext>
                    </c:extLst>
                    <c:strCache>
                      <c:ptCount val="1"/>
                      <c:pt idx="0">
                        <c:v>Escopo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'Estratégia climática &amp; transiçã'!$D$127:$F$127</c15:sqref>
                        </c15:formulaRef>
                      </c:ext>
                    </c:extLst>
                    <c:numCache>
                      <c:formatCode>General</c:formatCode>
                      <c:ptCount val="3"/>
                      <c:pt idx="0">
                        <c:v>2022</c:v>
                      </c:pt>
                      <c:pt idx="1">
                        <c:v>2023</c:v>
                      </c:pt>
                      <c:pt idx="2">
                        <c:v>2024</c:v>
                      </c:pt>
                    </c:numCache>
                  </c:numRef>
                </c:cat>
                <c:val>
                  <c:numRef>
                    <c:extLst>
                      <c:ext uri="{02D57815-91ED-43cb-92C2-25804820EDAC}">
                        <c15:formulaRef>
                          <c15:sqref>'Estratégia climática &amp; transiçã'!$D$127:$F$127</c15:sqref>
                        </c15:formulaRef>
                      </c:ext>
                    </c:extLst>
                    <c:numCache>
                      <c:formatCode>General</c:formatCode>
                      <c:ptCount val="3"/>
                      <c:pt idx="0">
                        <c:v>2022</c:v>
                      </c:pt>
                      <c:pt idx="1">
                        <c:v>2023</c:v>
                      </c:pt>
                      <c:pt idx="2">
                        <c:v>2024</c:v>
                      </c:pt>
                    </c:numCache>
                  </c:numRef>
                </c:val>
                <c:extLst>
                  <c:ext xmlns:c16="http://schemas.microsoft.com/office/drawing/2014/chart" uri="{C3380CC4-5D6E-409C-BE32-E72D297353CC}">
                    <c16:uniqueId val="{00000000-01F0-47E0-91DC-E99D0C805556}"/>
                  </c:ext>
                </c:extLst>
              </c15:ser>
            </c15:filteredBarSeries>
          </c:ext>
        </c:extLst>
      </c:barChart>
      <c:catAx>
        <c:axId val="20050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crossAx val="200507744"/>
        <c:crosses val="autoZero"/>
        <c:auto val="1"/>
        <c:lblAlgn val="ctr"/>
        <c:lblOffset val="100"/>
        <c:noMultiLvlLbl val="0"/>
      </c:catAx>
      <c:valAx>
        <c:axId val="200507744"/>
        <c:scaling>
          <c:orientation val="minMax"/>
        </c:scaling>
        <c:delete val="1"/>
        <c:axPos val="l"/>
        <c:numFmt formatCode="_-* #,##0_-;\-* #,##0_-;_-* &quot;-&quot;??_-;_-@_-" sourceLinked="1"/>
        <c:majorTickMark val="none"/>
        <c:minorTickMark val="none"/>
        <c:tickLblPos val="nextTo"/>
        <c:crossAx val="200507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rgbClr val="695E4A"/>
          </a:solidFill>
          <a:latin typeface="Calibri regular"/>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237;cio!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205;ndice!A1"/></Relationships>
</file>

<file path=xl/drawings/_rels/drawing2.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hyperlink" Target="#&#205;ndice!A1"/><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In&#237;cio!A1"/></Relationships>
</file>

<file path=xl/drawings/_rels/drawing3.xml.rels><?xml version="1.0" encoding="UTF-8" standalone="yes"?>
<Relationships xmlns="http://schemas.openxmlformats.org/package/2006/relationships"><Relationship Id="rId3" Type="http://schemas.openxmlformats.org/officeDocument/2006/relationships/hyperlink" Target="#In&#237;cio!A1"/><Relationship Id="rId2" Type="http://schemas.openxmlformats.org/officeDocument/2006/relationships/hyperlink" Target="#'Sobre este relat&#243;rio'!A1"/><Relationship Id="rId1" Type="http://schemas.openxmlformats.org/officeDocument/2006/relationships/image" Target="../media/image5.png"/><Relationship Id="rId6" Type="http://schemas.openxmlformats.org/officeDocument/2006/relationships/image" Target="../media/image7.png"/><Relationship Id="rId5" Type="http://schemas.openxmlformats.org/officeDocument/2006/relationships/hyperlink" Target="#&#205;ndice!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Perfil!A1"/><Relationship Id="rId13" Type="http://schemas.openxmlformats.org/officeDocument/2006/relationships/hyperlink" Target="#'Impacto socioecon&#244;mico e desenv'!A1"/><Relationship Id="rId3" Type="http://schemas.openxmlformats.org/officeDocument/2006/relationships/hyperlink" Target="#In&#237;cio!A1"/><Relationship Id="rId7" Type="http://schemas.openxmlformats.org/officeDocument/2006/relationships/hyperlink" Target="#'Dupla materialidade'!A1"/><Relationship Id="rId12" Type="http://schemas.openxmlformats.org/officeDocument/2006/relationships/hyperlink" Target="#'Diversidade e inclus&#227;o'!A1"/><Relationship Id="rId2" Type="http://schemas.openxmlformats.org/officeDocument/2006/relationships/image" Target="../media/image4.png"/><Relationship Id="rId16" Type="http://schemas.openxmlformats.org/officeDocument/2006/relationships/hyperlink" Target="#'Contribui&#231;&#245;es socioambientais'!A1"/><Relationship Id="rId1" Type="http://schemas.openxmlformats.org/officeDocument/2006/relationships/hyperlink" Target="#'Sobre este relat&#243;rio'!A1"/><Relationship Id="rId6" Type="http://schemas.openxmlformats.org/officeDocument/2006/relationships/image" Target="../media/image8.png"/><Relationship Id="rId11" Type="http://schemas.openxmlformats.org/officeDocument/2006/relationships/hyperlink" Target="#'Gest&#227;o respons&#225;vel dos recursos'!A1"/><Relationship Id="rId5" Type="http://schemas.openxmlformats.org/officeDocument/2006/relationships/hyperlink" Target="#&#205;ndice!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2.png"/><Relationship Id="rId9" Type="http://schemas.openxmlformats.org/officeDocument/2006/relationships/hyperlink" Target="#'Estrutura corporativa'!A1"/><Relationship Id="rId14" Type="http://schemas.openxmlformats.org/officeDocument/2006/relationships/hyperlink" Target="#'Inova&#231;&#245;es e novas oportunidades'!A1"/></Relationships>
</file>

<file path=xl/drawings/_rels/drawing5.xml.rels><?xml version="1.0" encoding="UTF-8" standalone="yes"?>
<Relationships xmlns="http://schemas.openxmlformats.org/package/2006/relationships"><Relationship Id="rId8" Type="http://schemas.openxmlformats.org/officeDocument/2006/relationships/hyperlink" Target="#'Dupla materialidade'!A1"/><Relationship Id="rId13" Type="http://schemas.openxmlformats.org/officeDocument/2006/relationships/hyperlink" Target="#'Impacto socioecon&#244;mico e desenv'!A1"/><Relationship Id="rId3" Type="http://schemas.openxmlformats.org/officeDocument/2006/relationships/hyperlink" Target="#&#205;ndice!A1"/><Relationship Id="rId7" Type="http://schemas.openxmlformats.org/officeDocument/2006/relationships/image" Target="../media/image4.png"/><Relationship Id="rId12" Type="http://schemas.openxmlformats.org/officeDocument/2006/relationships/hyperlink" Target="#'Diversidade e inclus&#227;o'!A1"/><Relationship Id="rId2" Type="http://schemas.openxmlformats.org/officeDocument/2006/relationships/image" Target="../media/image2.png"/><Relationship Id="rId16" Type="http://schemas.openxmlformats.org/officeDocument/2006/relationships/hyperlink" Target="#'Contribui&#231;&#245;es socioambientais'!A1"/><Relationship Id="rId1" Type="http://schemas.openxmlformats.org/officeDocument/2006/relationships/hyperlink" Target="#In&#237;cio!A1"/><Relationship Id="rId6" Type="http://schemas.openxmlformats.org/officeDocument/2006/relationships/hyperlink" Target="#'Sobre este relat&#243;rio'!A1"/><Relationship Id="rId11" Type="http://schemas.openxmlformats.org/officeDocument/2006/relationships/hyperlink" Target="#'Gest&#227;o respons&#225;vel dos recursos'!A1"/><Relationship Id="rId5" Type="http://schemas.openxmlformats.org/officeDocument/2006/relationships/hyperlink" Target="#Perfil!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8.png"/><Relationship Id="rId9" Type="http://schemas.openxmlformats.org/officeDocument/2006/relationships/hyperlink" Target="#'Estrutura corporativa'!A1"/><Relationship Id="rId14" Type="http://schemas.openxmlformats.org/officeDocument/2006/relationships/hyperlink" Target="#'Inova&#231;&#245;es e novas oportunidades'!A1"/></Relationships>
</file>

<file path=xl/drawings/_rels/drawing6.xml.rels><?xml version="1.0" encoding="UTF-8" standalone="yes"?>
<Relationships xmlns="http://schemas.openxmlformats.org/package/2006/relationships"><Relationship Id="rId8" Type="http://schemas.openxmlformats.org/officeDocument/2006/relationships/hyperlink" Target="#'Dupla materialidade'!A1"/><Relationship Id="rId13" Type="http://schemas.openxmlformats.org/officeDocument/2006/relationships/hyperlink" Target="#'Diversidade e inclus&#227;o'!A1"/><Relationship Id="rId18" Type="http://schemas.openxmlformats.org/officeDocument/2006/relationships/hyperlink" Target="#'Rela&#231;&#245;es governamentais e advoc'!A1"/><Relationship Id="rId3" Type="http://schemas.openxmlformats.org/officeDocument/2006/relationships/hyperlink" Target="#In&#237;cio!A1"/><Relationship Id="rId7" Type="http://schemas.openxmlformats.org/officeDocument/2006/relationships/hyperlink" Target="#'Planejamento estrat&#233;gic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4.png"/><Relationship Id="rId16" Type="http://schemas.openxmlformats.org/officeDocument/2006/relationships/hyperlink" Target="#'Ativos e desempenho'!A1"/><Relationship Id="rId1" Type="http://schemas.openxmlformats.org/officeDocument/2006/relationships/hyperlink" Target="#'Sobre este relat&#243;rio'!A1"/><Relationship Id="rId6" Type="http://schemas.openxmlformats.org/officeDocument/2006/relationships/image" Target="../media/image3.png"/><Relationship Id="rId11" Type="http://schemas.openxmlformats.org/officeDocument/2006/relationships/hyperlink" Target="#'Desempenho econ&#244;mico-financeiro'!A1"/><Relationship Id="rId5" Type="http://schemas.openxmlformats.org/officeDocument/2006/relationships/hyperlink" Target="#&#205;ndice!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4" Type="http://schemas.openxmlformats.org/officeDocument/2006/relationships/image" Target="../media/image2.png"/><Relationship Id="rId9" Type="http://schemas.openxmlformats.org/officeDocument/2006/relationships/hyperlink" Target="#Perfil!A1"/><Relationship Id="rId14" Type="http://schemas.openxmlformats.org/officeDocument/2006/relationships/hyperlink" Target="#'Impacto socioecon&#244;mico e desenv'!A1"/></Relationships>
</file>

<file path=xl/drawings/_rels/drawing7.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mpacto socioecon&#244;mico e desenv'!A1"/><Relationship Id="rId3" Type="http://schemas.openxmlformats.org/officeDocument/2006/relationships/hyperlink" Target="#&#205;ndice!A1"/><Relationship Id="rId7" Type="http://schemas.openxmlformats.org/officeDocument/2006/relationships/hyperlink" Target="#'Sobre este relat&#243;rio'!A1"/><Relationship Id="rId12" Type="http://schemas.openxmlformats.org/officeDocument/2006/relationships/hyperlink" Target="#'Diversidade e inclus&#227;o'!A1"/><Relationship Id="rId17" Type="http://schemas.openxmlformats.org/officeDocument/2006/relationships/hyperlink" Target="#'Planejamento estrat&#233;gico'!A1"/><Relationship Id="rId2" Type="http://schemas.openxmlformats.org/officeDocument/2006/relationships/image" Target="../media/image2.png"/><Relationship Id="rId16" Type="http://schemas.openxmlformats.org/officeDocument/2006/relationships/hyperlink" Target="#'Contribui&#231;&#245;es socioambientais'!A1"/><Relationship Id="rId1" Type="http://schemas.openxmlformats.org/officeDocument/2006/relationships/hyperlink" Target="#In&#237;cio!A1"/><Relationship Id="rId6" Type="http://schemas.openxmlformats.org/officeDocument/2006/relationships/hyperlink" Target="#Perfil!A1"/><Relationship Id="rId11" Type="http://schemas.openxmlformats.org/officeDocument/2006/relationships/hyperlink" Target="#'Gest&#227;o respons&#225;vel dos recursos'!A1"/><Relationship Id="rId5" Type="http://schemas.openxmlformats.org/officeDocument/2006/relationships/hyperlink" Target="#'Rela&#231;&#245;es governamentais e advoc'!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3.png"/><Relationship Id="rId9" Type="http://schemas.openxmlformats.org/officeDocument/2006/relationships/hyperlink" Target="#'Estrutura corporativa'!A1"/><Relationship Id="rId14" Type="http://schemas.openxmlformats.org/officeDocument/2006/relationships/hyperlink" Target="#'Inova&#231;&#245;es e novas oportunidades'!A1"/></Relationships>
</file>

<file path=xl/drawings/_rels/drawing8.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mpacto socioecon&#244;mico e desenv'!A1"/><Relationship Id="rId3" Type="http://schemas.openxmlformats.org/officeDocument/2006/relationships/hyperlink" Target="#&#205;ndice!A1"/><Relationship Id="rId7" Type="http://schemas.openxmlformats.org/officeDocument/2006/relationships/hyperlink" Target="#'Sobre este relat&#243;rio'!A1"/><Relationship Id="rId12" Type="http://schemas.openxmlformats.org/officeDocument/2006/relationships/hyperlink" Target="#'Diversidade e inclus&#227;o'!A1"/><Relationship Id="rId17" Type="http://schemas.openxmlformats.org/officeDocument/2006/relationships/hyperlink" Target="#'Rela&#231;&#245;es governamentais e advoc'!A1"/><Relationship Id="rId2" Type="http://schemas.openxmlformats.org/officeDocument/2006/relationships/image" Target="../media/image2.png"/><Relationship Id="rId16" Type="http://schemas.openxmlformats.org/officeDocument/2006/relationships/hyperlink" Target="#'Contribui&#231;&#245;es socioambientais'!A1"/><Relationship Id="rId1" Type="http://schemas.openxmlformats.org/officeDocument/2006/relationships/hyperlink" Target="#In&#237;cio!A1"/><Relationship Id="rId6" Type="http://schemas.openxmlformats.org/officeDocument/2006/relationships/hyperlink" Target="#'Planejamento estrat&#233;gico'!A1"/><Relationship Id="rId11" Type="http://schemas.openxmlformats.org/officeDocument/2006/relationships/hyperlink" Target="#'Gest&#227;o respons&#225;vel dos recursos'!A1"/><Relationship Id="rId5" Type="http://schemas.openxmlformats.org/officeDocument/2006/relationships/hyperlink" Target="#'Estrutura corporativa'!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3.png"/><Relationship Id="rId9" Type="http://schemas.openxmlformats.org/officeDocument/2006/relationships/hyperlink" Target="#Perfil!A1"/><Relationship Id="rId14" Type="http://schemas.openxmlformats.org/officeDocument/2006/relationships/hyperlink" Target="#'Inova&#231;&#245;es e novas oportunidades'!A1"/></Relationships>
</file>

<file path=xl/drawings/_rels/drawing9.xml.rels><?xml version="1.0" encoding="UTF-8" standalone="yes"?>
<Relationships xmlns="http://schemas.openxmlformats.org/package/2006/relationships"><Relationship Id="rId8" Type="http://schemas.openxmlformats.org/officeDocument/2006/relationships/hyperlink" Target="#'Rela&#231;&#245;es governamentais e advoc'!A1"/><Relationship Id="rId13" Type="http://schemas.openxmlformats.org/officeDocument/2006/relationships/hyperlink" Target="#'Impacto socioecon&#244;mico e desenv'!A1"/><Relationship Id="rId18" Type="http://schemas.openxmlformats.org/officeDocument/2006/relationships/hyperlink" Target="#'Pol&#237;ticas e processos de remune'!A1"/><Relationship Id="rId3" Type="http://schemas.openxmlformats.org/officeDocument/2006/relationships/hyperlink" Target="#In&#237;cio!A1"/><Relationship Id="rId7" Type="http://schemas.openxmlformats.org/officeDocument/2006/relationships/hyperlink" Target="#'&#201;tica, integridade e compliance'!A1"/><Relationship Id="rId12" Type="http://schemas.openxmlformats.org/officeDocument/2006/relationships/hyperlink" Target="#'Diversidade e inclus&#227;o'!A1"/><Relationship Id="rId17" Type="http://schemas.openxmlformats.org/officeDocument/2006/relationships/hyperlink" Target="#'Regulamenta&#231;&#245;es, gest&#227;o de risc'!A1"/><Relationship Id="rId2" Type="http://schemas.openxmlformats.org/officeDocument/2006/relationships/image" Target="../media/image4.png"/><Relationship Id="rId16" Type="http://schemas.openxmlformats.org/officeDocument/2006/relationships/hyperlink" Target="#'Contribui&#231;&#245;es socioambientais'!A1"/><Relationship Id="rId1" Type="http://schemas.openxmlformats.org/officeDocument/2006/relationships/hyperlink" Target="#'Sobre este relat&#243;rio'!A1"/><Relationship Id="rId6" Type="http://schemas.openxmlformats.org/officeDocument/2006/relationships/image" Target="../media/image3.png"/><Relationship Id="rId11" Type="http://schemas.openxmlformats.org/officeDocument/2006/relationships/hyperlink" Target="#'Gest&#227;o respons&#225;vel dos recursos'!A1"/><Relationship Id="rId5" Type="http://schemas.openxmlformats.org/officeDocument/2006/relationships/hyperlink" Target="#&#205;ndice!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2.png"/><Relationship Id="rId9" Type="http://schemas.openxmlformats.org/officeDocument/2006/relationships/hyperlink" Target="#'Estrutura corporativa'!A1"/><Relationship Id="rId14" Type="http://schemas.openxmlformats.org/officeDocument/2006/relationships/hyperlink" Target="#'Inova&#231;&#245;es e novas oportunidades'!A1"/></Relationships>
</file>

<file path=xl/drawings/_rels/drawing10.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mpacto socioecon&#244;mico e desenv'!A1"/><Relationship Id="rId18" Type="http://schemas.openxmlformats.org/officeDocument/2006/relationships/hyperlink" Target="#'Pol&#237;ticas e processos de remune'!A1"/><Relationship Id="rId3" Type="http://schemas.openxmlformats.org/officeDocument/2006/relationships/hyperlink" Target="#&#205;ndice!A1"/><Relationship Id="rId7" Type="http://schemas.openxmlformats.org/officeDocument/2006/relationships/hyperlink" Target="#'Sobre este relat&#243;rio'!A1"/><Relationship Id="rId12" Type="http://schemas.openxmlformats.org/officeDocument/2006/relationships/hyperlink" Target="#'Diversidade e inclus&#227;o'!A1"/><Relationship Id="rId17" Type="http://schemas.openxmlformats.org/officeDocument/2006/relationships/hyperlink" Target="#'&#201;tica, integridade e compliance'!A1"/><Relationship Id="rId2" Type="http://schemas.openxmlformats.org/officeDocument/2006/relationships/image" Target="../media/image2.png"/><Relationship Id="rId16" Type="http://schemas.openxmlformats.org/officeDocument/2006/relationships/hyperlink" Target="#'Contribui&#231;&#245;es socioambientais'!A1"/><Relationship Id="rId1" Type="http://schemas.openxmlformats.org/officeDocument/2006/relationships/hyperlink" Target="#In&#237;cio!A1"/><Relationship Id="rId6" Type="http://schemas.openxmlformats.org/officeDocument/2006/relationships/hyperlink" Target="#'Estrutura corporativa'!A1"/><Relationship Id="rId11" Type="http://schemas.openxmlformats.org/officeDocument/2006/relationships/hyperlink" Target="#'Gest&#227;o respons&#225;vel dos recursos'!A1"/><Relationship Id="rId5" Type="http://schemas.openxmlformats.org/officeDocument/2006/relationships/hyperlink" Target="#'Regulamenta&#231;&#245;es, gest&#227;o de risc'!A1"/><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1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Regulamenta&#231;&#245;es, gest&#227;o de risc'!A1"/><Relationship Id="rId3" Type="http://schemas.openxmlformats.org/officeDocument/2006/relationships/hyperlink" Target="#&#205;ndice!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1" Type="http://schemas.openxmlformats.org/officeDocument/2006/relationships/hyperlink" Target="#In&#237;cio!A1"/><Relationship Id="rId6" Type="http://schemas.openxmlformats.org/officeDocument/2006/relationships/hyperlink" Target="#'&#201;tica, integridade e compliance'!A1"/><Relationship Id="rId11" Type="http://schemas.openxmlformats.org/officeDocument/2006/relationships/hyperlink" Target="#'Desempenho econ&#244;mico-financeiro'!A1"/><Relationship Id="rId5" Type="http://schemas.openxmlformats.org/officeDocument/2006/relationships/hyperlink" Target="#'Pol&#237;ticas e processos de remune'!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1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mpacto socioecon&#244;mico e desenv'!A1"/><Relationship Id="rId18" Type="http://schemas.openxmlformats.org/officeDocument/2006/relationships/hyperlink" Target="#'Pol&#237;ticas e processos de remune'!A1"/><Relationship Id="rId3" Type="http://schemas.openxmlformats.org/officeDocument/2006/relationships/hyperlink" Target="#&#205;ndice!A1"/><Relationship Id="rId7" Type="http://schemas.openxmlformats.org/officeDocument/2006/relationships/hyperlink" Target="#'Sobre este relat&#243;rio'!A1"/><Relationship Id="rId12" Type="http://schemas.openxmlformats.org/officeDocument/2006/relationships/hyperlink" Target="#'Diversidade e inclus&#227;o'!A1"/><Relationship Id="rId17" Type="http://schemas.openxmlformats.org/officeDocument/2006/relationships/hyperlink" Target="#'&#201;tica, integridade e compliance'!A1"/><Relationship Id="rId2" Type="http://schemas.openxmlformats.org/officeDocument/2006/relationships/image" Target="../media/image2.png"/><Relationship Id="rId16" Type="http://schemas.openxmlformats.org/officeDocument/2006/relationships/hyperlink" Target="#'Contribui&#231;&#245;es socioambientais'!A1"/><Relationship Id="rId1" Type="http://schemas.openxmlformats.org/officeDocument/2006/relationships/hyperlink" Target="#In&#237;cio!A1"/><Relationship Id="rId6" Type="http://schemas.openxmlformats.org/officeDocument/2006/relationships/hyperlink" Target="#'Regulamenta&#231;&#245;es, gest&#227;o de risc'!A1"/><Relationship Id="rId11" Type="http://schemas.openxmlformats.org/officeDocument/2006/relationships/hyperlink" Target="#'Gest&#227;o respons&#225;vel dos recursos'!A1"/><Relationship Id="rId5" Type="http://schemas.openxmlformats.org/officeDocument/2006/relationships/hyperlink" Target="#'Desempenho econ&#244;mico-financeiro'!A1"/><Relationship Id="rId15" Type="http://schemas.openxmlformats.org/officeDocument/2006/relationships/hyperlink" Target="#'Ativos e desempenho'!A1"/><Relationship Id="rId10" Type="http://schemas.openxmlformats.org/officeDocument/2006/relationships/hyperlink" Target="#'Estrutura corporativa'!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13.xml.rels><?xml version="1.0" encoding="UTF-8" standalone="yes"?>
<Relationships xmlns="http://schemas.openxmlformats.org/package/2006/relationships"><Relationship Id="rId8" Type="http://schemas.openxmlformats.org/officeDocument/2006/relationships/hyperlink" Target="#'Pol&#237;ticas e processos de remune'!A1"/><Relationship Id="rId13" Type="http://schemas.openxmlformats.org/officeDocument/2006/relationships/hyperlink" Target="#'Impacto socioecon&#244;mico e desenv'!A1"/><Relationship Id="rId3" Type="http://schemas.openxmlformats.org/officeDocument/2006/relationships/hyperlink" Target="#In&#237;cio!A1"/><Relationship Id="rId7" Type="http://schemas.openxmlformats.org/officeDocument/2006/relationships/hyperlink" Target="#'Gest&#227;o respons&#225;vel dos recursos'!A1"/><Relationship Id="rId12" Type="http://schemas.openxmlformats.org/officeDocument/2006/relationships/hyperlink" Target="#'Diversidade e inclus&#227;o'!A1"/><Relationship Id="rId2" Type="http://schemas.openxmlformats.org/officeDocument/2006/relationships/image" Target="../media/image4.png"/><Relationship Id="rId16" Type="http://schemas.openxmlformats.org/officeDocument/2006/relationships/hyperlink" Target="#'Contribui&#231;&#245;es socioambientais'!A1"/><Relationship Id="rId1" Type="http://schemas.openxmlformats.org/officeDocument/2006/relationships/hyperlink" Target="#'Sobre este relat&#243;rio'!A1"/><Relationship Id="rId6" Type="http://schemas.openxmlformats.org/officeDocument/2006/relationships/image" Target="../media/image8.png"/><Relationship Id="rId11" Type="http://schemas.openxmlformats.org/officeDocument/2006/relationships/hyperlink" Target="#'Desempenho econ&#244;mico-financeiro'!A1"/><Relationship Id="rId5" Type="http://schemas.openxmlformats.org/officeDocument/2006/relationships/hyperlink" Target="#&#205;ndice!A1"/><Relationship Id="rId15" Type="http://schemas.openxmlformats.org/officeDocument/2006/relationships/hyperlink" Target="#'Ativos e desempenho'!A1"/><Relationship Id="rId10" Type="http://schemas.openxmlformats.org/officeDocument/2006/relationships/hyperlink" Target="#'Estrutura corporativa'!A1"/><Relationship Id="rId4" Type="http://schemas.openxmlformats.org/officeDocument/2006/relationships/image" Target="../media/image2.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14.xml.rels><?xml version="1.0" encoding="UTF-8" standalone="yes"?>
<Relationships xmlns="http://schemas.openxmlformats.org/package/2006/relationships"><Relationship Id="rId8" Type="http://schemas.openxmlformats.org/officeDocument/2006/relationships/hyperlink" Target="#'Desempenho econ&#244;mico-financeiro'!A1"/><Relationship Id="rId13" Type="http://schemas.openxmlformats.org/officeDocument/2006/relationships/hyperlink" Target="#'Impacto socioecon&#244;mico e desenv'!A1"/><Relationship Id="rId18" Type="http://schemas.openxmlformats.org/officeDocument/2006/relationships/hyperlink" Target="#'Biodiversidade e ecossistemas'!A1"/><Relationship Id="rId3" Type="http://schemas.openxmlformats.org/officeDocument/2006/relationships/hyperlink" Target="#In&#237;cio!A1"/><Relationship Id="rId21" Type="http://schemas.openxmlformats.org/officeDocument/2006/relationships/hyperlink" Target="#Res&#237;duos!A1"/><Relationship Id="rId7" Type="http://schemas.openxmlformats.org/officeDocument/2006/relationships/hyperlink" Target="#'Estrat&#233;gia clim&#225;tica &amp; transi&#231;&#227;'!A1"/><Relationship Id="rId12" Type="http://schemas.openxmlformats.org/officeDocument/2006/relationships/hyperlink" Target="#'Diversidade e inclus&#227;o'!A1"/><Relationship Id="rId17" Type="http://schemas.openxmlformats.org/officeDocument/2006/relationships/hyperlink" Target="#Energia!A1"/><Relationship Id="rId2" Type="http://schemas.openxmlformats.org/officeDocument/2006/relationships/image" Target="../media/image4.png"/><Relationship Id="rId16" Type="http://schemas.openxmlformats.org/officeDocument/2006/relationships/hyperlink" Target="#'Contribui&#231;&#245;es socioambientais'!A1"/><Relationship Id="rId20" Type="http://schemas.openxmlformats.org/officeDocument/2006/relationships/hyperlink" Target="#'Emiss&#245;es atmosf&#233;ricas'!A1"/><Relationship Id="rId1" Type="http://schemas.openxmlformats.org/officeDocument/2006/relationships/hyperlink" Target="#'Sobre este relat&#243;rio'!A1"/><Relationship Id="rId6" Type="http://schemas.openxmlformats.org/officeDocument/2006/relationships/image" Target="../media/image8.png"/><Relationship Id="rId11" Type="http://schemas.openxmlformats.org/officeDocument/2006/relationships/hyperlink" Target="#'Gest&#227;o respons&#225;vel dos recursos'!A1"/><Relationship Id="rId5" Type="http://schemas.openxmlformats.org/officeDocument/2006/relationships/hyperlink" Target="#&#205;ndice!A1"/><Relationship Id="rId15" Type="http://schemas.openxmlformats.org/officeDocument/2006/relationships/hyperlink" Target="#'Ativos e desempenho'!A1"/><Relationship Id="rId10" Type="http://schemas.openxmlformats.org/officeDocument/2006/relationships/hyperlink" Target="#'Estrutura corporativa'!A1"/><Relationship Id="rId19" Type="http://schemas.openxmlformats.org/officeDocument/2006/relationships/hyperlink" Target="#'Recursos h&#237;dricos'!A1"/><Relationship Id="rId4" Type="http://schemas.openxmlformats.org/officeDocument/2006/relationships/image" Target="../media/image2.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15.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mpacto socioecon&#244;mico e desenv'!A1"/><Relationship Id="rId18" Type="http://schemas.openxmlformats.org/officeDocument/2006/relationships/hyperlink" Target="#'Biodiversidade e ecossistemas'!A1"/><Relationship Id="rId3" Type="http://schemas.openxmlformats.org/officeDocument/2006/relationships/hyperlink" Target="#&#205;ndice!A1"/><Relationship Id="rId21" Type="http://schemas.openxmlformats.org/officeDocument/2006/relationships/hyperlink" Target="#Res&#237;duos!A1"/><Relationship Id="rId7" Type="http://schemas.openxmlformats.org/officeDocument/2006/relationships/hyperlink" Target="#'Sobre este relat&#243;rio'!A1"/><Relationship Id="rId12" Type="http://schemas.openxmlformats.org/officeDocument/2006/relationships/hyperlink" Target="#'Diversidade e inclus&#227;o'!A1"/><Relationship Id="rId17" Type="http://schemas.openxmlformats.org/officeDocument/2006/relationships/hyperlink" Target="#'Estrat&#233;gia clim&#225;tica &amp; transi&#231;&#227;'!A1"/><Relationship Id="rId2" Type="http://schemas.openxmlformats.org/officeDocument/2006/relationships/image" Target="../media/image2.png"/><Relationship Id="rId16" Type="http://schemas.openxmlformats.org/officeDocument/2006/relationships/hyperlink" Target="#'Contribui&#231;&#245;es socioambientais'!A1"/><Relationship Id="rId20" Type="http://schemas.openxmlformats.org/officeDocument/2006/relationships/hyperlink" Target="#'Emiss&#245;es atmosf&#233;ricas'!A1"/><Relationship Id="rId1" Type="http://schemas.openxmlformats.org/officeDocument/2006/relationships/hyperlink" Target="#In&#237;cio!A1"/><Relationship Id="rId6" Type="http://schemas.openxmlformats.org/officeDocument/2006/relationships/hyperlink" Target="#'Gest&#227;o respons&#225;vel dos recursos'!A1"/><Relationship Id="rId11" Type="http://schemas.openxmlformats.org/officeDocument/2006/relationships/hyperlink" Target="#'Desempenho econ&#244;mico-financeiro'!A1"/><Relationship Id="rId5" Type="http://schemas.openxmlformats.org/officeDocument/2006/relationships/hyperlink" Target="#Energia!A1"/><Relationship Id="rId15" Type="http://schemas.openxmlformats.org/officeDocument/2006/relationships/hyperlink" Target="#'Ativos e desempenho'!A1"/><Relationship Id="rId23" Type="http://schemas.openxmlformats.org/officeDocument/2006/relationships/chart" Target="../charts/chart2.xml"/><Relationship Id="rId10" Type="http://schemas.openxmlformats.org/officeDocument/2006/relationships/hyperlink" Target="#'Estrutura corporativa'!A1"/><Relationship Id="rId19" Type="http://schemas.openxmlformats.org/officeDocument/2006/relationships/hyperlink" Target="#'Recursos h&#237;dricos'!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 Id="rId22"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Energia!A1"/><Relationship Id="rId3" Type="http://schemas.openxmlformats.org/officeDocument/2006/relationships/hyperlink" Target="#&#205;ndice!A1"/><Relationship Id="rId21" Type="http://schemas.openxmlformats.org/officeDocument/2006/relationships/hyperlink" Target="#Res&#237;duos!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20" Type="http://schemas.openxmlformats.org/officeDocument/2006/relationships/hyperlink" Target="#'Emiss&#245;es atmosf&#233;ricas'!A1"/><Relationship Id="rId1" Type="http://schemas.openxmlformats.org/officeDocument/2006/relationships/hyperlink" Target="#In&#237;cio!A1"/><Relationship Id="rId6" Type="http://schemas.openxmlformats.org/officeDocument/2006/relationships/hyperlink" Target="#'Estrat&#233;gia clim&#225;tica &amp; transi&#231;&#227;'!A1"/><Relationship Id="rId11" Type="http://schemas.openxmlformats.org/officeDocument/2006/relationships/hyperlink" Target="#'Desempenho econ&#244;mico-financeiro'!A1"/><Relationship Id="rId5" Type="http://schemas.openxmlformats.org/officeDocument/2006/relationships/hyperlink" Target="#'Biodiversidade e ecossistemas'!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Recursos h&#237;dricos'!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17.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Estrat&#233;gia clim&#225;tica &amp; transi&#231;&#227;'!A1"/><Relationship Id="rId3" Type="http://schemas.openxmlformats.org/officeDocument/2006/relationships/hyperlink" Target="#&#205;ndice!A1"/><Relationship Id="rId21" Type="http://schemas.openxmlformats.org/officeDocument/2006/relationships/hyperlink" Target="#Res&#237;duos!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20" Type="http://schemas.openxmlformats.org/officeDocument/2006/relationships/hyperlink" Target="#'Emiss&#245;es atmosf&#233;ricas'!A1"/><Relationship Id="rId1" Type="http://schemas.openxmlformats.org/officeDocument/2006/relationships/hyperlink" Target="#In&#237;cio!A1"/><Relationship Id="rId6" Type="http://schemas.openxmlformats.org/officeDocument/2006/relationships/hyperlink" Target="#Energia!A1"/><Relationship Id="rId11" Type="http://schemas.openxmlformats.org/officeDocument/2006/relationships/hyperlink" Target="#'Desempenho econ&#244;mico-financeiro'!A1"/><Relationship Id="rId5" Type="http://schemas.openxmlformats.org/officeDocument/2006/relationships/hyperlink" Target="#'Recursos h&#237;dricos'!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Biodiversidade e ecossistemas'!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18.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Estrat&#233;gia clim&#225;tica &amp; transi&#231;&#227;'!A1"/><Relationship Id="rId3" Type="http://schemas.openxmlformats.org/officeDocument/2006/relationships/hyperlink" Target="#&#205;ndice!A1"/><Relationship Id="rId21" Type="http://schemas.openxmlformats.org/officeDocument/2006/relationships/hyperlink" Target="#Res&#237;duos!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20" Type="http://schemas.openxmlformats.org/officeDocument/2006/relationships/hyperlink" Target="#'Recursos h&#237;dricos'!A1"/><Relationship Id="rId1" Type="http://schemas.openxmlformats.org/officeDocument/2006/relationships/hyperlink" Target="#In&#237;cio!A1"/><Relationship Id="rId6" Type="http://schemas.openxmlformats.org/officeDocument/2006/relationships/hyperlink" Target="#'Biodiversidade e ecossistemas'!A1"/><Relationship Id="rId11" Type="http://schemas.openxmlformats.org/officeDocument/2006/relationships/hyperlink" Target="#'Desempenho econ&#244;mico-financeiro'!A1"/><Relationship Id="rId5" Type="http://schemas.openxmlformats.org/officeDocument/2006/relationships/hyperlink" Target="#'Emiss&#245;es atmosf&#233;ricas'!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Energia!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19.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Estrat&#233;gia clim&#225;tica &amp; transi&#231;&#227;'!A1"/><Relationship Id="rId3" Type="http://schemas.openxmlformats.org/officeDocument/2006/relationships/hyperlink" Target="#&#205;ndice!A1"/><Relationship Id="rId21" Type="http://schemas.openxmlformats.org/officeDocument/2006/relationships/hyperlink" Target="#'Emiss&#245;es atmosf&#233;ricas'!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20" Type="http://schemas.openxmlformats.org/officeDocument/2006/relationships/hyperlink" Target="#'Biodiversidade e ecossistemas'!A1"/><Relationship Id="rId1" Type="http://schemas.openxmlformats.org/officeDocument/2006/relationships/hyperlink" Target="#In&#237;cio!A1"/><Relationship Id="rId6" Type="http://schemas.openxmlformats.org/officeDocument/2006/relationships/hyperlink" Target="#'Recursos h&#237;dricos'!A1"/><Relationship Id="rId11" Type="http://schemas.openxmlformats.org/officeDocument/2006/relationships/hyperlink" Target="#'Desempenho econ&#244;mico-financeiro'!A1"/><Relationship Id="rId5" Type="http://schemas.openxmlformats.org/officeDocument/2006/relationships/hyperlink" Target="#Res&#237;duos!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Energia!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20.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versidade e inclus&#227;o'!A1"/><Relationship Id="rId18" Type="http://schemas.openxmlformats.org/officeDocument/2006/relationships/hyperlink" Target="#'Estrat&#233;gia clim&#225;tica &amp; transi&#231;&#227;'!A1"/><Relationship Id="rId3" Type="http://schemas.openxmlformats.org/officeDocument/2006/relationships/hyperlink" Target="#&#205;ndice!A1"/><Relationship Id="rId21" Type="http://schemas.openxmlformats.org/officeDocument/2006/relationships/hyperlink" Target="#'Recursos h&#237;dricos'!A1"/><Relationship Id="rId7" Type="http://schemas.openxmlformats.org/officeDocument/2006/relationships/hyperlink" Target="#'Sobre este relat&#243;ri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image" Target="../media/image2.png"/><Relationship Id="rId16" Type="http://schemas.openxmlformats.org/officeDocument/2006/relationships/hyperlink" Target="#'Ativos e desempenho'!A1"/><Relationship Id="rId20" Type="http://schemas.openxmlformats.org/officeDocument/2006/relationships/hyperlink" Target="#'Biodiversidade e ecossistemas'!A1"/><Relationship Id="rId1" Type="http://schemas.openxmlformats.org/officeDocument/2006/relationships/hyperlink" Target="#In&#237;cio!A1"/><Relationship Id="rId6" Type="http://schemas.openxmlformats.org/officeDocument/2006/relationships/hyperlink" Target="#'Emiss&#245;es atmosf&#233;ricas'!A1"/><Relationship Id="rId11" Type="http://schemas.openxmlformats.org/officeDocument/2006/relationships/hyperlink" Target="#'Desempenho econ&#244;mico-financeiro'!A1"/><Relationship Id="rId5" Type="http://schemas.openxmlformats.org/officeDocument/2006/relationships/hyperlink" Target="#'Atra&#231;&#227;o, desenvolvimento'!A1"/><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Energia!A1"/><Relationship Id="rId4" Type="http://schemas.openxmlformats.org/officeDocument/2006/relationships/image" Target="../media/image8.png"/><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 Id="rId22" Type="http://schemas.openxmlformats.org/officeDocument/2006/relationships/hyperlink" Target="#Res&#237;duos!A1"/></Relationships>
</file>

<file path=xl/drawings/_rels/drawing21.xml.rels><?xml version="1.0" encoding="UTF-8" standalone="yes"?>
<Relationships xmlns="http://schemas.openxmlformats.org/package/2006/relationships"><Relationship Id="rId8" Type="http://schemas.openxmlformats.org/officeDocument/2006/relationships/hyperlink" Target="#Res&#237;duos!A1"/><Relationship Id="rId13" Type="http://schemas.openxmlformats.org/officeDocument/2006/relationships/hyperlink" Target="#'Impacto socioecon&#244;mico e desenv'!A1"/><Relationship Id="rId18" Type="http://schemas.openxmlformats.org/officeDocument/2006/relationships/hyperlink" Target="#'Atra&#231;&#227;o, desenvolvimento'!A1"/><Relationship Id="rId3" Type="http://schemas.openxmlformats.org/officeDocument/2006/relationships/hyperlink" Target="#In&#237;cio!A1"/><Relationship Id="rId7" Type="http://schemas.openxmlformats.org/officeDocument/2006/relationships/hyperlink" Target="#'Diversidade e inclus&#227;o'!A1"/><Relationship Id="rId12" Type="http://schemas.openxmlformats.org/officeDocument/2006/relationships/hyperlink" Target="#'Gest&#227;o respons&#225;vel dos recursos'!A1"/><Relationship Id="rId17" Type="http://schemas.openxmlformats.org/officeDocument/2006/relationships/hyperlink" Target="#'Sa&#250;de, bem-estar e seguran&#231;a'!A1"/><Relationship Id="rId2" Type="http://schemas.openxmlformats.org/officeDocument/2006/relationships/image" Target="../media/image4.png"/><Relationship Id="rId16" Type="http://schemas.openxmlformats.org/officeDocument/2006/relationships/hyperlink" Target="#'Contribui&#231;&#245;es socioambientais'!A1"/><Relationship Id="rId20" Type="http://schemas.openxmlformats.org/officeDocument/2006/relationships/hyperlink" Target="#'Remunera&#231;&#227;o e benef&#237;cios'!A1"/><Relationship Id="rId1" Type="http://schemas.openxmlformats.org/officeDocument/2006/relationships/hyperlink" Target="#'Sobre este relat&#243;rio'!A1"/><Relationship Id="rId6" Type="http://schemas.openxmlformats.org/officeDocument/2006/relationships/image" Target="../media/image8.png"/><Relationship Id="rId11" Type="http://schemas.openxmlformats.org/officeDocument/2006/relationships/hyperlink" Target="#'Desempenho econ&#244;mico-financeiro'!A1"/><Relationship Id="rId5" Type="http://schemas.openxmlformats.org/officeDocument/2006/relationships/hyperlink" Target="#&#205;ndice!A1"/><Relationship Id="rId15" Type="http://schemas.openxmlformats.org/officeDocument/2006/relationships/hyperlink" Target="#'Ativos e desempenho'!A1"/><Relationship Id="rId10" Type="http://schemas.openxmlformats.org/officeDocument/2006/relationships/hyperlink" Target="#'Estrutura corporativa'!A1"/><Relationship Id="rId19" Type="http://schemas.openxmlformats.org/officeDocument/2006/relationships/hyperlink" Target="#'Gest&#227;o de pessoas'!A1"/><Relationship Id="rId4" Type="http://schemas.openxmlformats.org/officeDocument/2006/relationships/image" Target="../media/image2.png"/><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22.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18" Type="http://schemas.openxmlformats.org/officeDocument/2006/relationships/hyperlink" Target="#'Gest&#227;o de pessoas'!A1"/><Relationship Id="rId3" Type="http://schemas.openxmlformats.org/officeDocument/2006/relationships/image" Target="../media/image2.png"/><Relationship Id="rId7" Type="http://schemas.openxmlformats.org/officeDocument/2006/relationships/hyperlink" Target="#'Atra&#231;&#227;o, desenvolvimento'!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hyperlink" Target="#In&#237;cio!A1"/><Relationship Id="rId16" Type="http://schemas.openxmlformats.org/officeDocument/2006/relationships/hyperlink" Target="#'Ativos e desempenho'!A1"/><Relationship Id="rId1" Type="http://schemas.openxmlformats.org/officeDocument/2006/relationships/image" Target="../media/image4.png"/><Relationship Id="rId6" Type="http://schemas.openxmlformats.org/officeDocument/2006/relationships/hyperlink" Target="#'Sa&#250;de, bem-estar e seguran&#231;a'!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Remunera&#231;&#227;o e benef&#237;cios'!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23.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Impacto socioecon&#244;mico e desenv'!A1"/><Relationship Id="rId18" Type="http://schemas.openxmlformats.org/officeDocument/2006/relationships/hyperlink" Target="#'Atra&#231;&#227;o, desenvolvimento'!A1"/><Relationship Id="rId3" Type="http://schemas.openxmlformats.org/officeDocument/2006/relationships/image" Target="../media/image2.png"/><Relationship Id="rId7" Type="http://schemas.openxmlformats.org/officeDocument/2006/relationships/hyperlink" Target="#'Diversidade e inclus&#227;o'!A1"/><Relationship Id="rId12" Type="http://schemas.openxmlformats.org/officeDocument/2006/relationships/hyperlink" Target="#'Gest&#227;o respons&#225;vel dos recursos'!A1"/><Relationship Id="rId17" Type="http://schemas.openxmlformats.org/officeDocument/2006/relationships/hyperlink" Target="#'Sa&#250;de, bem-estar e seguran&#231;a'!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Gest&#227;o de pessoas'!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Estrutura corporativa'!A1"/><Relationship Id="rId19" Type="http://schemas.openxmlformats.org/officeDocument/2006/relationships/hyperlink" Target="#'Remunera&#231;&#227;o e benef&#237;cios'!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24.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18" Type="http://schemas.openxmlformats.org/officeDocument/2006/relationships/hyperlink" Target="#'Atra&#231;&#227;o, desenvolvimento'!A1"/><Relationship Id="rId3" Type="http://schemas.openxmlformats.org/officeDocument/2006/relationships/image" Target="../media/image2.png"/><Relationship Id="rId7" Type="http://schemas.openxmlformats.org/officeDocument/2006/relationships/hyperlink" Target="#'Sa&#250;de, bem-estar e seguran&#231;a'!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hyperlink" Target="#In&#237;cio!A1"/><Relationship Id="rId16" Type="http://schemas.openxmlformats.org/officeDocument/2006/relationships/hyperlink" Target="#'Ativos e desempenho'!A1"/><Relationship Id="rId1" Type="http://schemas.openxmlformats.org/officeDocument/2006/relationships/image" Target="../media/image4.png"/><Relationship Id="rId6" Type="http://schemas.openxmlformats.org/officeDocument/2006/relationships/hyperlink" Target="#'Remunera&#231;&#227;o e benef&#237;cios'!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Inova&#231;&#245;es e novas oportunidades'!A1"/><Relationship Id="rId10" Type="http://schemas.openxmlformats.org/officeDocument/2006/relationships/hyperlink" Target="#'Estrutura corporativa'!A1"/><Relationship Id="rId19" Type="http://schemas.openxmlformats.org/officeDocument/2006/relationships/hyperlink" Target="#'Gest&#227;o de pessoas'!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25.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18" Type="http://schemas.openxmlformats.org/officeDocument/2006/relationships/hyperlink" Target="#'Atra&#231;&#227;o, desenvolvimento'!A1"/><Relationship Id="rId3" Type="http://schemas.openxmlformats.org/officeDocument/2006/relationships/image" Target="../media/image2.png"/><Relationship Id="rId7" Type="http://schemas.openxmlformats.org/officeDocument/2006/relationships/hyperlink" Target="#'Gest&#227;o de pessoas'!A1"/><Relationship Id="rId12" Type="http://schemas.openxmlformats.org/officeDocument/2006/relationships/hyperlink" Target="#'Gest&#227;o respons&#225;vel dos recursos'!A1"/><Relationship Id="rId17" Type="http://schemas.openxmlformats.org/officeDocument/2006/relationships/hyperlink" Target="#'Sa&#250;de, bem-estar e seguran&#231;a'!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Impacto socioecon&#244;mico e desenv'!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Estrutura corporativa'!A1"/><Relationship Id="rId19" Type="http://schemas.openxmlformats.org/officeDocument/2006/relationships/hyperlink" Target="#'Remunera&#231;&#227;o e benef&#237;cios'!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26.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18" Type="http://schemas.openxmlformats.org/officeDocument/2006/relationships/hyperlink" Target="#'Gest&#227;o de emerg&#234;ncia'!A1"/><Relationship Id="rId3" Type="http://schemas.openxmlformats.org/officeDocument/2006/relationships/image" Target="../media/image2.png"/><Relationship Id="rId7" Type="http://schemas.openxmlformats.org/officeDocument/2006/relationships/hyperlink" Target="#'Remunera&#231;&#227;o e benef&#237;cios'!A1"/><Relationship Id="rId12" Type="http://schemas.openxmlformats.org/officeDocument/2006/relationships/hyperlink" Target="#'Gest&#227;o respons&#225;vel dos recursos'!A1"/><Relationship Id="rId17" Type="http://schemas.openxmlformats.org/officeDocument/2006/relationships/hyperlink" Target="#'Contribui&#231;&#245;es socioambientais'!A1"/><Relationship Id="rId2" Type="http://schemas.openxmlformats.org/officeDocument/2006/relationships/hyperlink" Target="#In&#237;cio!A1"/><Relationship Id="rId16" Type="http://schemas.openxmlformats.org/officeDocument/2006/relationships/hyperlink" Target="#'Ativos e desempenho'!A1"/><Relationship Id="rId1" Type="http://schemas.openxmlformats.org/officeDocument/2006/relationships/image" Target="../media/image4.png"/><Relationship Id="rId6" Type="http://schemas.openxmlformats.org/officeDocument/2006/relationships/hyperlink" Target="#'Gest&#227;o da cadeia de suprimentos'!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Inova&#231;&#245;es e novas oportunidades'!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27.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3" Type="http://schemas.openxmlformats.org/officeDocument/2006/relationships/image" Target="../media/image2.png"/><Relationship Id="rId7" Type="http://schemas.openxmlformats.org/officeDocument/2006/relationships/hyperlink" Target="#'Impacto socioecon&#244;mico e desenv'!A1"/><Relationship Id="rId12" Type="http://schemas.openxmlformats.org/officeDocument/2006/relationships/hyperlink" Target="#'Gest&#227;o respons&#225;vel dos recursos'!A1"/><Relationship Id="rId17" Type="http://schemas.openxmlformats.org/officeDocument/2006/relationships/hyperlink" Target="#'Gest&#227;o da cadeia de suprimentos'!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Gest&#227;o de emerg&#234;ncia'!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nova&#231;&#245;es e novas oportunidades'!A1"/></Relationships>
</file>

<file path=xl/drawings/_rels/drawing28.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3" Type="http://schemas.openxmlformats.org/officeDocument/2006/relationships/image" Target="../media/image2.png"/><Relationship Id="rId7" Type="http://schemas.openxmlformats.org/officeDocument/2006/relationships/hyperlink" Target="#'Gest&#227;o da cadeia de suprimentos'!A1"/><Relationship Id="rId12" Type="http://schemas.openxmlformats.org/officeDocument/2006/relationships/hyperlink" Target="#'Gest&#227;o respons&#225;vel dos recursos'!A1"/><Relationship Id="rId17" Type="http://schemas.openxmlformats.org/officeDocument/2006/relationships/hyperlink" Target="#'Gest&#227;o de emerg&#234;ncia'!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Inova&#231;&#245;es e novas oportunidades'!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29.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3" Type="http://schemas.openxmlformats.org/officeDocument/2006/relationships/image" Target="../media/image2.png"/><Relationship Id="rId7" Type="http://schemas.openxmlformats.org/officeDocument/2006/relationships/hyperlink" Target="#'Gest&#227;o de emerg&#234;ncia'!A1"/><Relationship Id="rId12" Type="http://schemas.openxmlformats.org/officeDocument/2006/relationships/hyperlink" Target="#'Gest&#227;o respons&#225;vel dos recursos'!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Ativos e desempenho'!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Inova&#231;&#245;es e novas oportunidades'!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30.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3" Type="http://schemas.openxmlformats.org/officeDocument/2006/relationships/image" Target="../media/image2.png"/><Relationship Id="rId7" Type="http://schemas.openxmlformats.org/officeDocument/2006/relationships/hyperlink" Target="#'Inova&#231;&#245;es e novas oportunidades'!A1"/><Relationship Id="rId12" Type="http://schemas.openxmlformats.org/officeDocument/2006/relationships/hyperlink" Target="#'Gest&#227;o respons&#225;vel dos recursos'!A1"/><Relationship Id="rId2" Type="http://schemas.openxmlformats.org/officeDocument/2006/relationships/hyperlink" Target="#In&#237;cio!A1"/><Relationship Id="rId16" Type="http://schemas.openxmlformats.org/officeDocument/2006/relationships/hyperlink" Target="#'Gest&#227;o de emerg&#234;ncia'!A1"/><Relationship Id="rId1" Type="http://schemas.openxmlformats.org/officeDocument/2006/relationships/image" Target="../media/image4.png"/><Relationship Id="rId6" Type="http://schemas.openxmlformats.org/officeDocument/2006/relationships/hyperlink" Target="#'Contribui&#231;&#245;es socioambientais'!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31.xml.rels><?xml version="1.0" encoding="UTF-8" standalone="yes"?>
<Relationships xmlns="http://schemas.openxmlformats.org/package/2006/relationships"><Relationship Id="rId8" Type="http://schemas.openxmlformats.org/officeDocument/2006/relationships/hyperlink" Target="#'Sobre este relat&#243;rio'!A1"/><Relationship Id="rId13" Type="http://schemas.openxmlformats.org/officeDocument/2006/relationships/hyperlink" Target="#'Diversidade e inclus&#227;o'!A1"/><Relationship Id="rId3" Type="http://schemas.openxmlformats.org/officeDocument/2006/relationships/image" Target="../media/image2.png"/><Relationship Id="rId7" Type="http://schemas.openxmlformats.org/officeDocument/2006/relationships/hyperlink" Target="#'Ativos e desempenho'!A1"/><Relationship Id="rId12" Type="http://schemas.openxmlformats.org/officeDocument/2006/relationships/hyperlink" Target="#'Gest&#227;o respons&#225;vel dos recursos'!A1"/><Relationship Id="rId2" Type="http://schemas.openxmlformats.org/officeDocument/2006/relationships/hyperlink" Target="#In&#237;cio!A1"/><Relationship Id="rId16" Type="http://schemas.openxmlformats.org/officeDocument/2006/relationships/hyperlink" Target="#'Contribui&#231;&#245;es socioambientais'!A1"/><Relationship Id="rId1" Type="http://schemas.openxmlformats.org/officeDocument/2006/relationships/image" Target="../media/image4.png"/><Relationship Id="rId6" Type="http://schemas.openxmlformats.org/officeDocument/2006/relationships/hyperlink" Target="#'Impostos e participa&#231;&#245;es do gov'!A1"/><Relationship Id="rId11" Type="http://schemas.openxmlformats.org/officeDocument/2006/relationships/hyperlink" Target="#'Desempenho econ&#244;mico-financeiro'!A1"/><Relationship Id="rId5" Type="http://schemas.openxmlformats.org/officeDocument/2006/relationships/image" Target="../media/image8.png"/><Relationship Id="rId15" Type="http://schemas.openxmlformats.org/officeDocument/2006/relationships/hyperlink" Target="#'Inova&#231;&#245;es e novas oportunidades'!A1"/><Relationship Id="rId10" Type="http://schemas.openxmlformats.org/officeDocument/2006/relationships/hyperlink" Target="#'Estrutura corporativa'!A1"/><Relationship Id="rId4" Type="http://schemas.openxmlformats.org/officeDocument/2006/relationships/hyperlink" Target="#&#205;ndice!A1"/><Relationship Id="rId9" Type="http://schemas.openxmlformats.org/officeDocument/2006/relationships/hyperlink" Target="#'Rela&#231;&#245;es governamentais e advoc'!A1"/><Relationship Id="rId14" Type="http://schemas.openxmlformats.org/officeDocument/2006/relationships/hyperlink" Target="#'Impacto socioecon&#244;mico e desenv'!A1"/></Relationships>
</file>

<file path=xl/drawings/_rels/drawing32.xml.rels><?xml version="1.0" encoding="UTF-8" standalone="yes"?>
<Relationships xmlns="http://schemas.openxmlformats.org/package/2006/relationships"><Relationship Id="rId8" Type="http://schemas.openxmlformats.org/officeDocument/2006/relationships/hyperlink" Target="#'Rela&#231;&#245;es governamentais e advoc'!A1"/><Relationship Id="rId13" Type="http://schemas.openxmlformats.org/officeDocument/2006/relationships/hyperlink" Target="#'Impacto socioecon&#244;mico e desenv'!A1"/><Relationship Id="rId3" Type="http://schemas.openxmlformats.org/officeDocument/2006/relationships/image" Target="../media/image2.png"/><Relationship Id="rId7" Type="http://schemas.openxmlformats.org/officeDocument/2006/relationships/hyperlink" Target="#'Sobre este relat&#243;rio'!A1"/><Relationship Id="rId12" Type="http://schemas.openxmlformats.org/officeDocument/2006/relationships/hyperlink" Target="#'Diversidade e inclus&#227;o'!A1"/><Relationship Id="rId2" Type="http://schemas.openxmlformats.org/officeDocument/2006/relationships/hyperlink" Target="#In&#237;cio!A1"/><Relationship Id="rId16" Type="http://schemas.openxmlformats.org/officeDocument/2006/relationships/hyperlink" Target="#'Impostos e participa&#231;&#245;es do gov'!A1"/><Relationship Id="rId1" Type="http://schemas.openxmlformats.org/officeDocument/2006/relationships/image" Target="../media/image4.png"/><Relationship Id="rId6" Type="http://schemas.openxmlformats.org/officeDocument/2006/relationships/hyperlink" Target="#'Contribui&#231;&#245;es socioambientais'!A1"/><Relationship Id="rId11" Type="http://schemas.openxmlformats.org/officeDocument/2006/relationships/hyperlink" Target="#'Gest&#227;o respons&#225;vel dos recursos'!A1"/><Relationship Id="rId5" Type="http://schemas.openxmlformats.org/officeDocument/2006/relationships/image" Target="../media/image8.png"/><Relationship Id="rId15" Type="http://schemas.openxmlformats.org/officeDocument/2006/relationships/hyperlink" Target="#'Ativos e desempenho'!A1"/><Relationship Id="rId10" Type="http://schemas.openxmlformats.org/officeDocument/2006/relationships/hyperlink" Target="#'Desempenho econ&#244;mico-financeiro'!A1"/><Relationship Id="rId4" Type="http://schemas.openxmlformats.org/officeDocument/2006/relationships/hyperlink" Target="#&#205;ndice!A1"/><Relationship Id="rId9" Type="http://schemas.openxmlformats.org/officeDocument/2006/relationships/hyperlink" Target="#'Estrutura corporativa'!A1"/><Relationship Id="rId14" Type="http://schemas.openxmlformats.org/officeDocument/2006/relationships/hyperlink" Target="#'Inova&#231;&#245;es e novas oportunidades'!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552448</xdr:colOff>
      <xdr:row>21</xdr:row>
      <xdr:rowOff>72635</xdr:rowOff>
    </xdr:to>
    <xdr:pic>
      <xdr:nvPicPr>
        <xdr:cNvPr id="4" name="Imagem 3">
          <a:extLst>
            <a:ext uri="{FF2B5EF4-FFF2-40B4-BE49-F238E27FC236}">
              <a16:creationId xmlns:a16="http://schemas.microsoft.com/office/drawing/2014/main" id="{5BF15D9F-AD81-73BA-7BE0-F14148E49834}"/>
            </a:ext>
          </a:extLst>
        </xdr:cNvPr>
        <xdr:cNvPicPr>
          <a:picLocks noChangeAspect="1"/>
        </xdr:cNvPicPr>
      </xdr:nvPicPr>
      <xdr:blipFill>
        <a:blip xmlns:r="http://schemas.openxmlformats.org/officeDocument/2006/relationships" r:embed="rId1"/>
        <a:stretch>
          <a:fillRect/>
        </a:stretch>
      </xdr:blipFill>
      <xdr:spPr>
        <a:xfrm>
          <a:off x="0" y="0"/>
          <a:ext cx="7258048" cy="4073135"/>
        </a:xfrm>
        <a:prstGeom prst="rect">
          <a:avLst/>
        </a:prstGeom>
      </xdr:spPr>
    </xdr:pic>
    <xdr:clientData/>
  </xdr:twoCellAnchor>
  <xdr:twoCellAnchor editAs="absolute">
    <xdr:from>
      <xdr:col>1</xdr:col>
      <xdr:colOff>598765</xdr:colOff>
      <xdr:row>11</xdr:row>
      <xdr:rowOff>72628</xdr:rowOff>
    </xdr:from>
    <xdr:to>
      <xdr:col>3</xdr:col>
      <xdr:colOff>165098</xdr:colOff>
      <xdr:row>15</xdr:row>
      <xdr:rowOff>35950</xdr:rowOff>
    </xdr:to>
    <xdr:grpSp>
      <xdr:nvGrpSpPr>
        <xdr:cNvPr id="12" name="Agrupar 11">
          <a:hlinkClick xmlns:r="http://schemas.openxmlformats.org/officeDocument/2006/relationships" r:id="rId2"/>
          <a:extLst>
            <a:ext uri="{FF2B5EF4-FFF2-40B4-BE49-F238E27FC236}">
              <a16:creationId xmlns:a16="http://schemas.microsoft.com/office/drawing/2014/main" id="{11D2C3A1-10A5-9684-5735-CBEB23FB0CD4}"/>
            </a:ext>
          </a:extLst>
        </xdr:cNvPr>
        <xdr:cNvGrpSpPr/>
      </xdr:nvGrpSpPr>
      <xdr:grpSpPr>
        <a:xfrm>
          <a:off x="1208365" y="2168128"/>
          <a:ext cx="785533" cy="725322"/>
          <a:chOff x="1455470" y="2139553"/>
          <a:chExt cx="786846" cy="722147"/>
        </a:xfrm>
      </xdr:grpSpPr>
      <xdr:sp macro="" textlink="">
        <xdr:nvSpPr>
          <xdr:cNvPr id="6" name="Retângulo 5">
            <a:extLst>
              <a:ext uri="{FF2B5EF4-FFF2-40B4-BE49-F238E27FC236}">
                <a16:creationId xmlns:a16="http://schemas.microsoft.com/office/drawing/2014/main" id="{48464FEB-90C6-C6A5-562D-E91D137B2543}"/>
              </a:ext>
            </a:extLst>
          </xdr:cNvPr>
          <xdr:cNvSpPr/>
        </xdr:nvSpPr>
        <xdr:spPr>
          <a:xfrm>
            <a:off x="1455470" y="2476500"/>
            <a:ext cx="786846" cy="385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Início</a:t>
            </a:r>
          </a:p>
        </xdr:txBody>
      </xdr:sp>
      <xdr:pic>
        <xdr:nvPicPr>
          <xdr:cNvPr id="7" name="Imagem 6">
            <a:extLst>
              <a:ext uri="{FF2B5EF4-FFF2-40B4-BE49-F238E27FC236}">
                <a16:creationId xmlns:a16="http://schemas.microsoft.com/office/drawing/2014/main" id="{EC47AF61-B726-FCA7-FBD9-92A4BF0B02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5636" y="2139553"/>
            <a:ext cx="386513" cy="385200"/>
          </a:xfrm>
          <a:prstGeom prst="rect">
            <a:avLst/>
          </a:prstGeom>
        </xdr:spPr>
      </xdr:pic>
    </xdr:grpSp>
    <xdr:clientData/>
  </xdr:twoCellAnchor>
  <xdr:twoCellAnchor editAs="absolute">
    <xdr:from>
      <xdr:col>3</xdr:col>
      <xdr:colOff>179665</xdr:colOff>
      <xdr:row>11</xdr:row>
      <xdr:rowOff>72628</xdr:rowOff>
    </xdr:from>
    <xdr:to>
      <xdr:col>4</xdr:col>
      <xdr:colOff>355598</xdr:colOff>
      <xdr:row>15</xdr:row>
      <xdr:rowOff>35156</xdr:rowOff>
    </xdr:to>
    <xdr:grpSp>
      <xdr:nvGrpSpPr>
        <xdr:cNvPr id="11" name="Agrupar 10">
          <a:hlinkClick xmlns:r="http://schemas.openxmlformats.org/officeDocument/2006/relationships" r:id="rId4"/>
          <a:extLst>
            <a:ext uri="{FF2B5EF4-FFF2-40B4-BE49-F238E27FC236}">
              <a16:creationId xmlns:a16="http://schemas.microsoft.com/office/drawing/2014/main" id="{08F14A5D-AF6C-627C-7CF8-6D9D91CC86FC}"/>
            </a:ext>
          </a:extLst>
        </xdr:cNvPr>
        <xdr:cNvGrpSpPr/>
      </xdr:nvGrpSpPr>
      <xdr:grpSpPr>
        <a:xfrm>
          <a:off x="2008465" y="2168128"/>
          <a:ext cx="785533" cy="724528"/>
          <a:chOff x="2256883" y="2139553"/>
          <a:chExt cx="786847" cy="724528"/>
        </a:xfrm>
      </xdr:grpSpPr>
      <xdr:sp macro="" textlink="">
        <xdr:nvSpPr>
          <xdr:cNvPr id="9" name="Retângulo 8">
            <a:extLst>
              <a:ext uri="{FF2B5EF4-FFF2-40B4-BE49-F238E27FC236}">
                <a16:creationId xmlns:a16="http://schemas.microsoft.com/office/drawing/2014/main" id="{AC947A2E-4C77-80CE-509F-8C302DAFDCA3}"/>
              </a:ext>
            </a:extLst>
          </xdr:cNvPr>
          <xdr:cNvSpPr/>
        </xdr:nvSpPr>
        <xdr:spPr>
          <a:xfrm>
            <a:off x="2256883" y="2478881"/>
            <a:ext cx="786847" cy="385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0" name="Imagem 9">
            <a:extLst>
              <a:ext uri="{FF2B5EF4-FFF2-40B4-BE49-F238E27FC236}">
                <a16:creationId xmlns:a16="http://schemas.microsoft.com/office/drawing/2014/main" id="{30C466F9-6EFD-839A-42CE-7EF9611A12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58363" y="2139553"/>
            <a:ext cx="385200" cy="385200"/>
          </a:xfrm>
          <a:prstGeom prst="rect">
            <a:avLst/>
          </a:prstGeom>
        </xdr:spPr>
      </xdr:pic>
    </xdr:grpSp>
    <xdr:clientData/>
  </xdr:twoCellAnchor>
  <xdr:twoCellAnchor editAs="absolute">
    <xdr:from>
      <xdr:col>4</xdr:col>
      <xdr:colOff>435695</xdr:colOff>
      <xdr:row>12</xdr:row>
      <xdr:rowOff>31750</xdr:rowOff>
    </xdr:from>
    <xdr:to>
      <xdr:col>5</xdr:col>
      <xdr:colOff>245417</xdr:colOff>
      <xdr:row>14</xdr:row>
      <xdr:rowOff>36232</xdr:rowOff>
    </xdr:to>
    <xdr:grpSp>
      <xdr:nvGrpSpPr>
        <xdr:cNvPr id="13" name="Agrupar 12">
          <a:hlinkClick xmlns:r="http://schemas.openxmlformats.org/officeDocument/2006/relationships" r:id="rId2"/>
          <a:extLst>
            <a:ext uri="{FF2B5EF4-FFF2-40B4-BE49-F238E27FC236}">
              <a16:creationId xmlns:a16="http://schemas.microsoft.com/office/drawing/2014/main" id="{F494A31C-F60B-428B-8077-04A94A259DE8}"/>
            </a:ext>
          </a:extLst>
        </xdr:cNvPr>
        <xdr:cNvGrpSpPr/>
      </xdr:nvGrpSpPr>
      <xdr:grpSpPr>
        <a:xfrm>
          <a:off x="2874095" y="2317750"/>
          <a:ext cx="419322" cy="385482"/>
          <a:chOff x="11922668" y="186018"/>
          <a:chExt cx="590053" cy="545456"/>
        </a:xfrm>
      </xdr:grpSpPr>
      <xdr:sp macro="" textlink="">
        <xdr:nvSpPr>
          <xdr:cNvPr id="14" name="Retângulo: Cantos Arredondados 13">
            <a:extLst>
              <a:ext uri="{FF2B5EF4-FFF2-40B4-BE49-F238E27FC236}">
                <a16:creationId xmlns:a16="http://schemas.microsoft.com/office/drawing/2014/main" id="{EF04413A-6847-4037-1914-B357D7017851}"/>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1F9D615-6B3B-BBB5-3FF2-A78162231E3F}"/>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1235074</xdr:colOff>
      <xdr:row>2</xdr:row>
      <xdr:rowOff>1800</xdr:rowOff>
    </xdr:to>
    <xdr:pic>
      <xdr:nvPicPr>
        <xdr:cNvPr id="121" name="Imagem 120">
          <a:extLst>
            <a:ext uri="{FF2B5EF4-FFF2-40B4-BE49-F238E27FC236}">
              <a16:creationId xmlns:a16="http://schemas.microsoft.com/office/drawing/2014/main" id="{54CA595E-9014-42EA-8824-1848A230F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4</xdr:col>
      <xdr:colOff>4197142</xdr:colOff>
      <xdr:row>0</xdr:row>
      <xdr:rowOff>134731</xdr:rowOff>
    </xdr:from>
    <xdr:to>
      <xdr:col>4</xdr:col>
      <xdr:colOff>4613289</xdr:colOff>
      <xdr:row>1</xdr:row>
      <xdr:rowOff>205888</xdr:rowOff>
    </xdr:to>
    <xdr:grpSp>
      <xdr:nvGrpSpPr>
        <xdr:cNvPr id="122" name="Agrupar 121">
          <a:hlinkClick xmlns:r="http://schemas.openxmlformats.org/officeDocument/2006/relationships" r:id="rId2"/>
          <a:extLst>
            <a:ext uri="{FF2B5EF4-FFF2-40B4-BE49-F238E27FC236}">
              <a16:creationId xmlns:a16="http://schemas.microsoft.com/office/drawing/2014/main" id="{0B35ACBC-796A-4C2B-9BCA-6F7C08E60F72}"/>
            </a:ext>
          </a:extLst>
        </xdr:cNvPr>
        <xdr:cNvGrpSpPr/>
      </xdr:nvGrpSpPr>
      <xdr:grpSpPr>
        <a:xfrm>
          <a:off x="11931442" y="134731"/>
          <a:ext cx="416147" cy="385482"/>
          <a:chOff x="11922668" y="186018"/>
          <a:chExt cx="590053" cy="545456"/>
        </a:xfrm>
      </xdr:grpSpPr>
      <xdr:sp macro="" textlink="">
        <xdr:nvSpPr>
          <xdr:cNvPr id="123" name="Retângulo: Cantos Arredondados 122">
            <a:extLst>
              <a:ext uri="{FF2B5EF4-FFF2-40B4-BE49-F238E27FC236}">
                <a16:creationId xmlns:a16="http://schemas.microsoft.com/office/drawing/2014/main" id="{3A8B7BE0-CF29-0649-3F70-AD221A867951}"/>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4" name="Seta: para a Direita 123">
            <a:extLst>
              <a:ext uri="{FF2B5EF4-FFF2-40B4-BE49-F238E27FC236}">
                <a16:creationId xmlns:a16="http://schemas.microsoft.com/office/drawing/2014/main" id="{1C569CBA-9B08-56A0-9FB2-76B48754B415}"/>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4</xdr:col>
      <xdr:colOff>3691597</xdr:colOff>
      <xdr:row>0</xdr:row>
      <xdr:rowOff>134731</xdr:rowOff>
    </xdr:from>
    <xdr:to>
      <xdr:col>4</xdr:col>
      <xdr:colOff>4111250</xdr:colOff>
      <xdr:row>1</xdr:row>
      <xdr:rowOff>205888</xdr:rowOff>
    </xdr:to>
    <xdr:grpSp>
      <xdr:nvGrpSpPr>
        <xdr:cNvPr id="125" name="Agrupar 124">
          <a:hlinkClick xmlns:r="http://schemas.openxmlformats.org/officeDocument/2006/relationships" r:id="rId3"/>
          <a:extLst>
            <a:ext uri="{FF2B5EF4-FFF2-40B4-BE49-F238E27FC236}">
              <a16:creationId xmlns:a16="http://schemas.microsoft.com/office/drawing/2014/main" id="{C6D134F6-1582-48AC-90B4-9668D3729197}"/>
            </a:ext>
          </a:extLst>
        </xdr:cNvPr>
        <xdr:cNvGrpSpPr/>
      </xdr:nvGrpSpPr>
      <xdr:grpSpPr>
        <a:xfrm>
          <a:off x="11425897" y="134731"/>
          <a:ext cx="419653" cy="385482"/>
          <a:chOff x="11250702" y="186018"/>
          <a:chExt cx="582710" cy="542364"/>
        </a:xfrm>
      </xdr:grpSpPr>
      <xdr:sp macro="" textlink="">
        <xdr:nvSpPr>
          <xdr:cNvPr id="126" name="Retângulo: Cantos Arredondados 125">
            <a:extLst>
              <a:ext uri="{FF2B5EF4-FFF2-40B4-BE49-F238E27FC236}">
                <a16:creationId xmlns:a16="http://schemas.microsoft.com/office/drawing/2014/main" id="{10604FF2-4A06-B868-A012-C2724F505B28}"/>
              </a:ext>
            </a:extLst>
          </xdr:cNvPr>
          <xdr:cNvSpPr/>
        </xdr:nvSpPr>
        <xdr:spPr>
          <a:xfrm>
            <a:off x="11250702" y="186018"/>
            <a:ext cx="582710" cy="542364"/>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7" name="Seta: para a Direita 126">
            <a:extLst>
              <a:ext uri="{FF2B5EF4-FFF2-40B4-BE49-F238E27FC236}">
                <a16:creationId xmlns:a16="http://schemas.microsoft.com/office/drawing/2014/main" id="{A060BB3B-AC38-1047-B108-228F5321DDB6}"/>
              </a:ext>
            </a:extLst>
          </xdr:cNvPr>
          <xdr:cNvSpPr/>
        </xdr:nvSpPr>
        <xdr:spPr>
          <a:xfrm rot="10800000">
            <a:off x="11365444" y="307368"/>
            <a:ext cx="353227" cy="301585"/>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2</xdr:col>
      <xdr:colOff>95250</xdr:colOff>
      <xdr:row>0</xdr:row>
      <xdr:rowOff>138112</xdr:rowOff>
    </xdr:from>
    <xdr:to>
      <xdr:col>2</xdr:col>
      <xdr:colOff>1196975</xdr:colOff>
      <xdr:row>1</xdr:row>
      <xdr:rowOff>208987</xdr:rowOff>
    </xdr:to>
    <xdr:grpSp>
      <xdr:nvGrpSpPr>
        <xdr:cNvPr id="128" name="Agrupar 127">
          <a:hlinkClick xmlns:r="http://schemas.openxmlformats.org/officeDocument/2006/relationships" r:id="rId4"/>
          <a:extLst>
            <a:ext uri="{FF2B5EF4-FFF2-40B4-BE49-F238E27FC236}">
              <a16:creationId xmlns:a16="http://schemas.microsoft.com/office/drawing/2014/main" id="{7E5551EA-8A16-45FE-856B-14B70D823B33}"/>
            </a:ext>
          </a:extLst>
        </xdr:cNvPr>
        <xdr:cNvGrpSpPr/>
      </xdr:nvGrpSpPr>
      <xdr:grpSpPr>
        <a:xfrm>
          <a:off x="2933700" y="138112"/>
          <a:ext cx="1101725" cy="385200"/>
          <a:chOff x="2933700" y="138112"/>
          <a:chExt cx="1095375" cy="385200"/>
        </a:xfrm>
      </xdr:grpSpPr>
      <xdr:sp macro="" textlink="">
        <xdr:nvSpPr>
          <xdr:cNvPr id="129" name="Retângulo 128">
            <a:extLst>
              <a:ext uri="{FF2B5EF4-FFF2-40B4-BE49-F238E27FC236}">
                <a16:creationId xmlns:a16="http://schemas.microsoft.com/office/drawing/2014/main" id="{F2F36E7C-D8A5-0165-D767-4A1C90434919}"/>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sng">
                <a:solidFill>
                  <a:srgbClr val="695E4A"/>
                </a:solidFill>
                <a:latin typeface="Calibre regular"/>
              </a:rPr>
              <a:t>Início</a:t>
            </a:r>
          </a:p>
        </xdr:txBody>
      </xdr:sp>
      <xdr:pic>
        <xdr:nvPicPr>
          <xdr:cNvPr id="130" name="Imagem 129">
            <a:extLst>
              <a:ext uri="{FF2B5EF4-FFF2-40B4-BE49-F238E27FC236}">
                <a16:creationId xmlns:a16="http://schemas.microsoft.com/office/drawing/2014/main" id="{6082A81A-C3D5-1935-0C6C-0D8F040054A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2</xdr:col>
      <xdr:colOff>1463675</xdr:colOff>
      <xdr:row>0</xdr:row>
      <xdr:rowOff>150018</xdr:rowOff>
    </xdr:from>
    <xdr:to>
      <xdr:col>2</xdr:col>
      <xdr:colOff>2568575</xdr:colOff>
      <xdr:row>1</xdr:row>
      <xdr:rowOff>211368</xdr:rowOff>
    </xdr:to>
    <xdr:grpSp>
      <xdr:nvGrpSpPr>
        <xdr:cNvPr id="131" name="Agrupar 130">
          <a:hlinkClick xmlns:r="http://schemas.openxmlformats.org/officeDocument/2006/relationships" r:id="rId2"/>
          <a:extLst>
            <a:ext uri="{FF2B5EF4-FFF2-40B4-BE49-F238E27FC236}">
              <a16:creationId xmlns:a16="http://schemas.microsoft.com/office/drawing/2014/main" id="{D5A2ADD6-2F55-48ED-85A1-E1C40DDAF741}"/>
            </a:ext>
          </a:extLst>
        </xdr:cNvPr>
        <xdr:cNvGrpSpPr/>
      </xdr:nvGrpSpPr>
      <xdr:grpSpPr>
        <a:xfrm>
          <a:off x="4302125" y="150018"/>
          <a:ext cx="1104900" cy="375675"/>
          <a:chOff x="4295775" y="140493"/>
          <a:chExt cx="1104900" cy="385200"/>
        </a:xfrm>
      </xdr:grpSpPr>
      <xdr:sp macro="" textlink="">
        <xdr:nvSpPr>
          <xdr:cNvPr id="132" name="Retângulo 131">
            <a:extLst>
              <a:ext uri="{FF2B5EF4-FFF2-40B4-BE49-F238E27FC236}">
                <a16:creationId xmlns:a16="http://schemas.microsoft.com/office/drawing/2014/main" id="{C48422AB-F87B-A35C-1B54-33CA889C6FC1}"/>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33" name="Imagem 132">
            <a:extLst>
              <a:ext uri="{FF2B5EF4-FFF2-40B4-BE49-F238E27FC236}">
                <a16:creationId xmlns:a16="http://schemas.microsoft.com/office/drawing/2014/main" id="{B8E434AB-DC45-DB10-D655-DBC98858E60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1</xdr:col>
      <xdr:colOff>15875</xdr:colOff>
      <xdr:row>3</xdr:row>
      <xdr:rowOff>152400</xdr:rowOff>
    </xdr:from>
    <xdr:to>
      <xdr:col>4</xdr:col>
      <xdr:colOff>4632325</xdr:colOff>
      <xdr:row>12</xdr:row>
      <xdr:rowOff>95250</xdr:rowOff>
    </xdr:to>
    <xdr:sp macro="" textlink="">
      <xdr:nvSpPr>
        <xdr:cNvPr id="134" name="Retângulo 133">
          <a:extLst>
            <a:ext uri="{FF2B5EF4-FFF2-40B4-BE49-F238E27FC236}">
              <a16:creationId xmlns:a16="http://schemas.microsoft.com/office/drawing/2014/main" id="{152D378A-CFA2-DCD6-67C9-3667478BF027}"/>
            </a:ext>
          </a:extLst>
        </xdr:cNvPr>
        <xdr:cNvSpPr/>
      </xdr:nvSpPr>
      <xdr:spPr>
        <a:xfrm>
          <a:off x="209550" y="1095375"/>
          <a:ext cx="12153900" cy="2771775"/>
        </a:xfrm>
        <a:prstGeom prst="rect">
          <a:avLst/>
        </a:prstGeom>
        <a:solidFill>
          <a:schemeClr val="bg1"/>
        </a:solidFill>
        <a:ln w="12700">
          <a:solidFill>
            <a:srgbClr val="695E4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200" b="1" u="sng">
              <a:solidFill>
                <a:srgbClr val="695E4A"/>
              </a:solidFill>
              <a:latin typeface="Calibri" panose="020F0502020204030204" pitchFamily="34" charset="0"/>
              <a:ea typeface="Calibri" panose="020F0502020204030204" pitchFamily="34" charset="0"/>
              <a:cs typeface="Calibri" panose="020F0502020204030204" pitchFamily="34" charset="0"/>
            </a:rPr>
            <a:t>Sobre o Databook 2024 da Eneva</a:t>
          </a:r>
        </a:p>
        <a:p>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O </a:t>
          </a:r>
          <a:r>
            <a:rPr lang="en-US" sz="1200" b="0" i="1">
              <a:solidFill>
                <a:srgbClr val="695E4A"/>
              </a:solidFill>
              <a:latin typeface="Calibri" panose="020F0502020204030204" pitchFamily="34" charset="0"/>
              <a:ea typeface="Calibri" panose="020F0502020204030204" pitchFamily="34" charset="0"/>
              <a:cs typeface="Calibri" panose="020F0502020204030204" pitchFamily="34" charset="0"/>
            </a:rPr>
            <a:t>Databook 2024 da Eneva</a:t>
          </a:r>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 substitui o Caderno de Indicadores publicado nos dois últimos anos em conjunto com o Relato Integrado da Companhia. Este novo formato, em Excel, foi desenvolvido para tornar o acesso e o uso das informações ainda mais prático e eficiente para todos os nossos stakeholders.</a:t>
          </a:r>
        </a:p>
        <a:p>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O documento reúne, de forma estruturada e transparente, os indicadores reportados pela Eneva com base nos frameworks GRI (Global Reporting Initiative), SASB (Sustainability Accounting Standards Board) e TCFD (Task Force on Climate-Related Financial Disclosures), complementando as informações apresentadas no </a:t>
          </a:r>
          <a:r>
            <a:rPr lang="en-US" sz="1200" b="0" i="1">
              <a:solidFill>
                <a:srgbClr val="695E4A"/>
              </a:solidFill>
              <a:latin typeface="Calibri" panose="020F0502020204030204" pitchFamily="34" charset="0"/>
              <a:ea typeface="Calibri" panose="020F0502020204030204" pitchFamily="34" charset="0"/>
              <a:cs typeface="Calibri" panose="020F0502020204030204" pitchFamily="34" charset="0"/>
            </a:rPr>
            <a:t>Relato Integrado 2024</a:t>
          </a:r>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a:t>
          </a:r>
        </a:p>
        <a:p>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Além de cobrir os indicadores relacionados aos temas materiais da companhia no ano de 2024 — e, sempre que possível, seu histórico — o Databook inclui também indicadores próprios, como os de Contribuições Socioambientais e Impostos e Participações do Governo, reforçando o compromisso da Eneva com a transparência e a geração de valor sustentável.</a:t>
          </a:r>
        </a:p>
        <a:p>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a:solidFill>
                <a:srgbClr val="695E4A"/>
              </a:solidFill>
              <a:latin typeface="Calibri" panose="020F0502020204030204" pitchFamily="34" charset="0"/>
              <a:ea typeface="Calibri" panose="020F0502020204030204" pitchFamily="34" charset="0"/>
              <a:cs typeface="Calibri" panose="020F0502020204030204" pitchFamily="34" charset="0"/>
            </a:rPr>
            <a:t>Para facilitar a navegação, o usuário pode utilizar a aba "Índice", localizada no menu superior da tela. A partir dela, é possível acessar a lista completa de indicadores respondidos, bem como visualizar as correlações com os capítulos e temas abordados no Relato Integrado. Essa estrutura permite uma consulta rápida e contextualizada das informações, promovendo uma leitura mais fluida e integrada do material disponibilizado.</a:t>
          </a:r>
        </a:p>
        <a:p>
          <a:pPr algn="l"/>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1235074</xdr:colOff>
      <xdr:row>2</xdr:row>
      <xdr:rowOff>1800</xdr:rowOff>
    </xdr:to>
    <xdr:pic>
      <xdr:nvPicPr>
        <xdr:cNvPr id="4" name="Imagem 3">
          <a:extLst>
            <a:ext uri="{FF2B5EF4-FFF2-40B4-BE49-F238E27FC236}">
              <a16:creationId xmlns:a16="http://schemas.microsoft.com/office/drawing/2014/main" id="{A2E345AC-4C4E-FEB8-A129-AC2C6EC9A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4</xdr:col>
      <xdr:colOff>4190419</xdr:colOff>
      <xdr:row>0</xdr:row>
      <xdr:rowOff>128869</xdr:rowOff>
    </xdr:from>
    <xdr:to>
      <xdr:col>4</xdr:col>
      <xdr:colOff>4607299</xdr:colOff>
      <xdr:row>1</xdr:row>
      <xdr:rowOff>206376</xdr:rowOff>
    </xdr:to>
    <xdr:grpSp>
      <xdr:nvGrpSpPr>
        <xdr:cNvPr id="10" name="Agrupar 9">
          <a:hlinkClick xmlns:r="http://schemas.openxmlformats.org/officeDocument/2006/relationships" r:id="rId2"/>
          <a:extLst>
            <a:ext uri="{FF2B5EF4-FFF2-40B4-BE49-F238E27FC236}">
              <a16:creationId xmlns:a16="http://schemas.microsoft.com/office/drawing/2014/main" id="{C8E01834-C336-2FD8-C090-334D6DCC5EC1}"/>
            </a:ext>
          </a:extLst>
        </xdr:cNvPr>
        <xdr:cNvGrpSpPr/>
      </xdr:nvGrpSpPr>
      <xdr:grpSpPr>
        <a:xfrm>
          <a:off x="11924719" y="128869"/>
          <a:ext cx="416880" cy="391832"/>
          <a:chOff x="11922668" y="186018"/>
          <a:chExt cx="590053" cy="545456"/>
        </a:xfrm>
      </xdr:grpSpPr>
      <xdr:sp macro="" textlink="">
        <xdr:nvSpPr>
          <xdr:cNvPr id="6" name="Retângulo: Cantos Arredondados 5">
            <a:extLst>
              <a:ext uri="{FF2B5EF4-FFF2-40B4-BE49-F238E27FC236}">
                <a16:creationId xmlns:a16="http://schemas.microsoft.com/office/drawing/2014/main" id="{5A193670-CC21-0933-F1A3-15AFFBF9F407}"/>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7" name="Seta: para a Direita 6">
            <a:extLst>
              <a:ext uri="{FF2B5EF4-FFF2-40B4-BE49-F238E27FC236}">
                <a16:creationId xmlns:a16="http://schemas.microsoft.com/office/drawing/2014/main" id="{8A680403-EC8F-7F95-9D57-BFA0A54EA11B}"/>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4</xdr:col>
      <xdr:colOff>3691224</xdr:colOff>
      <xdr:row>0</xdr:row>
      <xdr:rowOff>128869</xdr:rowOff>
    </xdr:from>
    <xdr:to>
      <xdr:col>4</xdr:col>
      <xdr:colOff>4110877</xdr:colOff>
      <xdr:row>1</xdr:row>
      <xdr:rowOff>206376</xdr:rowOff>
    </xdr:to>
    <xdr:grpSp>
      <xdr:nvGrpSpPr>
        <xdr:cNvPr id="9" name="Agrupar 8">
          <a:hlinkClick xmlns:r="http://schemas.openxmlformats.org/officeDocument/2006/relationships" r:id="rId3"/>
          <a:extLst>
            <a:ext uri="{FF2B5EF4-FFF2-40B4-BE49-F238E27FC236}">
              <a16:creationId xmlns:a16="http://schemas.microsoft.com/office/drawing/2014/main" id="{3B4A9C9D-E9A4-5677-59F1-533A25B59641}"/>
            </a:ext>
          </a:extLst>
        </xdr:cNvPr>
        <xdr:cNvGrpSpPr/>
      </xdr:nvGrpSpPr>
      <xdr:grpSpPr>
        <a:xfrm>
          <a:off x="11425524" y="128869"/>
          <a:ext cx="419653" cy="391832"/>
          <a:chOff x="11250702" y="186018"/>
          <a:chExt cx="582710" cy="542364"/>
        </a:xfrm>
      </xdr:grpSpPr>
      <xdr:sp macro="" textlink="">
        <xdr:nvSpPr>
          <xdr:cNvPr id="5" name="Retângulo: Cantos Arredondados 4">
            <a:extLst>
              <a:ext uri="{FF2B5EF4-FFF2-40B4-BE49-F238E27FC236}">
                <a16:creationId xmlns:a16="http://schemas.microsoft.com/office/drawing/2014/main" id="{EDB05B89-835E-E3F8-0A2B-87094C3E1FDC}"/>
              </a:ext>
            </a:extLst>
          </xdr:cNvPr>
          <xdr:cNvSpPr/>
        </xdr:nvSpPr>
        <xdr:spPr>
          <a:xfrm>
            <a:off x="11250702" y="186018"/>
            <a:ext cx="582710" cy="542364"/>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8" name="Seta: para a Direita 7">
            <a:extLst>
              <a:ext uri="{FF2B5EF4-FFF2-40B4-BE49-F238E27FC236}">
                <a16:creationId xmlns:a16="http://schemas.microsoft.com/office/drawing/2014/main" id="{0EB5A6E3-7ACC-21E9-83C6-E28CDD2E200E}"/>
              </a:ext>
            </a:extLst>
          </xdr:cNvPr>
          <xdr:cNvSpPr/>
        </xdr:nvSpPr>
        <xdr:spPr>
          <a:xfrm rot="10800000">
            <a:off x="11365444" y="307368"/>
            <a:ext cx="353227" cy="301585"/>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2</xdr:col>
      <xdr:colOff>95250</xdr:colOff>
      <xdr:row>0</xdr:row>
      <xdr:rowOff>138112</xdr:rowOff>
    </xdr:from>
    <xdr:to>
      <xdr:col>2</xdr:col>
      <xdr:colOff>1196975</xdr:colOff>
      <xdr:row>1</xdr:row>
      <xdr:rowOff>208987</xdr:rowOff>
    </xdr:to>
    <xdr:grpSp>
      <xdr:nvGrpSpPr>
        <xdr:cNvPr id="17" name="Agrupar 16">
          <a:hlinkClick xmlns:r="http://schemas.openxmlformats.org/officeDocument/2006/relationships" r:id="rId3"/>
          <a:extLst>
            <a:ext uri="{FF2B5EF4-FFF2-40B4-BE49-F238E27FC236}">
              <a16:creationId xmlns:a16="http://schemas.microsoft.com/office/drawing/2014/main" id="{4D5A33DA-11EC-CA30-1A4B-913C2E93AA01}"/>
            </a:ext>
          </a:extLst>
        </xdr:cNvPr>
        <xdr:cNvGrpSpPr/>
      </xdr:nvGrpSpPr>
      <xdr:grpSpPr>
        <a:xfrm>
          <a:off x="2933700" y="138112"/>
          <a:ext cx="1101725" cy="385200"/>
          <a:chOff x="2933700" y="138112"/>
          <a:chExt cx="1095375" cy="385200"/>
        </a:xfrm>
      </xdr:grpSpPr>
      <xdr:sp macro="" textlink="">
        <xdr:nvSpPr>
          <xdr:cNvPr id="2" name="Retângulo 1">
            <a:extLst>
              <a:ext uri="{FF2B5EF4-FFF2-40B4-BE49-F238E27FC236}">
                <a16:creationId xmlns:a16="http://schemas.microsoft.com/office/drawing/2014/main" id="{BA88AA5C-B557-82A1-68F0-B5B5983AE374}"/>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12" name="Imagem 11">
            <a:extLst>
              <a:ext uri="{FF2B5EF4-FFF2-40B4-BE49-F238E27FC236}">
                <a16:creationId xmlns:a16="http://schemas.microsoft.com/office/drawing/2014/main" id="{5C67695D-2103-793D-81C7-3E76F633ED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2</xdr:col>
      <xdr:colOff>1463675</xdr:colOff>
      <xdr:row>0</xdr:row>
      <xdr:rowOff>150018</xdr:rowOff>
    </xdr:from>
    <xdr:to>
      <xdr:col>2</xdr:col>
      <xdr:colOff>2568575</xdr:colOff>
      <xdr:row>1</xdr:row>
      <xdr:rowOff>211368</xdr:rowOff>
    </xdr:to>
    <xdr:grpSp>
      <xdr:nvGrpSpPr>
        <xdr:cNvPr id="16" name="Agrupar 15">
          <a:hlinkClick xmlns:r="http://schemas.openxmlformats.org/officeDocument/2006/relationships" r:id="rId5"/>
          <a:extLst>
            <a:ext uri="{FF2B5EF4-FFF2-40B4-BE49-F238E27FC236}">
              <a16:creationId xmlns:a16="http://schemas.microsoft.com/office/drawing/2014/main" id="{9C992751-FE5A-C1D4-62DA-0298421AB395}"/>
            </a:ext>
          </a:extLst>
        </xdr:cNvPr>
        <xdr:cNvGrpSpPr/>
      </xdr:nvGrpSpPr>
      <xdr:grpSpPr>
        <a:xfrm>
          <a:off x="4302125" y="150018"/>
          <a:ext cx="1104900" cy="375675"/>
          <a:chOff x="4295775" y="140493"/>
          <a:chExt cx="1104900" cy="385200"/>
        </a:xfrm>
      </xdr:grpSpPr>
      <xdr:sp macro="" textlink="">
        <xdr:nvSpPr>
          <xdr:cNvPr id="13" name="Retângulo 12">
            <a:extLst>
              <a:ext uri="{FF2B5EF4-FFF2-40B4-BE49-F238E27FC236}">
                <a16:creationId xmlns:a16="http://schemas.microsoft.com/office/drawing/2014/main" id="{FD29C0D2-14E6-8A97-C1E0-DC2648F0F44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sng">
                <a:solidFill>
                  <a:srgbClr val="695E4A"/>
                </a:solidFill>
                <a:latin typeface="Calibre regular"/>
              </a:rPr>
              <a:t>Índice</a:t>
            </a:r>
          </a:p>
        </xdr:txBody>
      </xdr:sp>
      <xdr:pic>
        <xdr:nvPicPr>
          <xdr:cNvPr id="15" name="Imagem 14">
            <a:extLst>
              <a:ext uri="{FF2B5EF4-FFF2-40B4-BE49-F238E27FC236}">
                <a16:creationId xmlns:a16="http://schemas.microsoft.com/office/drawing/2014/main" id="{BA8D1A18-43A8-1D93-3FAC-263B3196508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338504</xdr:colOff>
      <xdr:row>4</xdr:row>
      <xdr:rowOff>72736</xdr:rowOff>
    </xdr:from>
    <xdr:to>
      <xdr:col>0</xdr:col>
      <xdr:colOff>2243329</xdr:colOff>
      <xdr:row>5</xdr:row>
      <xdr:rowOff>167986</xdr:rowOff>
    </xdr:to>
    <xdr:sp macro="" textlink="Índice!C6">
      <xdr:nvSpPr>
        <xdr:cNvPr id="48" name="Retângulo: Cantos Arredondados 47">
          <a:hlinkClick xmlns:r="http://schemas.openxmlformats.org/officeDocument/2006/relationships" r:id="rId1"/>
          <a:extLst>
            <a:ext uri="{FF2B5EF4-FFF2-40B4-BE49-F238E27FC236}">
              <a16:creationId xmlns:a16="http://schemas.microsoft.com/office/drawing/2014/main" id="{EB987491-2F03-84FD-0E26-ABB8ABAF2B73}"/>
            </a:ext>
          </a:extLst>
        </xdr:cNvPr>
        <xdr:cNvSpPr/>
      </xdr:nvSpPr>
      <xdr:spPr>
        <a:xfrm>
          <a:off x="328979" y="1330036"/>
          <a:ext cx="1908000" cy="400050"/>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B835F59-A270-4C9C-A7B5-C00E2651F1AA}"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Sobre este relatório</a:t>
          </a:fld>
          <a:endParaRPr lang="en-US" sz="14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63" name="Retângulo: Cantos Arredondados 62">
          <a:hlinkClick xmlns:r="http://schemas.openxmlformats.org/officeDocument/2006/relationships" r:id="rId1"/>
          <a:extLst>
            <a:ext uri="{FF2B5EF4-FFF2-40B4-BE49-F238E27FC236}">
              <a16:creationId xmlns:a16="http://schemas.microsoft.com/office/drawing/2014/main" id="{4E9FEF4A-C39A-D480-8758-D450BAE48503}"/>
            </a:ext>
          </a:extLst>
        </xdr:cNvPr>
        <xdr:cNvSpPr/>
      </xdr:nvSpPr>
      <xdr:spPr>
        <a:xfrm>
          <a:off x="161925" y="835479"/>
          <a:ext cx="2076451" cy="396000"/>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4409DA-4D03-4020-B37E-CCFB8219658C}"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APRESENTAÇÃO</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2" name="Imagem 1">
          <a:extLst>
            <a:ext uri="{FF2B5EF4-FFF2-40B4-BE49-F238E27FC236}">
              <a16:creationId xmlns:a16="http://schemas.microsoft.com/office/drawing/2014/main" id="{6F8DEA95-AC5B-4438-9203-C51502D91C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9" name="Agrupar 8">
          <a:hlinkClick xmlns:r="http://schemas.openxmlformats.org/officeDocument/2006/relationships" r:id="rId3"/>
          <a:extLst>
            <a:ext uri="{FF2B5EF4-FFF2-40B4-BE49-F238E27FC236}">
              <a16:creationId xmlns:a16="http://schemas.microsoft.com/office/drawing/2014/main" id="{42A23D02-F474-4B25-860D-AD4ACC2E7F28}"/>
            </a:ext>
          </a:extLst>
        </xdr:cNvPr>
        <xdr:cNvGrpSpPr/>
      </xdr:nvGrpSpPr>
      <xdr:grpSpPr>
        <a:xfrm>
          <a:off x="2933700" y="138112"/>
          <a:ext cx="1101725" cy="385200"/>
          <a:chOff x="2933700" y="138112"/>
          <a:chExt cx="1095375" cy="385200"/>
        </a:xfrm>
      </xdr:grpSpPr>
      <xdr:sp macro="" textlink="">
        <xdr:nvSpPr>
          <xdr:cNvPr id="10" name="Retângulo 9">
            <a:extLst>
              <a:ext uri="{FF2B5EF4-FFF2-40B4-BE49-F238E27FC236}">
                <a16:creationId xmlns:a16="http://schemas.microsoft.com/office/drawing/2014/main" id="{93B32DD1-63AB-2F59-342B-8A685A83B030}"/>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11" name="Imagem 10">
            <a:extLst>
              <a:ext uri="{FF2B5EF4-FFF2-40B4-BE49-F238E27FC236}">
                <a16:creationId xmlns:a16="http://schemas.microsoft.com/office/drawing/2014/main" id="{F987D085-5888-0B41-FF73-F51CFB4EA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12" name="Agrupar 11">
          <a:hlinkClick xmlns:r="http://schemas.openxmlformats.org/officeDocument/2006/relationships" r:id="rId5"/>
          <a:extLst>
            <a:ext uri="{FF2B5EF4-FFF2-40B4-BE49-F238E27FC236}">
              <a16:creationId xmlns:a16="http://schemas.microsoft.com/office/drawing/2014/main" id="{B8057D38-D74C-4928-86C4-349C3AABF6FE}"/>
            </a:ext>
          </a:extLst>
        </xdr:cNvPr>
        <xdr:cNvGrpSpPr/>
      </xdr:nvGrpSpPr>
      <xdr:grpSpPr>
        <a:xfrm>
          <a:off x="4302125" y="150018"/>
          <a:ext cx="1104900" cy="375675"/>
          <a:chOff x="4295775" y="140493"/>
          <a:chExt cx="1104900" cy="385200"/>
        </a:xfrm>
      </xdr:grpSpPr>
      <xdr:sp macro="" textlink="">
        <xdr:nvSpPr>
          <xdr:cNvPr id="13" name="Retângulo 12">
            <a:extLst>
              <a:ext uri="{FF2B5EF4-FFF2-40B4-BE49-F238E27FC236}">
                <a16:creationId xmlns:a16="http://schemas.microsoft.com/office/drawing/2014/main" id="{BF5787E3-B5B7-0071-C8D8-4A92727AFB28}"/>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4" name="Imagem 13">
            <a:extLst>
              <a:ext uri="{FF2B5EF4-FFF2-40B4-BE49-F238E27FC236}">
                <a16:creationId xmlns:a16="http://schemas.microsoft.com/office/drawing/2014/main" id="{D3CAD059-D0BB-172D-FD87-730E2D1E1D1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1083395</xdr:colOff>
      <xdr:row>0</xdr:row>
      <xdr:rowOff>129787</xdr:rowOff>
    </xdr:from>
    <xdr:to>
      <xdr:col>9</xdr:col>
      <xdr:colOff>109625</xdr:colOff>
      <xdr:row>1</xdr:row>
      <xdr:rowOff>207293</xdr:rowOff>
    </xdr:to>
    <xdr:grpSp>
      <xdr:nvGrpSpPr>
        <xdr:cNvPr id="23" name="Agrupar 22">
          <a:hlinkClick xmlns:r="http://schemas.openxmlformats.org/officeDocument/2006/relationships" r:id="rId7"/>
          <a:extLst>
            <a:ext uri="{FF2B5EF4-FFF2-40B4-BE49-F238E27FC236}">
              <a16:creationId xmlns:a16="http://schemas.microsoft.com/office/drawing/2014/main" id="{27EC0A41-CDA1-7565-CC26-A26543B3BD59}"/>
            </a:ext>
          </a:extLst>
        </xdr:cNvPr>
        <xdr:cNvGrpSpPr/>
      </xdr:nvGrpSpPr>
      <xdr:grpSpPr>
        <a:xfrm>
          <a:off x="11922845" y="129787"/>
          <a:ext cx="416880" cy="391831"/>
          <a:chOff x="11937133" y="129787"/>
          <a:chExt cx="416880" cy="386672"/>
        </a:xfrm>
      </xdr:grpSpPr>
      <xdr:sp macro="" textlink="">
        <xdr:nvSpPr>
          <xdr:cNvPr id="17" name="Retângulo: Cantos Arredondados 16">
            <a:extLst>
              <a:ext uri="{FF2B5EF4-FFF2-40B4-BE49-F238E27FC236}">
                <a16:creationId xmlns:a16="http://schemas.microsoft.com/office/drawing/2014/main" id="{01FA578B-2160-725A-F6DC-0B6EAE915E12}"/>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8" name="Seta: para a Direita 17">
            <a:extLst>
              <a:ext uri="{FF2B5EF4-FFF2-40B4-BE49-F238E27FC236}">
                <a16:creationId xmlns:a16="http://schemas.microsoft.com/office/drawing/2014/main" id="{C6DEC629-2955-E157-11A2-2F3B5E3E6480}"/>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587375</xdr:colOff>
      <xdr:row>0</xdr:row>
      <xdr:rowOff>129787</xdr:rowOff>
    </xdr:from>
    <xdr:to>
      <xdr:col>8</xdr:col>
      <xdr:colOff>994328</xdr:colOff>
      <xdr:row>1</xdr:row>
      <xdr:rowOff>207293</xdr:rowOff>
    </xdr:to>
    <xdr:grpSp>
      <xdr:nvGrpSpPr>
        <xdr:cNvPr id="22" name="Agrupar 21">
          <a:hlinkClick xmlns:r="http://schemas.openxmlformats.org/officeDocument/2006/relationships" r:id="rId5"/>
          <a:extLst>
            <a:ext uri="{FF2B5EF4-FFF2-40B4-BE49-F238E27FC236}">
              <a16:creationId xmlns:a16="http://schemas.microsoft.com/office/drawing/2014/main" id="{3144A2F0-6B8C-54AB-EC68-A69E06C68899}"/>
            </a:ext>
          </a:extLst>
        </xdr:cNvPr>
        <xdr:cNvGrpSpPr/>
      </xdr:nvGrpSpPr>
      <xdr:grpSpPr>
        <a:xfrm>
          <a:off x="11426825" y="129787"/>
          <a:ext cx="406953" cy="391831"/>
          <a:chOff x="11434763" y="129787"/>
          <a:chExt cx="413303" cy="386672"/>
        </a:xfrm>
      </xdr:grpSpPr>
      <xdr:sp macro="" textlink="">
        <xdr:nvSpPr>
          <xdr:cNvPr id="20" name="Retângulo: Cantos Arredondados 19">
            <a:extLst>
              <a:ext uri="{FF2B5EF4-FFF2-40B4-BE49-F238E27FC236}">
                <a16:creationId xmlns:a16="http://schemas.microsoft.com/office/drawing/2014/main" id="{A1B8975E-244C-7994-7732-96CDD1D763E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1" name="Seta: para a Direita 20">
            <a:extLst>
              <a:ext uri="{FF2B5EF4-FFF2-40B4-BE49-F238E27FC236}">
                <a16:creationId xmlns:a16="http://schemas.microsoft.com/office/drawing/2014/main" id="{F813EDC2-026C-1E3E-02CC-326F7D9E77EB}"/>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338504</xdr:colOff>
      <xdr:row>5</xdr:row>
      <xdr:rowOff>250247</xdr:rowOff>
    </xdr:from>
    <xdr:to>
      <xdr:col>0</xdr:col>
      <xdr:colOff>2243329</xdr:colOff>
      <xdr:row>7</xdr:row>
      <xdr:rowOff>21647</xdr:rowOff>
    </xdr:to>
    <xdr:sp macro="" textlink="Índice!C9">
      <xdr:nvSpPr>
        <xdr:cNvPr id="24" name="Retângulo: Cantos Arredondados 23">
          <a:hlinkClick xmlns:r="http://schemas.openxmlformats.org/officeDocument/2006/relationships" r:id="rId7"/>
          <a:extLst>
            <a:ext uri="{FF2B5EF4-FFF2-40B4-BE49-F238E27FC236}">
              <a16:creationId xmlns:a16="http://schemas.microsoft.com/office/drawing/2014/main" id="{9DEE7F79-9B92-5C55-73E9-D060A5D1413C}"/>
            </a:ext>
          </a:extLst>
        </xdr:cNvPr>
        <xdr:cNvSpPr/>
      </xdr:nvSpPr>
      <xdr:spPr>
        <a:xfrm>
          <a:off x="328979" y="1821872"/>
          <a:ext cx="1908000" cy="400050"/>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3E37810-79B4-4059-B56A-AB1C9C74BEC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Dupla materialidade</a:t>
          </a:fld>
          <a:endParaRPr lang="en-US" sz="1400">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113433</xdr:rowOff>
    </xdr:from>
    <xdr:to>
      <xdr:col>0</xdr:col>
      <xdr:colOff>2244726</xdr:colOff>
      <xdr:row>8</xdr:row>
      <xdr:rowOff>188305</xdr:rowOff>
    </xdr:to>
    <xdr:sp macro="" textlink="Índice!B11">
      <xdr:nvSpPr>
        <xdr:cNvPr id="25" name="Retângulo: Cantos Arredondados 24">
          <a:hlinkClick xmlns:r="http://schemas.openxmlformats.org/officeDocument/2006/relationships" r:id="rId8"/>
          <a:extLst>
            <a:ext uri="{FF2B5EF4-FFF2-40B4-BE49-F238E27FC236}">
              <a16:creationId xmlns:a16="http://schemas.microsoft.com/office/drawing/2014/main" id="{D5564B2E-54FF-B567-73EE-60AEAFC6152D}"/>
            </a:ext>
          </a:extLst>
        </xdr:cNvPr>
        <xdr:cNvSpPr/>
      </xdr:nvSpPr>
      <xdr:spPr>
        <a:xfrm>
          <a:off x="161925" y="232051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FBD0752-CED7-4E9C-B2D2-8A5350A6B81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300469</xdr:rowOff>
    </xdr:from>
    <xdr:to>
      <xdr:col>0</xdr:col>
      <xdr:colOff>2244726</xdr:colOff>
      <xdr:row>10</xdr:row>
      <xdr:rowOff>54665</xdr:rowOff>
    </xdr:to>
    <xdr:sp macro="" textlink="Índice!B18">
      <xdr:nvSpPr>
        <xdr:cNvPr id="26" name="Retângulo: Cantos Arredondados 25">
          <a:hlinkClick xmlns:r="http://schemas.openxmlformats.org/officeDocument/2006/relationships" r:id="rId9"/>
          <a:extLst>
            <a:ext uri="{FF2B5EF4-FFF2-40B4-BE49-F238E27FC236}">
              <a16:creationId xmlns:a16="http://schemas.microsoft.com/office/drawing/2014/main" id="{29AEF2D5-6A4C-A03B-F7DD-514CC770F4A2}"/>
            </a:ext>
          </a:extLst>
        </xdr:cNvPr>
        <xdr:cNvSpPr/>
      </xdr:nvSpPr>
      <xdr:spPr>
        <a:xfrm>
          <a:off x="161925" y="2819151"/>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5A3C4C6-2F8E-4C8A-A20B-94EAB6626D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10</xdr:row>
      <xdr:rowOff>154130</xdr:rowOff>
    </xdr:from>
    <xdr:to>
      <xdr:col>0</xdr:col>
      <xdr:colOff>2244726</xdr:colOff>
      <xdr:row>11</xdr:row>
      <xdr:rowOff>229001</xdr:rowOff>
    </xdr:to>
    <xdr:sp macro="" textlink="Índice!B42">
      <xdr:nvSpPr>
        <xdr:cNvPr id="27" name="Retângulo: Cantos Arredondados 26">
          <a:hlinkClick xmlns:r="http://schemas.openxmlformats.org/officeDocument/2006/relationships" r:id="rId10"/>
          <a:extLst>
            <a:ext uri="{FF2B5EF4-FFF2-40B4-BE49-F238E27FC236}">
              <a16:creationId xmlns:a16="http://schemas.microsoft.com/office/drawing/2014/main" id="{3B9DE35F-8D0C-48F3-C271-2437504EAFE2}"/>
            </a:ext>
          </a:extLst>
        </xdr:cNvPr>
        <xdr:cNvSpPr/>
      </xdr:nvSpPr>
      <xdr:spPr>
        <a:xfrm>
          <a:off x="161925" y="3324594"/>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93EEDA0-92BD-4970-8D72-D798674A15D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17316</xdr:rowOff>
    </xdr:from>
    <xdr:to>
      <xdr:col>0</xdr:col>
      <xdr:colOff>2244726</xdr:colOff>
      <xdr:row>13</xdr:row>
      <xdr:rowOff>92188</xdr:rowOff>
    </xdr:to>
    <xdr:sp macro="" textlink="Índice!B46">
      <xdr:nvSpPr>
        <xdr:cNvPr id="28" name="Retângulo: Cantos Arredondados 27">
          <a:hlinkClick xmlns:r="http://schemas.openxmlformats.org/officeDocument/2006/relationships" r:id="rId11"/>
          <a:extLst>
            <a:ext uri="{FF2B5EF4-FFF2-40B4-BE49-F238E27FC236}">
              <a16:creationId xmlns:a16="http://schemas.microsoft.com/office/drawing/2014/main" id="{7F077ACB-60AC-A9B6-F5AC-22BEB38540AE}"/>
            </a:ext>
          </a:extLst>
        </xdr:cNvPr>
        <xdr:cNvSpPr/>
      </xdr:nvSpPr>
      <xdr:spPr>
        <a:xfrm>
          <a:off x="161925" y="3823234"/>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E4E770-6EEB-458D-97DF-CAC33D3C8BE8}"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13</xdr:row>
      <xdr:rowOff>194827</xdr:rowOff>
    </xdr:from>
    <xdr:to>
      <xdr:col>0</xdr:col>
      <xdr:colOff>2244726</xdr:colOff>
      <xdr:row>14</xdr:row>
      <xdr:rowOff>281038</xdr:rowOff>
    </xdr:to>
    <xdr:sp macro="" textlink="Índice!B85">
      <xdr:nvSpPr>
        <xdr:cNvPr id="29" name="Retângulo: Cantos Arredondados 28">
          <a:hlinkClick xmlns:r="http://schemas.openxmlformats.org/officeDocument/2006/relationships" r:id="rId12"/>
          <a:extLst>
            <a:ext uri="{FF2B5EF4-FFF2-40B4-BE49-F238E27FC236}">
              <a16:creationId xmlns:a16="http://schemas.microsoft.com/office/drawing/2014/main" id="{C570CACF-700D-EB6E-BF1A-3F7D349CBB67}"/>
            </a:ext>
          </a:extLst>
        </xdr:cNvPr>
        <xdr:cNvSpPr/>
      </xdr:nvSpPr>
      <xdr:spPr>
        <a:xfrm>
          <a:off x="161925" y="4328677"/>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6A94970-1119-4822-807A-EC0BD054D748}"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58013</xdr:rowOff>
    </xdr:from>
    <xdr:to>
      <xdr:col>0</xdr:col>
      <xdr:colOff>2244726</xdr:colOff>
      <xdr:row>16</xdr:row>
      <xdr:rowOff>150573</xdr:rowOff>
    </xdr:to>
    <xdr:sp macro="" textlink="Índice!B114">
      <xdr:nvSpPr>
        <xdr:cNvPr id="30" name="Retângulo: Cantos Arredondados 29">
          <a:hlinkClick xmlns:r="http://schemas.openxmlformats.org/officeDocument/2006/relationships" r:id="rId13"/>
          <a:extLst>
            <a:ext uri="{FF2B5EF4-FFF2-40B4-BE49-F238E27FC236}">
              <a16:creationId xmlns:a16="http://schemas.microsoft.com/office/drawing/2014/main" id="{E0ECEF64-EB9D-FA09-3FDC-946B1DF9D125}"/>
            </a:ext>
          </a:extLst>
        </xdr:cNvPr>
        <xdr:cNvSpPr/>
      </xdr:nvSpPr>
      <xdr:spPr>
        <a:xfrm>
          <a:off x="161925" y="481915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B0CF55C-A2CD-441C-AA8A-B2CD98069058}"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245049</xdr:rowOff>
    </xdr:from>
    <xdr:to>
      <xdr:col>0</xdr:col>
      <xdr:colOff>2244726</xdr:colOff>
      <xdr:row>18</xdr:row>
      <xdr:rowOff>4235</xdr:rowOff>
    </xdr:to>
    <xdr:sp macro="" textlink="Índice!B132">
      <xdr:nvSpPr>
        <xdr:cNvPr id="31" name="Retângulo: Cantos Arredondados 30">
          <a:hlinkClick xmlns:r="http://schemas.openxmlformats.org/officeDocument/2006/relationships" r:id="rId14"/>
          <a:extLst>
            <a:ext uri="{FF2B5EF4-FFF2-40B4-BE49-F238E27FC236}">
              <a16:creationId xmlns:a16="http://schemas.microsoft.com/office/drawing/2014/main" id="{2A0FF3EA-E74B-4E95-208A-919FE6F442FB}"/>
            </a:ext>
          </a:extLst>
        </xdr:cNvPr>
        <xdr:cNvSpPr/>
      </xdr:nvSpPr>
      <xdr:spPr>
        <a:xfrm>
          <a:off x="161925" y="5308267"/>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5756433D-3820-4FFC-AD52-8D98845A9850}"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98710</xdr:rowOff>
    </xdr:from>
    <xdr:to>
      <xdr:col>0</xdr:col>
      <xdr:colOff>2244726</xdr:colOff>
      <xdr:row>19</xdr:row>
      <xdr:rowOff>186281</xdr:rowOff>
    </xdr:to>
    <xdr:sp macro="" textlink="Índice!B134">
      <xdr:nvSpPr>
        <xdr:cNvPr id="32" name="Retângulo: Cantos Arredondados 31">
          <a:hlinkClick xmlns:r="http://schemas.openxmlformats.org/officeDocument/2006/relationships" r:id="rId15"/>
          <a:extLst>
            <a:ext uri="{FF2B5EF4-FFF2-40B4-BE49-F238E27FC236}">
              <a16:creationId xmlns:a16="http://schemas.microsoft.com/office/drawing/2014/main" id="{A88AD740-1AF9-90F3-4F6D-3614FD9A44D3}"/>
            </a:ext>
          </a:extLst>
        </xdr:cNvPr>
        <xdr:cNvSpPr/>
      </xdr:nvSpPr>
      <xdr:spPr>
        <a:xfrm>
          <a:off x="161925" y="579874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5DD2491-E54E-46D3-B547-36895BA9AD5F}"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282575</xdr:rowOff>
    </xdr:from>
    <xdr:to>
      <xdr:col>0</xdr:col>
      <xdr:colOff>2244726</xdr:colOff>
      <xdr:row>21</xdr:row>
      <xdr:rowOff>54461</xdr:rowOff>
    </xdr:to>
    <xdr:sp macro="" textlink="Índice!B141">
      <xdr:nvSpPr>
        <xdr:cNvPr id="33" name="Retângulo: Cantos Arredondados 32">
          <a:hlinkClick xmlns:r="http://schemas.openxmlformats.org/officeDocument/2006/relationships" r:id="rId16"/>
          <a:extLst>
            <a:ext uri="{FF2B5EF4-FFF2-40B4-BE49-F238E27FC236}">
              <a16:creationId xmlns:a16="http://schemas.microsoft.com/office/drawing/2014/main" id="{593FA18B-E83D-3248-704F-515763E10DF4}"/>
            </a:ext>
          </a:extLst>
        </xdr:cNvPr>
        <xdr:cNvSpPr/>
      </xdr:nvSpPr>
      <xdr:spPr>
        <a:xfrm>
          <a:off x="161925" y="6287861"/>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60E96EE-6D56-41EA-BB2B-2F65C7814AE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6" name="Agrupar 5">
          <a:hlinkClick xmlns:r="http://schemas.openxmlformats.org/officeDocument/2006/relationships" r:id="rId1"/>
          <a:extLst>
            <a:ext uri="{FF2B5EF4-FFF2-40B4-BE49-F238E27FC236}">
              <a16:creationId xmlns:a16="http://schemas.microsoft.com/office/drawing/2014/main" id="{53D8F887-0E89-4696-862B-B92CE75F22F2}"/>
            </a:ext>
          </a:extLst>
        </xdr:cNvPr>
        <xdr:cNvGrpSpPr/>
      </xdr:nvGrpSpPr>
      <xdr:grpSpPr>
        <a:xfrm>
          <a:off x="2933700" y="138112"/>
          <a:ext cx="1101725" cy="385200"/>
          <a:chOff x="2933700" y="138112"/>
          <a:chExt cx="1095375" cy="385200"/>
        </a:xfrm>
      </xdr:grpSpPr>
      <xdr:sp macro="" textlink="">
        <xdr:nvSpPr>
          <xdr:cNvPr id="7" name="Retângulo 6">
            <a:extLst>
              <a:ext uri="{FF2B5EF4-FFF2-40B4-BE49-F238E27FC236}">
                <a16:creationId xmlns:a16="http://schemas.microsoft.com/office/drawing/2014/main" id="{B5B911FF-B905-5D88-785F-034A0237D3A4}"/>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8" name="Imagem 7">
            <a:extLst>
              <a:ext uri="{FF2B5EF4-FFF2-40B4-BE49-F238E27FC236}">
                <a16:creationId xmlns:a16="http://schemas.microsoft.com/office/drawing/2014/main" id="{31E02992-153B-8159-E9CE-884AAAD83A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9" name="Agrupar 8">
          <a:hlinkClick xmlns:r="http://schemas.openxmlformats.org/officeDocument/2006/relationships" r:id="rId3"/>
          <a:extLst>
            <a:ext uri="{FF2B5EF4-FFF2-40B4-BE49-F238E27FC236}">
              <a16:creationId xmlns:a16="http://schemas.microsoft.com/office/drawing/2014/main" id="{9886A18F-8181-4263-9FCC-9D80A907A641}"/>
            </a:ext>
          </a:extLst>
        </xdr:cNvPr>
        <xdr:cNvGrpSpPr/>
      </xdr:nvGrpSpPr>
      <xdr:grpSpPr>
        <a:xfrm>
          <a:off x="4302125" y="150018"/>
          <a:ext cx="1104900" cy="375675"/>
          <a:chOff x="4295775" y="140493"/>
          <a:chExt cx="1104900" cy="385200"/>
        </a:xfrm>
      </xdr:grpSpPr>
      <xdr:sp macro="" textlink="">
        <xdr:nvSpPr>
          <xdr:cNvPr id="10" name="Retângulo 9">
            <a:extLst>
              <a:ext uri="{FF2B5EF4-FFF2-40B4-BE49-F238E27FC236}">
                <a16:creationId xmlns:a16="http://schemas.microsoft.com/office/drawing/2014/main" id="{BDCAB95C-4837-1734-1A36-DB90076E8B7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2" name="Imagem 11">
            <a:extLst>
              <a:ext uri="{FF2B5EF4-FFF2-40B4-BE49-F238E27FC236}">
                <a16:creationId xmlns:a16="http://schemas.microsoft.com/office/drawing/2014/main" id="{C46602F1-5C5D-040E-CEDD-3C6E0F1243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1083395</xdr:colOff>
      <xdr:row>0</xdr:row>
      <xdr:rowOff>133350</xdr:rowOff>
    </xdr:from>
    <xdr:to>
      <xdr:col>9</xdr:col>
      <xdr:colOff>109625</xdr:colOff>
      <xdr:row>1</xdr:row>
      <xdr:rowOff>207681</xdr:rowOff>
    </xdr:to>
    <xdr:grpSp>
      <xdr:nvGrpSpPr>
        <xdr:cNvPr id="13" name="Agrupar 12">
          <a:hlinkClick xmlns:r="http://schemas.openxmlformats.org/officeDocument/2006/relationships" r:id="rId5"/>
          <a:extLst>
            <a:ext uri="{FF2B5EF4-FFF2-40B4-BE49-F238E27FC236}">
              <a16:creationId xmlns:a16="http://schemas.microsoft.com/office/drawing/2014/main" id="{6085E8E1-0499-4C8A-A380-483AD21AB22F}"/>
            </a:ext>
          </a:extLst>
        </xdr:cNvPr>
        <xdr:cNvGrpSpPr/>
      </xdr:nvGrpSpPr>
      <xdr:grpSpPr>
        <a:xfrm>
          <a:off x="11922845" y="133350"/>
          <a:ext cx="416880" cy="388656"/>
          <a:chOff x="11937133" y="129787"/>
          <a:chExt cx="416880" cy="386672"/>
        </a:xfrm>
      </xdr:grpSpPr>
      <xdr:sp macro="" textlink="">
        <xdr:nvSpPr>
          <xdr:cNvPr id="14" name="Retângulo: Cantos Arredondados 13">
            <a:extLst>
              <a:ext uri="{FF2B5EF4-FFF2-40B4-BE49-F238E27FC236}">
                <a16:creationId xmlns:a16="http://schemas.microsoft.com/office/drawing/2014/main" id="{279A3859-F6B9-8D7A-E0C7-CC5090CD0A5D}"/>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B2870456-BC1C-B84E-137B-3BD326A5ED05}"/>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587375</xdr:colOff>
      <xdr:row>0</xdr:row>
      <xdr:rowOff>133350</xdr:rowOff>
    </xdr:from>
    <xdr:to>
      <xdr:col>8</xdr:col>
      <xdr:colOff>994328</xdr:colOff>
      <xdr:row>1</xdr:row>
      <xdr:rowOff>207681</xdr:rowOff>
    </xdr:to>
    <xdr:grpSp>
      <xdr:nvGrpSpPr>
        <xdr:cNvPr id="16" name="Agrupar 15">
          <a:hlinkClick xmlns:r="http://schemas.openxmlformats.org/officeDocument/2006/relationships" r:id="rId6"/>
          <a:extLst>
            <a:ext uri="{FF2B5EF4-FFF2-40B4-BE49-F238E27FC236}">
              <a16:creationId xmlns:a16="http://schemas.microsoft.com/office/drawing/2014/main" id="{ADECBC33-6AB6-4857-8F6E-93E83B1682FB}"/>
            </a:ext>
          </a:extLst>
        </xdr:cNvPr>
        <xdr:cNvGrpSpPr/>
      </xdr:nvGrpSpPr>
      <xdr:grpSpPr>
        <a:xfrm>
          <a:off x="11426825" y="133350"/>
          <a:ext cx="406953" cy="388656"/>
          <a:chOff x="11434763" y="129787"/>
          <a:chExt cx="413303" cy="386672"/>
        </a:xfrm>
      </xdr:grpSpPr>
      <xdr:sp macro="" textlink="">
        <xdr:nvSpPr>
          <xdr:cNvPr id="17" name="Retângulo: Cantos Arredondados 16">
            <a:extLst>
              <a:ext uri="{FF2B5EF4-FFF2-40B4-BE49-F238E27FC236}">
                <a16:creationId xmlns:a16="http://schemas.microsoft.com/office/drawing/2014/main" id="{D7CFD815-9F93-FCF4-05D0-2B16BD15633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8" name="Seta: para a Direita 17">
            <a:extLst>
              <a:ext uri="{FF2B5EF4-FFF2-40B4-BE49-F238E27FC236}">
                <a16:creationId xmlns:a16="http://schemas.microsoft.com/office/drawing/2014/main" id="{46BC5AB9-020A-8C88-E8DB-A35B32A2051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338504</xdr:colOff>
      <xdr:row>4</xdr:row>
      <xdr:rowOff>72736</xdr:rowOff>
    </xdr:from>
    <xdr:to>
      <xdr:col>0</xdr:col>
      <xdr:colOff>2243329</xdr:colOff>
      <xdr:row>5</xdr:row>
      <xdr:rowOff>167986</xdr:rowOff>
    </xdr:to>
    <xdr:sp macro="" textlink="Índice!C6">
      <xdr:nvSpPr>
        <xdr:cNvPr id="3" name="Retângulo: Cantos Arredondados 2">
          <a:hlinkClick xmlns:r="http://schemas.openxmlformats.org/officeDocument/2006/relationships" r:id="rId6"/>
          <a:extLst>
            <a:ext uri="{FF2B5EF4-FFF2-40B4-BE49-F238E27FC236}">
              <a16:creationId xmlns:a16="http://schemas.microsoft.com/office/drawing/2014/main" id="{577FA450-AE11-4546-A498-C7E7A158EBD4}"/>
            </a:ext>
          </a:extLst>
        </xdr:cNvPr>
        <xdr:cNvSpPr/>
      </xdr:nvSpPr>
      <xdr:spPr>
        <a:xfrm>
          <a:off x="338504" y="1330036"/>
          <a:ext cx="1904825" cy="409575"/>
        </a:xfrm>
        <a:prstGeom prst="roundRect">
          <a:avLst/>
        </a:prstGeom>
        <a:solidFill>
          <a:srgbClr val="FCB316"/>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B835F59-A270-4C9C-A7B5-C00E2651F1AA}"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Sobre este relatório</a:t>
          </a:fld>
          <a:endParaRPr lang="en-US" sz="14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1" name="Retângulo: Cantos Arredondados 10">
          <a:hlinkClick xmlns:r="http://schemas.openxmlformats.org/officeDocument/2006/relationships" r:id="rId6"/>
          <a:extLst>
            <a:ext uri="{FF2B5EF4-FFF2-40B4-BE49-F238E27FC236}">
              <a16:creationId xmlns:a16="http://schemas.microsoft.com/office/drawing/2014/main" id="{F423E51E-6E1C-4F30-A189-25EB32CA40D2}"/>
            </a:ext>
          </a:extLst>
        </xdr:cNvPr>
        <xdr:cNvSpPr/>
      </xdr:nvSpPr>
      <xdr:spPr>
        <a:xfrm>
          <a:off x="168275" y="838200"/>
          <a:ext cx="2076451" cy="406886"/>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4409DA-4D03-4020-B37E-CCFB8219658C}"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APRESENTAÇÃO</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27" name="Imagem 26">
          <a:extLst>
            <a:ext uri="{FF2B5EF4-FFF2-40B4-BE49-F238E27FC236}">
              <a16:creationId xmlns:a16="http://schemas.microsoft.com/office/drawing/2014/main" id="{B7D2A8E1-9716-4BAE-AC7B-E050D74181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338504</xdr:colOff>
      <xdr:row>5</xdr:row>
      <xdr:rowOff>250247</xdr:rowOff>
    </xdr:from>
    <xdr:to>
      <xdr:col>0</xdr:col>
      <xdr:colOff>2243329</xdr:colOff>
      <xdr:row>7</xdr:row>
      <xdr:rowOff>21647</xdr:rowOff>
    </xdr:to>
    <xdr:sp macro="" textlink="Índice!C9">
      <xdr:nvSpPr>
        <xdr:cNvPr id="30" name="Retângulo: Cantos Arredondados 29">
          <a:hlinkClick xmlns:r="http://schemas.openxmlformats.org/officeDocument/2006/relationships" r:id="rId8"/>
          <a:extLst>
            <a:ext uri="{FF2B5EF4-FFF2-40B4-BE49-F238E27FC236}">
              <a16:creationId xmlns:a16="http://schemas.microsoft.com/office/drawing/2014/main" id="{DA182CB9-6DD7-4377-8D29-5D563F33BB53}"/>
            </a:ext>
          </a:extLst>
        </xdr:cNvPr>
        <xdr:cNvSpPr/>
      </xdr:nvSpPr>
      <xdr:spPr>
        <a:xfrm>
          <a:off x="338504" y="1821872"/>
          <a:ext cx="1904825" cy="400050"/>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3E37810-79B4-4059-B56A-AB1C9C74BECD}"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Dupla materialidade</a:t>
          </a:fld>
          <a:endParaRPr lang="en-US" sz="14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113433</xdr:rowOff>
    </xdr:from>
    <xdr:to>
      <xdr:col>0</xdr:col>
      <xdr:colOff>2244726</xdr:colOff>
      <xdr:row>8</xdr:row>
      <xdr:rowOff>188305</xdr:rowOff>
    </xdr:to>
    <xdr:sp macro="" textlink="Índice!B11">
      <xdr:nvSpPr>
        <xdr:cNvPr id="31" name="Retângulo: Cantos Arredondados 30">
          <a:hlinkClick xmlns:r="http://schemas.openxmlformats.org/officeDocument/2006/relationships" r:id="rId5"/>
          <a:extLst>
            <a:ext uri="{FF2B5EF4-FFF2-40B4-BE49-F238E27FC236}">
              <a16:creationId xmlns:a16="http://schemas.microsoft.com/office/drawing/2014/main" id="{33D85755-E486-4A5E-8414-C967028AF1F4}"/>
            </a:ext>
          </a:extLst>
        </xdr:cNvPr>
        <xdr:cNvSpPr/>
      </xdr:nvSpPr>
      <xdr:spPr>
        <a:xfrm>
          <a:off x="168275" y="231370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FBD0752-CED7-4E9C-B2D2-8A5350A6B81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300469</xdr:rowOff>
    </xdr:from>
    <xdr:to>
      <xdr:col>0</xdr:col>
      <xdr:colOff>2244726</xdr:colOff>
      <xdr:row>10</xdr:row>
      <xdr:rowOff>54665</xdr:rowOff>
    </xdr:to>
    <xdr:sp macro="" textlink="Índice!B18">
      <xdr:nvSpPr>
        <xdr:cNvPr id="32" name="Retângulo: Cantos Arredondados 31">
          <a:hlinkClick xmlns:r="http://schemas.openxmlformats.org/officeDocument/2006/relationships" r:id="rId9"/>
          <a:extLst>
            <a:ext uri="{FF2B5EF4-FFF2-40B4-BE49-F238E27FC236}">
              <a16:creationId xmlns:a16="http://schemas.microsoft.com/office/drawing/2014/main" id="{8CD26CDD-4842-42BD-A1D0-A01B9EE28D89}"/>
            </a:ext>
          </a:extLst>
        </xdr:cNvPr>
        <xdr:cNvSpPr/>
      </xdr:nvSpPr>
      <xdr:spPr>
        <a:xfrm>
          <a:off x="168275" y="2815069"/>
          <a:ext cx="2076451" cy="38284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5A3C4C6-2F8E-4C8A-A20B-94EAB6626D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10</xdr:row>
      <xdr:rowOff>154130</xdr:rowOff>
    </xdr:from>
    <xdr:to>
      <xdr:col>0</xdr:col>
      <xdr:colOff>2244726</xdr:colOff>
      <xdr:row>11</xdr:row>
      <xdr:rowOff>229001</xdr:rowOff>
    </xdr:to>
    <xdr:sp macro="" textlink="Índice!B42">
      <xdr:nvSpPr>
        <xdr:cNvPr id="33" name="Retângulo: Cantos Arredondados 32">
          <a:hlinkClick xmlns:r="http://schemas.openxmlformats.org/officeDocument/2006/relationships" r:id="rId10"/>
          <a:extLst>
            <a:ext uri="{FF2B5EF4-FFF2-40B4-BE49-F238E27FC236}">
              <a16:creationId xmlns:a16="http://schemas.microsoft.com/office/drawing/2014/main" id="{161D6275-27D3-4F34-B1DB-646192A88A3B}"/>
            </a:ext>
          </a:extLst>
        </xdr:cNvPr>
        <xdr:cNvSpPr/>
      </xdr:nvSpPr>
      <xdr:spPr>
        <a:xfrm>
          <a:off x="168275" y="3297380"/>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93EEDA0-92BD-4970-8D72-D798674A15D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17316</xdr:rowOff>
    </xdr:from>
    <xdr:to>
      <xdr:col>0</xdr:col>
      <xdr:colOff>2244726</xdr:colOff>
      <xdr:row>13</xdr:row>
      <xdr:rowOff>92188</xdr:rowOff>
    </xdr:to>
    <xdr:sp macro="" textlink="Índice!B46">
      <xdr:nvSpPr>
        <xdr:cNvPr id="34" name="Retângulo: Cantos Arredondados 33">
          <a:hlinkClick xmlns:r="http://schemas.openxmlformats.org/officeDocument/2006/relationships" r:id="rId11"/>
          <a:extLst>
            <a:ext uri="{FF2B5EF4-FFF2-40B4-BE49-F238E27FC236}">
              <a16:creationId xmlns:a16="http://schemas.microsoft.com/office/drawing/2014/main" id="{37D0D758-B0B8-4F08-BB38-7B48BE1E154B}"/>
            </a:ext>
          </a:extLst>
        </xdr:cNvPr>
        <xdr:cNvSpPr/>
      </xdr:nvSpPr>
      <xdr:spPr>
        <a:xfrm>
          <a:off x="168275" y="3789216"/>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E4E770-6EEB-458D-97DF-CAC33D3C8BE8}"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13</xdr:row>
      <xdr:rowOff>194827</xdr:rowOff>
    </xdr:from>
    <xdr:to>
      <xdr:col>0</xdr:col>
      <xdr:colOff>2244726</xdr:colOff>
      <xdr:row>14</xdr:row>
      <xdr:rowOff>281038</xdr:rowOff>
    </xdr:to>
    <xdr:sp macro="" textlink="Índice!B85">
      <xdr:nvSpPr>
        <xdr:cNvPr id="35" name="Retângulo: Cantos Arredondados 34">
          <a:hlinkClick xmlns:r="http://schemas.openxmlformats.org/officeDocument/2006/relationships" r:id="rId12"/>
          <a:extLst>
            <a:ext uri="{FF2B5EF4-FFF2-40B4-BE49-F238E27FC236}">
              <a16:creationId xmlns:a16="http://schemas.microsoft.com/office/drawing/2014/main" id="{31207BD1-D276-454B-9EF1-708FD537B6FC}"/>
            </a:ext>
          </a:extLst>
        </xdr:cNvPr>
        <xdr:cNvSpPr/>
      </xdr:nvSpPr>
      <xdr:spPr>
        <a:xfrm>
          <a:off x="168275" y="4281052"/>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6A94970-1119-4822-807A-EC0BD054D748}"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58013</xdr:rowOff>
    </xdr:from>
    <xdr:to>
      <xdr:col>0</xdr:col>
      <xdr:colOff>2244726</xdr:colOff>
      <xdr:row>16</xdr:row>
      <xdr:rowOff>150573</xdr:rowOff>
    </xdr:to>
    <xdr:sp macro="" textlink="Índice!B114">
      <xdr:nvSpPr>
        <xdr:cNvPr id="36" name="Retângulo: Cantos Arredondados 35">
          <a:hlinkClick xmlns:r="http://schemas.openxmlformats.org/officeDocument/2006/relationships" r:id="rId13"/>
          <a:extLst>
            <a:ext uri="{FF2B5EF4-FFF2-40B4-BE49-F238E27FC236}">
              <a16:creationId xmlns:a16="http://schemas.microsoft.com/office/drawing/2014/main" id="{85E746BE-9C1C-4FCF-A9BA-7DA48C89437A}"/>
            </a:ext>
          </a:extLst>
        </xdr:cNvPr>
        <xdr:cNvSpPr/>
      </xdr:nvSpPr>
      <xdr:spPr>
        <a:xfrm>
          <a:off x="168275" y="4772888"/>
          <a:ext cx="2076451" cy="40688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B0CF55C-A2CD-441C-AA8A-B2CD98069058}"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245049</xdr:rowOff>
    </xdr:from>
    <xdr:to>
      <xdr:col>0</xdr:col>
      <xdr:colOff>2244726</xdr:colOff>
      <xdr:row>18</xdr:row>
      <xdr:rowOff>4235</xdr:rowOff>
    </xdr:to>
    <xdr:sp macro="" textlink="Índice!B132">
      <xdr:nvSpPr>
        <xdr:cNvPr id="37" name="Retângulo: Cantos Arredondados 36">
          <a:hlinkClick xmlns:r="http://schemas.openxmlformats.org/officeDocument/2006/relationships" r:id="rId14"/>
          <a:extLst>
            <a:ext uri="{FF2B5EF4-FFF2-40B4-BE49-F238E27FC236}">
              <a16:creationId xmlns:a16="http://schemas.microsoft.com/office/drawing/2014/main" id="{E1A5C302-241B-4120-BF79-61E9CF8C9EB7}"/>
            </a:ext>
          </a:extLst>
        </xdr:cNvPr>
        <xdr:cNvSpPr/>
      </xdr:nvSpPr>
      <xdr:spPr>
        <a:xfrm>
          <a:off x="168275" y="5274249"/>
          <a:ext cx="2076451" cy="3878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5756433D-3820-4FFC-AD52-8D98845A9850}"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98710</xdr:rowOff>
    </xdr:from>
    <xdr:to>
      <xdr:col>0</xdr:col>
      <xdr:colOff>2244726</xdr:colOff>
      <xdr:row>19</xdr:row>
      <xdr:rowOff>186281</xdr:rowOff>
    </xdr:to>
    <xdr:sp macro="" textlink="Índice!B134">
      <xdr:nvSpPr>
        <xdr:cNvPr id="38" name="Retângulo: Cantos Arredondados 37">
          <a:hlinkClick xmlns:r="http://schemas.openxmlformats.org/officeDocument/2006/relationships" r:id="rId15"/>
          <a:extLst>
            <a:ext uri="{FF2B5EF4-FFF2-40B4-BE49-F238E27FC236}">
              <a16:creationId xmlns:a16="http://schemas.microsoft.com/office/drawing/2014/main" id="{5631B2A9-8209-4B64-AB0A-5071314AD565}"/>
            </a:ext>
          </a:extLst>
        </xdr:cNvPr>
        <xdr:cNvSpPr/>
      </xdr:nvSpPr>
      <xdr:spPr>
        <a:xfrm>
          <a:off x="168275" y="5756560"/>
          <a:ext cx="2076451" cy="4018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5DD2491-E54E-46D3-B547-36895BA9AD5F}"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282575</xdr:rowOff>
    </xdr:from>
    <xdr:to>
      <xdr:col>0</xdr:col>
      <xdr:colOff>2244726</xdr:colOff>
      <xdr:row>21</xdr:row>
      <xdr:rowOff>54461</xdr:rowOff>
    </xdr:to>
    <xdr:sp macro="" textlink="Índice!B141">
      <xdr:nvSpPr>
        <xdr:cNvPr id="39" name="Retângulo: Cantos Arredondados 38">
          <a:hlinkClick xmlns:r="http://schemas.openxmlformats.org/officeDocument/2006/relationships" r:id="rId16"/>
          <a:extLst>
            <a:ext uri="{FF2B5EF4-FFF2-40B4-BE49-F238E27FC236}">
              <a16:creationId xmlns:a16="http://schemas.microsoft.com/office/drawing/2014/main" id="{75927CF1-D060-4CDA-AE65-4913FFD5E863}"/>
            </a:ext>
          </a:extLst>
        </xdr:cNvPr>
        <xdr:cNvSpPr/>
      </xdr:nvSpPr>
      <xdr:spPr>
        <a:xfrm>
          <a:off x="168275" y="6254750"/>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60E96EE-6D56-41EA-BB2B-2F65C7814AE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161925</xdr:colOff>
      <xdr:row>2</xdr:row>
      <xdr:rowOff>209550</xdr:rowOff>
    </xdr:from>
    <xdr:to>
      <xdr:col>0</xdr:col>
      <xdr:colOff>2238376</xdr:colOff>
      <xdr:row>3</xdr:row>
      <xdr:rowOff>292586</xdr:rowOff>
    </xdr:to>
    <xdr:sp macro="" textlink="Índice!B6">
      <xdr:nvSpPr>
        <xdr:cNvPr id="667" name="Retângulo: Cantos Arredondados 666">
          <a:hlinkClick xmlns:r="http://schemas.openxmlformats.org/officeDocument/2006/relationships" r:id="rId1"/>
          <a:extLst>
            <a:ext uri="{FF2B5EF4-FFF2-40B4-BE49-F238E27FC236}">
              <a16:creationId xmlns:a16="http://schemas.microsoft.com/office/drawing/2014/main" id="{508FA4DC-BCD8-4901-A747-DAC7AFF10D9D}"/>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668" name="Imagem 667">
          <a:extLst>
            <a:ext uri="{FF2B5EF4-FFF2-40B4-BE49-F238E27FC236}">
              <a16:creationId xmlns:a16="http://schemas.microsoft.com/office/drawing/2014/main" id="{755CE408-0619-4A85-AE83-6EC3D814A3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142875</xdr:colOff>
      <xdr:row>1</xdr:row>
      <xdr:rowOff>208987</xdr:rowOff>
    </xdr:to>
    <xdr:grpSp>
      <xdr:nvGrpSpPr>
        <xdr:cNvPr id="669" name="Agrupar 668">
          <a:hlinkClick xmlns:r="http://schemas.openxmlformats.org/officeDocument/2006/relationships" r:id="rId3"/>
          <a:extLst>
            <a:ext uri="{FF2B5EF4-FFF2-40B4-BE49-F238E27FC236}">
              <a16:creationId xmlns:a16="http://schemas.microsoft.com/office/drawing/2014/main" id="{EC3134B2-A79F-4611-9EF5-DCD0C989B295}"/>
            </a:ext>
          </a:extLst>
        </xdr:cNvPr>
        <xdr:cNvGrpSpPr/>
      </xdr:nvGrpSpPr>
      <xdr:grpSpPr>
        <a:xfrm>
          <a:off x="2933700" y="138112"/>
          <a:ext cx="1095375" cy="385200"/>
          <a:chOff x="2933700" y="138112"/>
          <a:chExt cx="1095375" cy="385200"/>
        </a:xfrm>
      </xdr:grpSpPr>
      <xdr:sp macro="" textlink="">
        <xdr:nvSpPr>
          <xdr:cNvPr id="670" name="Retângulo 669">
            <a:extLst>
              <a:ext uri="{FF2B5EF4-FFF2-40B4-BE49-F238E27FC236}">
                <a16:creationId xmlns:a16="http://schemas.microsoft.com/office/drawing/2014/main" id="{E578512E-5A5A-753A-E83A-E72F41A06D39}"/>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71" name="Imagem 670">
            <a:extLst>
              <a:ext uri="{FF2B5EF4-FFF2-40B4-BE49-F238E27FC236}">
                <a16:creationId xmlns:a16="http://schemas.microsoft.com/office/drawing/2014/main" id="{DC94D0A1-6DC4-FD7D-EA63-55D3BA659B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409575</xdr:colOff>
      <xdr:row>0</xdr:row>
      <xdr:rowOff>140493</xdr:rowOff>
    </xdr:from>
    <xdr:to>
      <xdr:col>4</xdr:col>
      <xdr:colOff>123825</xdr:colOff>
      <xdr:row>1</xdr:row>
      <xdr:rowOff>211368</xdr:rowOff>
    </xdr:to>
    <xdr:grpSp>
      <xdr:nvGrpSpPr>
        <xdr:cNvPr id="672" name="Agrupar 671">
          <a:hlinkClick xmlns:r="http://schemas.openxmlformats.org/officeDocument/2006/relationships" r:id="rId5"/>
          <a:extLst>
            <a:ext uri="{FF2B5EF4-FFF2-40B4-BE49-F238E27FC236}">
              <a16:creationId xmlns:a16="http://schemas.microsoft.com/office/drawing/2014/main" id="{597BC3A3-056D-45B6-A36C-CD5E77C5E2DB}"/>
            </a:ext>
          </a:extLst>
        </xdr:cNvPr>
        <xdr:cNvGrpSpPr/>
      </xdr:nvGrpSpPr>
      <xdr:grpSpPr>
        <a:xfrm>
          <a:off x="4295775" y="140493"/>
          <a:ext cx="1104900" cy="385200"/>
          <a:chOff x="4295775" y="140493"/>
          <a:chExt cx="1104900" cy="385200"/>
        </a:xfrm>
      </xdr:grpSpPr>
      <xdr:sp macro="" textlink="">
        <xdr:nvSpPr>
          <xdr:cNvPr id="673" name="Retângulo 672">
            <a:extLst>
              <a:ext uri="{FF2B5EF4-FFF2-40B4-BE49-F238E27FC236}">
                <a16:creationId xmlns:a16="http://schemas.microsoft.com/office/drawing/2014/main" id="{EB44C6D7-21E2-AFA3-32CA-AEB90F60512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674" name="Imagem 673">
            <a:extLst>
              <a:ext uri="{FF2B5EF4-FFF2-40B4-BE49-F238E27FC236}">
                <a16:creationId xmlns:a16="http://schemas.microsoft.com/office/drawing/2014/main" id="{5826250B-E59A-9F56-0CE3-02816F4811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1073870</xdr:colOff>
      <xdr:row>0</xdr:row>
      <xdr:rowOff>133350</xdr:rowOff>
    </xdr:from>
    <xdr:to>
      <xdr:col>9</xdr:col>
      <xdr:colOff>100100</xdr:colOff>
      <xdr:row>1</xdr:row>
      <xdr:rowOff>204506</xdr:rowOff>
    </xdr:to>
    <xdr:grpSp>
      <xdr:nvGrpSpPr>
        <xdr:cNvPr id="675" name="Agrupar 674">
          <a:hlinkClick xmlns:r="http://schemas.openxmlformats.org/officeDocument/2006/relationships" r:id="rId7"/>
          <a:extLst>
            <a:ext uri="{FF2B5EF4-FFF2-40B4-BE49-F238E27FC236}">
              <a16:creationId xmlns:a16="http://schemas.microsoft.com/office/drawing/2014/main" id="{A57D649E-0B66-4ECF-A883-7B6DA4C9B697}"/>
            </a:ext>
          </a:extLst>
        </xdr:cNvPr>
        <xdr:cNvGrpSpPr/>
      </xdr:nvGrpSpPr>
      <xdr:grpSpPr>
        <a:xfrm>
          <a:off x="11913320" y="133350"/>
          <a:ext cx="416880" cy="385481"/>
          <a:chOff x="11937133" y="129787"/>
          <a:chExt cx="416880" cy="386672"/>
        </a:xfrm>
      </xdr:grpSpPr>
      <xdr:sp macro="" textlink="">
        <xdr:nvSpPr>
          <xdr:cNvPr id="676" name="Retângulo: Cantos Arredondados 675">
            <a:extLst>
              <a:ext uri="{FF2B5EF4-FFF2-40B4-BE49-F238E27FC236}">
                <a16:creationId xmlns:a16="http://schemas.microsoft.com/office/drawing/2014/main" id="{999C3CF0-594E-1F19-64D3-4C742B0CD37D}"/>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77" name="Seta: para a Direita 676">
            <a:extLst>
              <a:ext uri="{FF2B5EF4-FFF2-40B4-BE49-F238E27FC236}">
                <a16:creationId xmlns:a16="http://schemas.microsoft.com/office/drawing/2014/main" id="{5DDE3A66-9C47-589C-439D-BD9D6B10876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571500</xdr:colOff>
      <xdr:row>0</xdr:row>
      <xdr:rowOff>133350</xdr:rowOff>
    </xdr:from>
    <xdr:to>
      <xdr:col>8</xdr:col>
      <xdr:colOff>984803</xdr:colOff>
      <xdr:row>1</xdr:row>
      <xdr:rowOff>204506</xdr:rowOff>
    </xdr:to>
    <xdr:grpSp>
      <xdr:nvGrpSpPr>
        <xdr:cNvPr id="678" name="Agrupar 677">
          <a:hlinkClick xmlns:r="http://schemas.openxmlformats.org/officeDocument/2006/relationships" r:id="rId8"/>
          <a:extLst>
            <a:ext uri="{FF2B5EF4-FFF2-40B4-BE49-F238E27FC236}">
              <a16:creationId xmlns:a16="http://schemas.microsoft.com/office/drawing/2014/main" id="{24CD2BE8-0D1D-40E5-98E8-3488BF5901EE}"/>
            </a:ext>
          </a:extLst>
        </xdr:cNvPr>
        <xdr:cNvGrpSpPr/>
      </xdr:nvGrpSpPr>
      <xdr:grpSpPr>
        <a:xfrm>
          <a:off x="11410950" y="133350"/>
          <a:ext cx="413303" cy="385481"/>
          <a:chOff x="11434763" y="129787"/>
          <a:chExt cx="413303" cy="386672"/>
        </a:xfrm>
      </xdr:grpSpPr>
      <xdr:sp macro="" textlink="">
        <xdr:nvSpPr>
          <xdr:cNvPr id="679" name="Retângulo: Cantos Arredondados 678">
            <a:extLst>
              <a:ext uri="{FF2B5EF4-FFF2-40B4-BE49-F238E27FC236}">
                <a16:creationId xmlns:a16="http://schemas.microsoft.com/office/drawing/2014/main" id="{8D7C0E90-8707-8E65-AF1A-11B233A2AFA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80" name="Seta: para a Direita 679">
            <a:extLst>
              <a:ext uri="{FF2B5EF4-FFF2-40B4-BE49-F238E27FC236}">
                <a16:creationId xmlns:a16="http://schemas.microsoft.com/office/drawing/2014/main" id="{761C87B8-6360-D1CD-FED1-F25D1603782C}"/>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682" name="Retângulo: Cantos Arredondados 681">
          <a:hlinkClick xmlns:r="http://schemas.openxmlformats.org/officeDocument/2006/relationships" r:id="rId9"/>
          <a:extLst>
            <a:ext uri="{FF2B5EF4-FFF2-40B4-BE49-F238E27FC236}">
              <a16:creationId xmlns:a16="http://schemas.microsoft.com/office/drawing/2014/main" id="{6D0E5A85-E35A-4F9E-A082-DA38284213BE}"/>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SOBRE A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683" name="Retângulo: Cantos Arredondados 682">
          <a:hlinkClick xmlns:r="http://schemas.openxmlformats.org/officeDocument/2006/relationships" r:id="rId10"/>
          <a:extLst>
            <a:ext uri="{FF2B5EF4-FFF2-40B4-BE49-F238E27FC236}">
              <a16:creationId xmlns:a16="http://schemas.microsoft.com/office/drawing/2014/main" id="{D5DFF6AC-EA14-4E22-BD93-F4433FB52690}"/>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84" name="Retângulo: Cantos Arredondados 683">
          <a:hlinkClick xmlns:r="http://schemas.openxmlformats.org/officeDocument/2006/relationships" r:id="rId11"/>
          <a:extLst>
            <a:ext uri="{FF2B5EF4-FFF2-40B4-BE49-F238E27FC236}">
              <a16:creationId xmlns:a16="http://schemas.microsoft.com/office/drawing/2014/main" id="{4EBFE996-315E-4C3E-9B5D-81A640B5D30E}"/>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685" name="Retângulo: Cantos Arredondados 684">
          <a:hlinkClick xmlns:r="http://schemas.openxmlformats.org/officeDocument/2006/relationships" r:id="rId12"/>
          <a:extLst>
            <a:ext uri="{FF2B5EF4-FFF2-40B4-BE49-F238E27FC236}">
              <a16:creationId xmlns:a16="http://schemas.microsoft.com/office/drawing/2014/main" id="{E7A244F0-C953-4EE9-81A2-A57A3488CDEE}"/>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686" name="Retângulo: Cantos Arredondados 685">
          <a:hlinkClick xmlns:r="http://schemas.openxmlformats.org/officeDocument/2006/relationships" r:id="rId13"/>
          <a:extLst>
            <a:ext uri="{FF2B5EF4-FFF2-40B4-BE49-F238E27FC236}">
              <a16:creationId xmlns:a16="http://schemas.microsoft.com/office/drawing/2014/main" id="{114D63A4-1ED0-466D-BCD2-3398B94D1AA4}"/>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687" name="Retângulo: Cantos Arredondados 686">
          <a:hlinkClick xmlns:r="http://schemas.openxmlformats.org/officeDocument/2006/relationships" r:id="rId14"/>
          <a:extLst>
            <a:ext uri="{FF2B5EF4-FFF2-40B4-BE49-F238E27FC236}">
              <a16:creationId xmlns:a16="http://schemas.microsoft.com/office/drawing/2014/main" id="{71DC157B-9360-4DE1-A3E0-CC3AA5A497E2}"/>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688" name="Retângulo: Cantos Arredondados 687">
          <a:hlinkClick xmlns:r="http://schemas.openxmlformats.org/officeDocument/2006/relationships" r:id="rId15"/>
          <a:extLst>
            <a:ext uri="{FF2B5EF4-FFF2-40B4-BE49-F238E27FC236}">
              <a16:creationId xmlns:a16="http://schemas.microsoft.com/office/drawing/2014/main" id="{030737F8-4B95-4E7D-AAF8-7220D033313A}"/>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689" name="Retângulo: Cantos Arredondados 688">
          <a:hlinkClick xmlns:r="http://schemas.openxmlformats.org/officeDocument/2006/relationships" r:id="rId16"/>
          <a:extLst>
            <a:ext uri="{FF2B5EF4-FFF2-40B4-BE49-F238E27FC236}">
              <a16:creationId xmlns:a16="http://schemas.microsoft.com/office/drawing/2014/main" id="{B3A885B5-BBC6-4216-A9AF-9958FBDF74DB}"/>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690" name="Retângulo: Cantos Arredondados 689">
          <a:hlinkClick xmlns:r="http://schemas.openxmlformats.org/officeDocument/2006/relationships" r:id="rId17"/>
          <a:extLst>
            <a:ext uri="{FF2B5EF4-FFF2-40B4-BE49-F238E27FC236}">
              <a16:creationId xmlns:a16="http://schemas.microsoft.com/office/drawing/2014/main" id="{A3DCCF37-2A13-4504-AFE0-C32E2FB5A43D}"/>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691" name="Retângulo: Cantos Arredondados 690">
          <a:hlinkClick xmlns:r="http://schemas.openxmlformats.org/officeDocument/2006/relationships" r:id="rId9"/>
          <a:extLst>
            <a:ext uri="{FF2B5EF4-FFF2-40B4-BE49-F238E27FC236}">
              <a16:creationId xmlns:a16="http://schemas.microsoft.com/office/drawing/2014/main" id="{1DE0EC06-D248-1E8B-2058-62C404021451}"/>
            </a:ext>
          </a:extLst>
        </xdr:cNvPr>
        <xdr:cNvSpPr/>
      </xdr:nvSpPr>
      <xdr:spPr>
        <a:xfrm>
          <a:off x="333375" y="17707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Perfil</a:t>
          </a:fld>
          <a:endParaRPr lang="en-US" sz="12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692" name="Retângulo: Cantos Arredondados 691">
          <a:hlinkClick xmlns:r="http://schemas.openxmlformats.org/officeDocument/2006/relationships" r:id="rId7"/>
          <a:extLst>
            <a:ext uri="{FF2B5EF4-FFF2-40B4-BE49-F238E27FC236}">
              <a16:creationId xmlns:a16="http://schemas.microsoft.com/office/drawing/2014/main" id="{33E4DFC0-CA5D-0999-FCDD-2E5E252DB5FB}"/>
            </a:ext>
          </a:extLst>
        </xdr:cNvPr>
        <xdr:cNvSpPr/>
      </xdr:nvSpPr>
      <xdr:spPr>
        <a:xfrm>
          <a:off x="333375" y="22279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Planejamento estratégico</a:t>
          </a:fld>
          <a:endParaRPr lang="en-US" sz="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693" name="Retângulo: Cantos Arredondados 692">
          <a:hlinkClick xmlns:r="http://schemas.openxmlformats.org/officeDocument/2006/relationships" r:id="rId18"/>
          <a:extLst>
            <a:ext uri="{FF2B5EF4-FFF2-40B4-BE49-F238E27FC236}">
              <a16:creationId xmlns:a16="http://schemas.microsoft.com/office/drawing/2014/main" id="{30FE6B87-464E-6450-62E5-7F2E98F05F66}"/>
            </a:ext>
          </a:extLst>
        </xdr:cNvPr>
        <xdr:cNvSpPr/>
      </xdr:nvSpPr>
      <xdr:spPr>
        <a:xfrm>
          <a:off x="333375" y="26851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0" i="0" u="none" strike="noStrike">
              <a:solidFill>
                <a:schemeClr val="bg1"/>
              </a:solidFill>
              <a:effectLst/>
              <a:latin typeface="Calibri regular"/>
              <a:ea typeface="+mn-ea"/>
              <a:cs typeface="+mn-cs"/>
            </a:rPr>
            <a:pPr/>
            <a:t>Relações governamentais e advocacy</a:t>
          </a:fld>
          <a:endParaRPr lang="en-US" sz="1200">
            <a:solidFill>
              <a:schemeClr val="bg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142875</xdr:colOff>
      <xdr:row>1</xdr:row>
      <xdr:rowOff>208987</xdr:rowOff>
    </xdr:to>
    <xdr:grpSp>
      <xdr:nvGrpSpPr>
        <xdr:cNvPr id="166" name="Agrupar 165">
          <a:hlinkClick xmlns:r="http://schemas.openxmlformats.org/officeDocument/2006/relationships" r:id="rId1"/>
          <a:extLst>
            <a:ext uri="{FF2B5EF4-FFF2-40B4-BE49-F238E27FC236}">
              <a16:creationId xmlns:a16="http://schemas.microsoft.com/office/drawing/2014/main" id="{F24E8323-8189-4F64-BB15-321E5F488BC1}"/>
            </a:ext>
          </a:extLst>
        </xdr:cNvPr>
        <xdr:cNvGrpSpPr/>
      </xdr:nvGrpSpPr>
      <xdr:grpSpPr>
        <a:xfrm>
          <a:off x="2933700" y="138112"/>
          <a:ext cx="1095375" cy="385200"/>
          <a:chOff x="2933700" y="138112"/>
          <a:chExt cx="1095375" cy="385200"/>
        </a:xfrm>
      </xdr:grpSpPr>
      <xdr:sp macro="" textlink="">
        <xdr:nvSpPr>
          <xdr:cNvPr id="167" name="Retângulo 166">
            <a:extLst>
              <a:ext uri="{FF2B5EF4-FFF2-40B4-BE49-F238E27FC236}">
                <a16:creationId xmlns:a16="http://schemas.microsoft.com/office/drawing/2014/main" id="{5CCB0F5A-402D-CE1C-BCAD-4A285822C05A}"/>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168" name="Imagem 167">
            <a:extLst>
              <a:ext uri="{FF2B5EF4-FFF2-40B4-BE49-F238E27FC236}">
                <a16:creationId xmlns:a16="http://schemas.microsoft.com/office/drawing/2014/main" id="{71628482-6DE5-167E-A0EA-6BDB575F9D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409575</xdr:colOff>
      <xdr:row>0</xdr:row>
      <xdr:rowOff>140493</xdr:rowOff>
    </xdr:from>
    <xdr:to>
      <xdr:col>4</xdr:col>
      <xdr:colOff>123825</xdr:colOff>
      <xdr:row>1</xdr:row>
      <xdr:rowOff>211368</xdr:rowOff>
    </xdr:to>
    <xdr:grpSp>
      <xdr:nvGrpSpPr>
        <xdr:cNvPr id="169" name="Agrupar 168">
          <a:hlinkClick xmlns:r="http://schemas.openxmlformats.org/officeDocument/2006/relationships" r:id="rId3"/>
          <a:extLst>
            <a:ext uri="{FF2B5EF4-FFF2-40B4-BE49-F238E27FC236}">
              <a16:creationId xmlns:a16="http://schemas.microsoft.com/office/drawing/2014/main" id="{9D828E53-FF3B-4C21-BE13-38F5413DB10D}"/>
            </a:ext>
          </a:extLst>
        </xdr:cNvPr>
        <xdr:cNvGrpSpPr/>
      </xdr:nvGrpSpPr>
      <xdr:grpSpPr>
        <a:xfrm>
          <a:off x="4295775" y="140493"/>
          <a:ext cx="1104900" cy="385200"/>
          <a:chOff x="4295775" y="140493"/>
          <a:chExt cx="1104900" cy="385200"/>
        </a:xfrm>
      </xdr:grpSpPr>
      <xdr:sp macro="" textlink="">
        <xdr:nvSpPr>
          <xdr:cNvPr id="170" name="Retângulo 169">
            <a:extLst>
              <a:ext uri="{FF2B5EF4-FFF2-40B4-BE49-F238E27FC236}">
                <a16:creationId xmlns:a16="http://schemas.microsoft.com/office/drawing/2014/main" id="{617D80E0-9165-EE6D-4109-FBFE857907E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71" name="Imagem 170">
            <a:extLst>
              <a:ext uri="{FF2B5EF4-FFF2-40B4-BE49-F238E27FC236}">
                <a16:creationId xmlns:a16="http://schemas.microsoft.com/office/drawing/2014/main" id="{51764C57-1E11-6230-7279-CBEC8FB329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1073870</xdr:colOff>
      <xdr:row>0</xdr:row>
      <xdr:rowOff>133350</xdr:rowOff>
    </xdr:from>
    <xdr:to>
      <xdr:col>9</xdr:col>
      <xdr:colOff>100100</xdr:colOff>
      <xdr:row>1</xdr:row>
      <xdr:rowOff>204506</xdr:rowOff>
    </xdr:to>
    <xdr:grpSp>
      <xdr:nvGrpSpPr>
        <xdr:cNvPr id="172" name="Agrupar 171">
          <a:hlinkClick xmlns:r="http://schemas.openxmlformats.org/officeDocument/2006/relationships" r:id="rId5"/>
          <a:extLst>
            <a:ext uri="{FF2B5EF4-FFF2-40B4-BE49-F238E27FC236}">
              <a16:creationId xmlns:a16="http://schemas.microsoft.com/office/drawing/2014/main" id="{0FCF18F7-2A93-474C-96F4-124F7FB053DE}"/>
            </a:ext>
          </a:extLst>
        </xdr:cNvPr>
        <xdr:cNvGrpSpPr/>
      </xdr:nvGrpSpPr>
      <xdr:grpSpPr>
        <a:xfrm>
          <a:off x="11913320" y="133350"/>
          <a:ext cx="416880" cy="385481"/>
          <a:chOff x="11937133" y="129787"/>
          <a:chExt cx="416880" cy="386672"/>
        </a:xfrm>
      </xdr:grpSpPr>
      <xdr:sp macro="" textlink="">
        <xdr:nvSpPr>
          <xdr:cNvPr id="173" name="Retângulo: Cantos Arredondados 172">
            <a:extLst>
              <a:ext uri="{FF2B5EF4-FFF2-40B4-BE49-F238E27FC236}">
                <a16:creationId xmlns:a16="http://schemas.microsoft.com/office/drawing/2014/main" id="{B7A0A6A4-BE47-2B3D-445C-D934A56D1A8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74" name="Seta: para a Direita 173">
            <a:extLst>
              <a:ext uri="{FF2B5EF4-FFF2-40B4-BE49-F238E27FC236}">
                <a16:creationId xmlns:a16="http://schemas.microsoft.com/office/drawing/2014/main" id="{6C60AC62-0F05-E7C3-A47B-E30CB85C62EC}"/>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571500</xdr:colOff>
      <xdr:row>0</xdr:row>
      <xdr:rowOff>133350</xdr:rowOff>
    </xdr:from>
    <xdr:to>
      <xdr:col>8</xdr:col>
      <xdr:colOff>984803</xdr:colOff>
      <xdr:row>1</xdr:row>
      <xdr:rowOff>204506</xdr:rowOff>
    </xdr:to>
    <xdr:grpSp>
      <xdr:nvGrpSpPr>
        <xdr:cNvPr id="175" name="Agrupar 174">
          <a:hlinkClick xmlns:r="http://schemas.openxmlformats.org/officeDocument/2006/relationships" r:id="rId6"/>
          <a:extLst>
            <a:ext uri="{FF2B5EF4-FFF2-40B4-BE49-F238E27FC236}">
              <a16:creationId xmlns:a16="http://schemas.microsoft.com/office/drawing/2014/main" id="{6F109A93-8256-4B19-B776-F6264C12FC3A}"/>
            </a:ext>
          </a:extLst>
        </xdr:cNvPr>
        <xdr:cNvGrpSpPr/>
      </xdr:nvGrpSpPr>
      <xdr:grpSpPr>
        <a:xfrm>
          <a:off x="11410950" y="133350"/>
          <a:ext cx="413303" cy="385481"/>
          <a:chOff x="11434763" y="129787"/>
          <a:chExt cx="413303" cy="386672"/>
        </a:xfrm>
      </xdr:grpSpPr>
      <xdr:sp macro="" textlink="">
        <xdr:nvSpPr>
          <xdr:cNvPr id="176" name="Retângulo: Cantos Arredondados 175">
            <a:extLst>
              <a:ext uri="{FF2B5EF4-FFF2-40B4-BE49-F238E27FC236}">
                <a16:creationId xmlns:a16="http://schemas.microsoft.com/office/drawing/2014/main" id="{822C5D61-D808-2BE6-8C18-12C5356CE975}"/>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77" name="Seta: para a Direita 176">
            <a:extLst>
              <a:ext uri="{FF2B5EF4-FFF2-40B4-BE49-F238E27FC236}">
                <a16:creationId xmlns:a16="http://schemas.microsoft.com/office/drawing/2014/main" id="{BEE2009A-976F-3F45-EA11-F2BF3180ACCF}"/>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7"/>
          <a:extLst>
            <a:ext uri="{FF2B5EF4-FFF2-40B4-BE49-F238E27FC236}">
              <a16:creationId xmlns:a16="http://schemas.microsoft.com/office/drawing/2014/main" id="{DA264CE2-7EEF-4347-8D9A-0E2FC9063DEA}"/>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CA3C9765-1AE8-45E8-8AE6-6CDE076871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6"/>
          <a:extLst>
            <a:ext uri="{FF2B5EF4-FFF2-40B4-BE49-F238E27FC236}">
              <a16:creationId xmlns:a16="http://schemas.microsoft.com/office/drawing/2014/main" id="{6836D13A-010B-468F-ABB7-CF5401AE4E7F}"/>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SOBRE A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5" name="Retângulo: Cantos Arredondados 4">
          <a:hlinkClick xmlns:r="http://schemas.openxmlformats.org/officeDocument/2006/relationships" r:id="rId9"/>
          <a:extLst>
            <a:ext uri="{FF2B5EF4-FFF2-40B4-BE49-F238E27FC236}">
              <a16:creationId xmlns:a16="http://schemas.microsoft.com/office/drawing/2014/main" id="{F599149B-9EA0-4CD0-905F-32528D420F64}"/>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 name="Retângulo: Cantos Arredondados 5">
          <a:hlinkClick xmlns:r="http://schemas.openxmlformats.org/officeDocument/2006/relationships" r:id="rId10"/>
          <a:extLst>
            <a:ext uri="{FF2B5EF4-FFF2-40B4-BE49-F238E27FC236}">
              <a16:creationId xmlns:a16="http://schemas.microsoft.com/office/drawing/2014/main" id="{8E08F27C-E142-43DC-B92D-3CC4C25AB180}"/>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7" name="Retângulo: Cantos Arredondados 6">
          <a:hlinkClick xmlns:r="http://schemas.openxmlformats.org/officeDocument/2006/relationships" r:id="rId11"/>
          <a:extLst>
            <a:ext uri="{FF2B5EF4-FFF2-40B4-BE49-F238E27FC236}">
              <a16:creationId xmlns:a16="http://schemas.microsoft.com/office/drawing/2014/main" id="{29F2AED4-5720-4858-9D22-1A065D02D8F5}"/>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8" name="Retângulo: Cantos Arredondados 7">
          <a:hlinkClick xmlns:r="http://schemas.openxmlformats.org/officeDocument/2006/relationships" r:id="rId12"/>
          <a:extLst>
            <a:ext uri="{FF2B5EF4-FFF2-40B4-BE49-F238E27FC236}">
              <a16:creationId xmlns:a16="http://schemas.microsoft.com/office/drawing/2014/main" id="{379A869B-C5FE-4FC4-AE61-9139740897D8}"/>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9" name="Retângulo: Cantos Arredondados 8">
          <a:hlinkClick xmlns:r="http://schemas.openxmlformats.org/officeDocument/2006/relationships" r:id="rId13"/>
          <a:extLst>
            <a:ext uri="{FF2B5EF4-FFF2-40B4-BE49-F238E27FC236}">
              <a16:creationId xmlns:a16="http://schemas.microsoft.com/office/drawing/2014/main" id="{D85F6410-885A-4D50-8A7C-8CFC07B26191}"/>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10" name="Retângulo: Cantos Arredondados 9">
          <a:hlinkClick xmlns:r="http://schemas.openxmlformats.org/officeDocument/2006/relationships" r:id="rId14"/>
          <a:extLst>
            <a:ext uri="{FF2B5EF4-FFF2-40B4-BE49-F238E27FC236}">
              <a16:creationId xmlns:a16="http://schemas.microsoft.com/office/drawing/2014/main" id="{10BD66D4-7ABB-4284-8F18-FF840FC76DDB}"/>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11" name="Retângulo: Cantos Arredondados 10">
          <a:hlinkClick xmlns:r="http://schemas.openxmlformats.org/officeDocument/2006/relationships" r:id="rId15"/>
          <a:extLst>
            <a:ext uri="{FF2B5EF4-FFF2-40B4-BE49-F238E27FC236}">
              <a16:creationId xmlns:a16="http://schemas.microsoft.com/office/drawing/2014/main" id="{712B57A8-D92E-4DCE-AB40-D2E6901C30E0}"/>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12" name="Retângulo: Cantos Arredondados 11">
          <a:hlinkClick xmlns:r="http://schemas.openxmlformats.org/officeDocument/2006/relationships" r:id="rId16"/>
          <a:extLst>
            <a:ext uri="{FF2B5EF4-FFF2-40B4-BE49-F238E27FC236}">
              <a16:creationId xmlns:a16="http://schemas.microsoft.com/office/drawing/2014/main" id="{ECB9FD2C-4543-444B-ABAE-2C6747ECF52E}"/>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13" name="Retângulo: Cantos Arredondados 12">
          <a:hlinkClick xmlns:r="http://schemas.openxmlformats.org/officeDocument/2006/relationships" r:id="rId6"/>
          <a:extLst>
            <a:ext uri="{FF2B5EF4-FFF2-40B4-BE49-F238E27FC236}">
              <a16:creationId xmlns:a16="http://schemas.microsoft.com/office/drawing/2014/main" id="{A54D1ED7-EB66-4C05-BC95-B351F30B3C07}"/>
            </a:ext>
          </a:extLst>
        </xdr:cNvPr>
        <xdr:cNvSpPr/>
      </xdr:nvSpPr>
      <xdr:spPr>
        <a:xfrm>
          <a:off x="333375" y="1770783"/>
          <a:ext cx="1908000"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Perfil</a:t>
          </a:fld>
          <a:endParaRPr lang="en-US" sz="12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14" name="Retângulo: Cantos Arredondados 13">
          <a:hlinkClick xmlns:r="http://schemas.openxmlformats.org/officeDocument/2006/relationships" r:id="rId17"/>
          <a:extLst>
            <a:ext uri="{FF2B5EF4-FFF2-40B4-BE49-F238E27FC236}">
              <a16:creationId xmlns:a16="http://schemas.microsoft.com/office/drawing/2014/main" id="{D1B45237-9743-4FE4-A708-BC45B2C571F4}"/>
            </a:ext>
          </a:extLst>
        </xdr:cNvPr>
        <xdr:cNvSpPr/>
      </xdr:nvSpPr>
      <xdr:spPr>
        <a:xfrm>
          <a:off x="333375" y="22279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Planejamento estratégico</a:t>
          </a:fld>
          <a:endParaRPr lang="en-US" sz="12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15" name="Retângulo: Cantos Arredondados 14">
          <a:hlinkClick xmlns:r="http://schemas.openxmlformats.org/officeDocument/2006/relationships" r:id="rId5"/>
          <a:extLst>
            <a:ext uri="{FF2B5EF4-FFF2-40B4-BE49-F238E27FC236}">
              <a16:creationId xmlns:a16="http://schemas.microsoft.com/office/drawing/2014/main" id="{9921EA6C-7183-4E21-9596-86D6CD659858}"/>
            </a:ext>
          </a:extLst>
        </xdr:cNvPr>
        <xdr:cNvSpPr/>
      </xdr:nvSpPr>
      <xdr:spPr>
        <a:xfrm>
          <a:off x="333375" y="26851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0" i="0" u="none" strike="noStrike">
              <a:solidFill>
                <a:schemeClr val="bg1"/>
              </a:solidFill>
              <a:effectLst/>
              <a:latin typeface="Calibri regular"/>
              <a:ea typeface="+mn-ea"/>
              <a:cs typeface="+mn-cs"/>
            </a:rPr>
            <a:pPr/>
            <a:t>Relações governamentais e advocacy</a:t>
          </a:fld>
          <a:endParaRPr lang="en-US" sz="1200">
            <a:solidFill>
              <a:schemeClr val="bg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142875</xdr:colOff>
      <xdr:row>1</xdr:row>
      <xdr:rowOff>208987</xdr:rowOff>
    </xdr:to>
    <xdr:grpSp>
      <xdr:nvGrpSpPr>
        <xdr:cNvPr id="469" name="Agrupar 468">
          <a:hlinkClick xmlns:r="http://schemas.openxmlformats.org/officeDocument/2006/relationships" r:id="rId1"/>
          <a:extLst>
            <a:ext uri="{FF2B5EF4-FFF2-40B4-BE49-F238E27FC236}">
              <a16:creationId xmlns:a16="http://schemas.microsoft.com/office/drawing/2014/main" id="{998833DE-10B9-470D-99F8-65DA169E708F}"/>
            </a:ext>
          </a:extLst>
        </xdr:cNvPr>
        <xdr:cNvGrpSpPr/>
      </xdr:nvGrpSpPr>
      <xdr:grpSpPr>
        <a:xfrm>
          <a:off x="2933700" y="138112"/>
          <a:ext cx="1095375" cy="385200"/>
          <a:chOff x="2933700" y="138112"/>
          <a:chExt cx="1095375" cy="385200"/>
        </a:xfrm>
      </xdr:grpSpPr>
      <xdr:sp macro="" textlink="">
        <xdr:nvSpPr>
          <xdr:cNvPr id="470" name="Retângulo 469">
            <a:extLst>
              <a:ext uri="{FF2B5EF4-FFF2-40B4-BE49-F238E27FC236}">
                <a16:creationId xmlns:a16="http://schemas.microsoft.com/office/drawing/2014/main" id="{0A5EDD24-1B0E-94E5-7469-AC9B80F451F1}"/>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471" name="Imagem 470">
            <a:extLst>
              <a:ext uri="{FF2B5EF4-FFF2-40B4-BE49-F238E27FC236}">
                <a16:creationId xmlns:a16="http://schemas.microsoft.com/office/drawing/2014/main" id="{FEDA887F-0CB4-F106-882F-02AFD8674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409575</xdr:colOff>
      <xdr:row>0</xdr:row>
      <xdr:rowOff>140493</xdr:rowOff>
    </xdr:from>
    <xdr:to>
      <xdr:col>4</xdr:col>
      <xdr:colOff>123825</xdr:colOff>
      <xdr:row>1</xdr:row>
      <xdr:rowOff>211368</xdr:rowOff>
    </xdr:to>
    <xdr:grpSp>
      <xdr:nvGrpSpPr>
        <xdr:cNvPr id="472" name="Agrupar 471">
          <a:hlinkClick xmlns:r="http://schemas.openxmlformats.org/officeDocument/2006/relationships" r:id="rId3"/>
          <a:extLst>
            <a:ext uri="{FF2B5EF4-FFF2-40B4-BE49-F238E27FC236}">
              <a16:creationId xmlns:a16="http://schemas.microsoft.com/office/drawing/2014/main" id="{28FFC55F-9CFF-4055-BA0E-6B6367EE2A22}"/>
            </a:ext>
          </a:extLst>
        </xdr:cNvPr>
        <xdr:cNvGrpSpPr/>
      </xdr:nvGrpSpPr>
      <xdr:grpSpPr>
        <a:xfrm>
          <a:off x="4295775" y="140493"/>
          <a:ext cx="1104900" cy="385200"/>
          <a:chOff x="4295775" y="140493"/>
          <a:chExt cx="1104900" cy="385200"/>
        </a:xfrm>
      </xdr:grpSpPr>
      <xdr:sp macro="" textlink="">
        <xdr:nvSpPr>
          <xdr:cNvPr id="473" name="Retângulo 472">
            <a:extLst>
              <a:ext uri="{FF2B5EF4-FFF2-40B4-BE49-F238E27FC236}">
                <a16:creationId xmlns:a16="http://schemas.microsoft.com/office/drawing/2014/main" id="{F361094F-27BF-8761-2C5B-7A501D618AEF}"/>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474" name="Imagem 473">
            <a:extLst>
              <a:ext uri="{FF2B5EF4-FFF2-40B4-BE49-F238E27FC236}">
                <a16:creationId xmlns:a16="http://schemas.microsoft.com/office/drawing/2014/main" id="{95B15672-3076-B4F1-8EEC-1E67A1ABDC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1083398</xdr:colOff>
      <xdr:row>0</xdr:row>
      <xdr:rowOff>136925</xdr:rowOff>
    </xdr:from>
    <xdr:to>
      <xdr:col>9</xdr:col>
      <xdr:colOff>109628</xdr:colOff>
      <xdr:row>1</xdr:row>
      <xdr:rowOff>209271</xdr:rowOff>
    </xdr:to>
    <xdr:grpSp>
      <xdr:nvGrpSpPr>
        <xdr:cNvPr id="475" name="Agrupar 474">
          <a:hlinkClick xmlns:r="http://schemas.openxmlformats.org/officeDocument/2006/relationships" r:id="rId5"/>
          <a:extLst>
            <a:ext uri="{FF2B5EF4-FFF2-40B4-BE49-F238E27FC236}">
              <a16:creationId xmlns:a16="http://schemas.microsoft.com/office/drawing/2014/main" id="{FCC7B449-031C-4D85-A06D-07FB37A03136}"/>
            </a:ext>
          </a:extLst>
        </xdr:cNvPr>
        <xdr:cNvGrpSpPr/>
      </xdr:nvGrpSpPr>
      <xdr:grpSpPr>
        <a:xfrm>
          <a:off x="11922848" y="136925"/>
          <a:ext cx="416880" cy="386671"/>
          <a:chOff x="11937133" y="129787"/>
          <a:chExt cx="416880" cy="386672"/>
        </a:xfrm>
      </xdr:grpSpPr>
      <xdr:sp macro="" textlink="">
        <xdr:nvSpPr>
          <xdr:cNvPr id="476" name="Retângulo: Cantos Arredondados 475">
            <a:extLst>
              <a:ext uri="{FF2B5EF4-FFF2-40B4-BE49-F238E27FC236}">
                <a16:creationId xmlns:a16="http://schemas.microsoft.com/office/drawing/2014/main" id="{AEB92830-8FF3-199C-151A-CD21F025B039}"/>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77" name="Seta: para a Direita 476">
            <a:extLst>
              <a:ext uri="{FF2B5EF4-FFF2-40B4-BE49-F238E27FC236}">
                <a16:creationId xmlns:a16="http://schemas.microsoft.com/office/drawing/2014/main" id="{B71D34F9-DF30-247A-9DFD-2C4F51D4A3CE}"/>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581028</xdr:colOff>
      <xdr:row>0</xdr:row>
      <xdr:rowOff>136925</xdr:rowOff>
    </xdr:from>
    <xdr:to>
      <xdr:col>8</xdr:col>
      <xdr:colOff>994331</xdr:colOff>
      <xdr:row>1</xdr:row>
      <xdr:rowOff>209271</xdr:rowOff>
    </xdr:to>
    <xdr:grpSp>
      <xdr:nvGrpSpPr>
        <xdr:cNvPr id="478" name="Agrupar 477">
          <a:hlinkClick xmlns:r="http://schemas.openxmlformats.org/officeDocument/2006/relationships" r:id="rId6"/>
          <a:extLst>
            <a:ext uri="{FF2B5EF4-FFF2-40B4-BE49-F238E27FC236}">
              <a16:creationId xmlns:a16="http://schemas.microsoft.com/office/drawing/2014/main" id="{880C9D4F-DC92-40AF-8838-DE17A6FD5DC1}"/>
            </a:ext>
          </a:extLst>
        </xdr:cNvPr>
        <xdr:cNvGrpSpPr/>
      </xdr:nvGrpSpPr>
      <xdr:grpSpPr>
        <a:xfrm>
          <a:off x="11420478" y="136925"/>
          <a:ext cx="413303" cy="386671"/>
          <a:chOff x="11434763" y="129787"/>
          <a:chExt cx="413303" cy="386672"/>
        </a:xfrm>
      </xdr:grpSpPr>
      <xdr:sp macro="" textlink="">
        <xdr:nvSpPr>
          <xdr:cNvPr id="479" name="Retângulo: Cantos Arredondados 478">
            <a:extLst>
              <a:ext uri="{FF2B5EF4-FFF2-40B4-BE49-F238E27FC236}">
                <a16:creationId xmlns:a16="http://schemas.microsoft.com/office/drawing/2014/main" id="{32F628B0-DC1E-BCB6-B049-99038E99A1E1}"/>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80" name="Seta: para a Direita 479">
            <a:extLst>
              <a:ext uri="{FF2B5EF4-FFF2-40B4-BE49-F238E27FC236}">
                <a16:creationId xmlns:a16="http://schemas.microsoft.com/office/drawing/2014/main" id="{7B3E261E-2920-9F71-4AF6-EF5EDBF86795}"/>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7"/>
          <a:extLst>
            <a:ext uri="{FF2B5EF4-FFF2-40B4-BE49-F238E27FC236}">
              <a16:creationId xmlns:a16="http://schemas.microsoft.com/office/drawing/2014/main" id="{9D252974-DC99-4CA9-BD4F-931C00C4B268}"/>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BB35D670-E0B6-4875-9CC0-0E7A4F01D08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9"/>
          <a:extLst>
            <a:ext uri="{FF2B5EF4-FFF2-40B4-BE49-F238E27FC236}">
              <a16:creationId xmlns:a16="http://schemas.microsoft.com/office/drawing/2014/main" id="{872A834D-854E-4EE9-A75C-BDADCAC87B69}"/>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SOBRE A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5" name="Retângulo: Cantos Arredondados 4">
          <a:hlinkClick xmlns:r="http://schemas.openxmlformats.org/officeDocument/2006/relationships" r:id="rId5"/>
          <a:extLst>
            <a:ext uri="{FF2B5EF4-FFF2-40B4-BE49-F238E27FC236}">
              <a16:creationId xmlns:a16="http://schemas.microsoft.com/office/drawing/2014/main" id="{FFF8F04C-C166-4BFE-9AC2-CB22EAA5294A}"/>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 name="Retângulo: Cantos Arredondados 5">
          <a:hlinkClick xmlns:r="http://schemas.openxmlformats.org/officeDocument/2006/relationships" r:id="rId10"/>
          <a:extLst>
            <a:ext uri="{FF2B5EF4-FFF2-40B4-BE49-F238E27FC236}">
              <a16:creationId xmlns:a16="http://schemas.microsoft.com/office/drawing/2014/main" id="{2AE7B897-FDD7-4F25-8F4F-EA420D522E0C}"/>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7" name="Retângulo: Cantos Arredondados 6">
          <a:hlinkClick xmlns:r="http://schemas.openxmlformats.org/officeDocument/2006/relationships" r:id="rId11"/>
          <a:extLst>
            <a:ext uri="{FF2B5EF4-FFF2-40B4-BE49-F238E27FC236}">
              <a16:creationId xmlns:a16="http://schemas.microsoft.com/office/drawing/2014/main" id="{002FAC94-40A8-41BE-85C7-5FC53FDF334F}"/>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8" name="Retângulo: Cantos Arredondados 7">
          <a:hlinkClick xmlns:r="http://schemas.openxmlformats.org/officeDocument/2006/relationships" r:id="rId12"/>
          <a:extLst>
            <a:ext uri="{FF2B5EF4-FFF2-40B4-BE49-F238E27FC236}">
              <a16:creationId xmlns:a16="http://schemas.microsoft.com/office/drawing/2014/main" id="{72D3CC80-1454-4E4C-8F3A-83E5F846C275}"/>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9" name="Retângulo: Cantos Arredondados 8">
          <a:hlinkClick xmlns:r="http://schemas.openxmlformats.org/officeDocument/2006/relationships" r:id="rId13"/>
          <a:extLst>
            <a:ext uri="{FF2B5EF4-FFF2-40B4-BE49-F238E27FC236}">
              <a16:creationId xmlns:a16="http://schemas.microsoft.com/office/drawing/2014/main" id="{F02E9E12-9E1B-4FED-B581-8EDFE64A5BEE}"/>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10" name="Retângulo: Cantos Arredondados 9">
          <a:hlinkClick xmlns:r="http://schemas.openxmlformats.org/officeDocument/2006/relationships" r:id="rId14"/>
          <a:extLst>
            <a:ext uri="{FF2B5EF4-FFF2-40B4-BE49-F238E27FC236}">
              <a16:creationId xmlns:a16="http://schemas.microsoft.com/office/drawing/2014/main" id="{1A5DF258-B493-47F2-81D5-54D46C1A6BA1}"/>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11" name="Retângulo: Cantos Arredondados 10">
          <a:hlinkClick xmlns:r="http://schemas.openxmlformats.org/officeDocument/2006/relationships" r:id="rId15"/>
          <a:extLst>
            <a:ext uri="{FF2B5EF4-FFF2-40B4-BE49-F238E27FC236}">
              <a16:creationId xmlns:a16="http://schemas.microsoft.com/office/drawing/2014/main" id="{6E56AA30-596D-4B4A-863F-4E57810EC709}"/>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12" name="Retângulo: Cantos Arredondados 11">
          <a:hlinkClick xmlns:r="http://schemas.openxmlformats.org/officeDocument/2006/relationships" r:id="rId16"/>
          <a:extLst>
            <a:ext uri="{FF2B5EF4-FFF2-40B4-BE49-F238E27FC236}">
              <a16:creationId xmlns:a16="http://schemas.microsoft.com/office/drawing/2014/main" id="{D0DA4DE0-FDCD-41E2-BF5D-0094329F0936}"/>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13" name="Retângulo: Cantos Arredondados 12">
          <a:hlinkClick xmlns:r="http://schemas.openxmlformats.org/officeDocument/2006/relationships" r:id="rId9"/>
          <a:extLst>
            <a:ext uri="{FF2B5EF4-FFF2-40B4-BE49-F238E27FC236}">
              <a16:creationId xmlns:a16="http://schemas.microsoft.com/office/drawing/2014/main" id="{81953A18-35E9-4E18-A4FF-7A945ABA4118}"/>
            </a:ext>
          </a:extLst>
        </xdr:cNvPr>
        <xdr:cNvSpPr/>
      </xdr:nvSpPr>
      <xdr:spPr>
        <a:xfrm>
          <a:off x="333375" y="1770783"/>
          <a:ext cx="1908000"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Perfil</a:t>
          </a:fld>
          <a:endParaRPr lang="en-US" sz="12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14" name="Retângulo: Cantos Arredondados 13">
          <a:hlinkClick xmlns:r="http://schemas.openxmlformats.org/officeDocument/2006/relationships" r:id="rId6"/>
          <a:extLst>
            <a:ext uri="{FF2B5EF4-FFF2-40B4-BE49-F238E27FC236}">
              <a16:creationId xmlns:a16="http://schemas.microsoft.com/office/drawing/2014/main" id="{DF1B8935-D1AC-49DF-A51C-405DB0B69E6A}"/>
            </a:ext>
          </a:extLst>
        </xdr:cNvPr>
        <xdr:cNvSpPr/>
      </xdr:nvSpPr>
      <xdr:spPr>
        <a:xfrm>
          <a:off x="333375" y="22279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Planejamento estratégico</a:t>
          </a:fld>
          <a:endParaRPr lang="en-US" sz="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15" name="Retângulo: Cantos Arredondados 14">
          <a:hlinkClick xmlns:r="http://schemas.openxmlformats.org/officeDocument/2006/relationships" r:id="rId17"/>
          <a:extLst>
            <a:ext uri="{FF2B5EF4-FFF2-40B4-BE49-F238E27FC236}">
              <a16:creationId xmlns:a16="http://schemas.microsoft.com/office/drawing/2014/main" id="{57E39179-BCEF-4288-8F24-9DC8E7700A4E}"/>
            </a:ext>
          </a:extLst>
        </xdr:cNvPr>
        <xdr:cNvSpPr/>
      </xdr:nvSpPr>
      <xdr:spPr>
        <a:xfrm>
          <a:off x="333375" y="26851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1" i="0" u="sng" strike="noStrike">
              <a:solidFill>
                <a:schemeClr val="bg1"/>
              </a:solidFill>
              <a:effectLst/>
              <a:latin typeface="Calibri regular"/>
              <a:ea typeface="+mn-ea"/>
              <a:cs typeface="+mn-cs"/>
            </a:rPr>
            <a:pPr/>
            <a:t>Relações governamentais e advocacy</a:t>
          </a:fld>
          <a:endParaRPr lang="en-US" sz="1200" b="1" u="sng">
            <a:solidFill>
              <a:schemeClr val="bg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161925</xdr:colOff>
      <xdr:row>2</xdr:row>
      <xdr:rowOff>209550</xdr:rowOff>
    </xdr:from>
    <xdr:to>
      <xdr:col>0</xdr:col>
      <xdr:colOff>2238376</xdr:colOff>
      <xdr:row>3</xdr:row>
      <xdr:rowOff>292586</xdr:rowOff>
    </xdr:to>
    <xdr:sp macro="" textlink="Índice!B6">
      <xdr:nvSpPr>
        <xdr:cNvPr id="467" name="Retângulo: Cantos Arredondados 466">
          <a:hlinkClick xmlns:r="http://schemas.openxmlformats.org/officeDocument/2006/relationships" r:id="rId1"/>
          <a:extLst>
            <a:ext uri="{FF2B5EF4-FFF2-40B4-BE49-F238E27FC236}">
              <a16:creationId xmlns:a16="http://schemas.microsoft.com/office/drawing/2014/main" id="{1D48D9E5-B080-4279-BA7A-A0A3FF34A2AD}"/>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468" name="Imagem 467">
          <a:extLst>
            <a:ext uri="{FF2B5EF4-FFF2-40B4-BE49-F238E27FC236}">
              <a16:creationId xmlns:a16="http://schemas.microsoft.com/office/drawing/2014/main" id="{00F0C5F0-A24F-4F8E-9F91-921BB74DB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6800"/>
        </a:xfrm>
        <a:prstGeom prst="rect">
          <a:avLst/>
        </a:prstGeom>
      </xdr:spPr>
    </xdr:pic>
    <xdr:clientData/>
  </xdr:twoCellAnchor>
  <xdr:twoCellAnchor editAs="absolute">
    <xdr:from>
      <xdr:col>2</xdr:col>
      <xdr:colOff>438150</xdr:colOff>
      <xdr:row>0</xdr:row>
      <xdr:rowOff>138112</xdr:rowOff>
    </xdr:from>
    <xdr:to>
      <xdr:col>3</xdr:col>
      <xdr:colOff>142875</xdr:colOff>
      <xdr:row>1</xdr:row>
      <xdr:rowOff>208987</xdr:rowOff>
    </xdr:to>
    <xdr:grpSp>
      <xdr:nvGrpSpPr>
        <xdr:cNvPr id="469" name="Agrupar 468">
          <a:hlinkClick xmlns:r="http://schemas.openxmlformats.org/officeDocument/2006/relationships" r:id="rId3"/>
          <a:extLst>
            <a:ext uri="{FF2B5EF4-FFF2-40B4-BE49-F238E27FC236}">
              <a16:creationId xmlns:a16="http://schemas.microsoft.com/office/drawing/2014/main" id="{32419813-BA7B-46A3-A13F-DE4E64449E5D}"/>
            </a:ext>
          </a:extLst>
        </xdr:cNvPr>
        <xdr:cNvGrpSpPr/>
      </xdr:nvGrpSpPr>
      <xdr:grpSpPr>
        <a:xfrm>
          <a:off x="2933700" y="138112"/>
          <a:ext cx="1095375" cy="385200"/>
          <a:chOff x="2933700" y="138112"/>
          <a:chExt cx="1095375" cy="385200"/>
        </a:xfrm>
      </xdr:grpSpPr>
      <xdr:sp macro="" textlink="">
        <xdr:nvSpPr>
          <xdr:cNvPr id="470" name="Retângulo 469">
            <a:extLst>
              <a:ext uri="{FF2B5EF4-FFF2-40B4-BE49-F238E27FC236}">
                <a16:creationId xmlns:a16="http://schemas.microsoft.com/office/drawing/2014/main" id="{58C6D3B2-4471-6C01-1D37-9C57317FB39D}"/>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471" name="Imagem 470">
            <a:extLst>
              <a:ext uri="{FF2B5EF4-FFF2-40B4-BE49-F238E27FC236}">
                <a16:creationId xmlns:a16="http://schemas.microsoft.com/office/drawing/2014/main" id="{D9FC26E0-0318-BCF2-42AB-B09981F705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409575</xdr:colOff>
      <xdr:row>0</xdr:row>
      <xdr:rowOff>140493</xdr:rowOff>
    </xdr:from>
    <xdr:to>
      <xdr:col>4</xdr:col>
      <xdr:colOff>123825</xdr:colOff>
      <xdr:row>1</xdr:row>
      <xdr:rowOff>211368</xdr:rowOff>
    </xdr:to>
    <xdr:grpSp>
      <xdr:nvGrpSpPr>
        <xdr:cNvPr id="472" name="Agrupar 471">
          <a:hlinkClick xmlns:r="http://schemas.openxmlformats.org/officeDocument/2006/relationships" r:id="rId5"/>
          <a:extLst>
            <a:ext uri="{FF2B5EF4-FFF2-40B4-BE49-F238E27FC236}">
              <a16:creationId xmlns:a16="http://schemas.microsoft.com/office/drawing/2014/main" id="{548A681C-9BD6-4FB5-83CA-D60395C89D73}"/>
            </a:ext>
          </a:extLst>
        </xdr:cNvPr>
        <xdr:cNvGrpSpPr/>
      </xdr:nvGrpSpPr>
      <xdr:grpSpPr>
        <a:xfrm>
          <a:off x="4295775" y="140493"/>
          <a:ext cx="1104900" cy="385200"/>
          <a:chOff x="4295775" y="140493"/>
          <a:chExt cx="1104900" cy="385200"/>
        </a:xfrm>
      </xdr:grpSpPr>
      <xdr:sp macro="" textlink="">
        <xdr:nvSpPr>
          <xdr:cNvPr id="473" name="Retângulo 472">
            <a:extLst>
              <a:ext uri="{FF2B5EF4-FFF2-40B4-BE49-F238E27FC236}">
                <a16:creationId xmlns:a16="http://schemas.microsoft.com/office/drawing/2014/main" id="{1BE6AB56-2838-8383-78A2-208F5A816EB5}"/>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474" name="Imagem 473">
            <a:extLst>
              <a:ext uri="{FF2B5EF4-FFF2-40B4-BE49-F238E27FC236}">
                <a16:creationId xmlns:a16="http://schemas.microsoft.com/office/drawing/2014/main" id="{34F6F139-0DB2-0E6D-2A10-96739A02B7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1083394</xdr:colOff>
      <xdr:row>0</xdr:row>
      <xdr:rowOff>136921</xdr:rowOff>
    </xdr:from>
    <xdr:to>
      <xdr:col>9</xdr:col>
      <xdr:colOff>109624</xdr:colOff>
      <xdr:row>1</xdr:row>
      <xdr:rowOff>210627</xdr:rowOff>
    </xdr:to>
    <xdr:grpSp>
      <xdr:nvGrpSpPr>
        <xdr:cNvPr id="475" name="Agrupar 474">
          <a:hlinkClick xmlns:r="http://schemas.openxmlformats.org/officeDocument/2006/relationships" r:id="rId7"/>
          <a:extLst>
            <a:ext uri="{FF2B5EF4-FFF2-40B4-BE49-F238E27FC236}">
              <a16:creationId xmlns:a16="http://schemas.microsoft.com/office/drawing/2014/main" id="{0642C53D-41BD-4592-A81B-5263F7AAAA1A}"/>
            </a:ext>
          </a:extLst>
        </xdr:cNvPr>
        <xdr:cNvGrpSpPr/>
      </xdr:nvGrpSpPr>
      <xdr:grpSpPr>
        <a:xfrm>
          <a:off x="11922844" y="136921"/>
          <a:ext cx="416880" cy="388031"/>
          <a:chOff x="11937133" y="129787"/>
          <a:chExt cx="416880" cy="386672"/>
        </a:xfrm>
      </xdr:grpSpPr>
      <xdr:sp macro="" textlink="">
        <xdr:nvSpPr>
          <xdr:cNvPr id="476" name="Retângulo: Cantos Arredondados 475">
            <a:extLst>
              <a:ext uri="{FF2B5EF4-FFF2-40B4-BE49-F238E27FC236}">
                <a16:creationId xmlns:a16="http://schemas.microsoft.com/office/drawing/2014/main" id="{D96583A5-960B-BAE9-F62F-73A17E04D0F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77" name="Seta: para a Direita 476">
            <a:extLst>
              <a:ext uri="{FF2B5EF4-FFF2-40B4-BE49-F238E27FC236}">
                <a16:creationId xmlns:a16="http://schemas.microsoft.com/office/drawing/2014/main" id="{C02BFF9F-0F9D-5108-72D1-27F08087FB39}"/>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581024</xdr:colOff>
      <xdr:row>0</xdr:row>
      <xdr:rowOff>136921</xdr:rowOff>
    </xdr:from>
    <xdr:to>
      <xdr:col>8</xdr:col>
      <xdr:colOff>994327</xdr:colOff>
      <xdr:row>1</xdr:row>
      <xdr:rowOff>210627</xdr:rowOff>
    </xdr:to>
    <xdr:grpSp>
      <xdr:nvGrpSpPr>
        <xdr:cNvPr id="478" name="Agrupar 477">
          <a:hlinkClick xmlns:r="http://schemas.openxmlformats.org/officeDocument/2006/relationships" r:id="rId8"/>
          <a:extLst>
            <a:ext uri="{FF2B5EF4-FFF2-40B4-BE49-F238E27FC236}">
              <a16:creationId xmlns:a16="http://schemas.microsoft.com/office/drawing/2014/main" id="{F37259FB-5094-446A-AF75-FEE288F40A37}"/>
            </a:ext>
          </a:extLst>
        </xdr:cNvPr>
        <xdr:cNvGrpSpPr/>
      </xdr:nvGrpSpPr>
      <xdr:grpSpPr>
        <a:xfrm>
          <a:off x="11420474" y="136921"/>
          <a:ext cx="413303" cy="388031"/>
          <a:chOff x="11434763" y="129787"/>
          <a:chExt cx="413303" cy="386672"/>
        </a:xfrm>
      </xdr:grpSpPr>
      <xdr:sp macro="" textlink="">
        <xdr:nvSpPr>
          <xdr:cNvPr id="479" name="Retângulo: Cantos Arredondados 478">
            <a:extLst>
              <a:ext uri="{FF2B5EF4-FFF2-40B4-BE49-F238E27FC236}">
                <a16:creationId xmlns:a16="http://schemas.microsoft.com/office/drawing/2014/main" id="{706CA051-2653-21EC-3774-D0625848BFD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80" name="Seta: para a Direita 479">
            <a:extLst>
              <a:ext uri="{FF2B5EF4-FFF2-40B4-BE49-F238E27FC236}">
                <a16:creationId xmlns:a16="http://schemas.microsoft.com/office/drawing/2014/main" id="{F541A718-B89D-912D-EA07-0312224FD82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81" name="Retângulo: Cantos Arredondados 480">
          <a:hlinkClick xmlns:r="http://schemas.openxmlformats.org/officeDocument/2006/relationships" r:id="rId8"/>
          <a:extLst>
            <a:ext uri="{FF2B5EF4-FFF2-40B4-BE49-F238E27FC236}">
              <a16:creationId xmlns:a16="http://schemas.microsoft.com/office/drawing/2014/main" id="{46E33A57-F702-48FA-87FD-4F7CA37DD29A}"/>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482" name="Retângulo: Cantos Arredondados 481">
          <a:hlinkClick xmlns:r="http://schemas.openxmlformats.org/officeDocument/2006/relationships" r:id="rId9"/>
          <a:extLst>
            <a:ext uri="{FF2B5EF4-FFF2-40B4-BE49-F238E27FC236}">
              <a16:creationId xmlns:a16="http://schemas.microsoft.com/office/drawing/2014/main" id="{8EABAF30-5545-46B0-BAED-9300B374EDDD}"/>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GOVERNANÇA CORPORATIVA</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483" name="Retângulo: Cantos Arredondados 482">
          <a:hlinkClick xmlns:r="http://schemas.openxmlformats.org/officeDocument/2006/relationships" r:id="rId10"/>
          <a:extLst>
            <a:ext uri="{FF2B5EF4-FFF2-40B4-BE49-F238E27FC236}">
              <a16:creationId xmlns:a16="http://schemas.microsoft.com/office/drawing/2014/main" id="{479DBE42-09CB-4788-8D8F-08E8AF8B1CBB}"/>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484" name="Retângulo: Cantos Arredondados 483">
          <a:hlinkClick xmlns:r="http://schemas.openxmlformats.org/officeDocument/2006/relationships" r:id="rId11"/>
          <a:extLst>
            <a:ext uri="{FF2B5EF4-FFF2-40B4-BE49-F238E27FC236}">
              <a16:creationId xmlns:a16="http://schemas.microsoft.com/office/drawing/2014/main" id="{CAAB23DE-C674-46B8-8DF8-D45C99E19DFC}"/>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485" name="Retângulo: Cantos Arredondados 484">
          <a:hlinkClick xmlns:r="http://schemas.openxmlformats.org/officeDocument/2006/relationships" r:id="rId12"/>
          <a:extLst>
            <a:ext uri="{FF2B5EF4-FFF2-40B4-BE49-F238E27FC236}">
              <a16:creationId xmlns:a16="http://schemas.microsoft.com/office/drawing/2014/main" id="{D0E2F614-ACC3-4F03-870D-4B506EDEF581}"/>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486" name="Retângulo: Cantos Arredondados 485">
          <a:hlinkClick xmlns:r="http://schemas.openxmlformats.org/officeDocument/2006/relationships" r:id="rId13"/>
          <a:extLst>
            <a:ext uri="{FF2B5EF4-FFF2-40B4-BE49-F238E27FC236}">
              <a16:creationId xmlns:a16="http://schemas.microsoft.com/office/drawing/2014/main" id="{F6E6EC32-DF85-418E-A825-EDACF0343B3C}"/>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487" name="Retângulo: Cantos Arredondados 486">
          <a:hlinkClick xmlns:r="http://schemas.openxmlformats.org/officeDocument/2006/relationships" r:id="rId14"/>
          <a:extLst>
            <a:ext uri="{FF2B5EF4-FFF2-40B4-BE49-F238E27FC236}">
              <a16:creationId xmlns:a16="http://schemas.microsoft.com/office/drawing/2014/main" id="{7BA25516-BBA5-42E7-8209-58BB17FD0F9E}"/>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488" name="Retângulo: Cantos Arredondados 487">
          <a:hlinkClick xmlns:r="http://schemas.openxmlformats.org/officeDocument/2006/relationships" r:id="rId15"/>
          <a:extLst>
            <a:ext uri="{FF2B5EF4-FFF2-40B4-BE49-F238E27FC236}">
              <a16:creationId xmlns:a16="http://schemas.microsoft.com/office/drawing/2014/main" id="{BAFFF92B-D4FE-45B7-92F3-6B2076693B5E}"/>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489" name="Retângulo: Cantos Arredondados 488">
          <a:hlinkClick xmlns:r="http://schemas.openxmlformats.org/officeDocument/2006/relationships" r:id="rId16"/>
          <a:extLst>
            <a:ext uri="{FF2B5EF4-FFF2-40B4-BE49-F238E27FC236}">
              <a16:creationId xmlns:a16="http://schemas.microsoft.com/office/drawing/2014/main" id="{460E1BBC-4D86-4A2B-B43F-D6BEF0D72D70}"/>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490" name="Retângulo: Cantos Arredondados 489">
          <a:hlinkClick xmlns:r="http://schemas.openxmlformats.org/officeDocument/2006/relationships" r:id="rId9"/>
          <a:extLst>
            <a:ext uri="{FF2B5EF4-FFF2-40B4-BE49-F238E27FC236}">
              <a16:creationId xmlns:a16="http://schemas.microsoft.com/office/drawing/2014/main" id="{0CADDB54-D5EB-4794-B88F-BDE8B75E2CA2}"/>
            </a:ext>
          </a:extLst>
        </xdr:cNvPr>
        <xdr:cNvSpPr/>
      </xdr:nvSpPr>
      <xdr:spPr>
        <a:xfrm>
          <a:off x="333375" y="22279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Estrutura corporativa</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491" name="Retângulo: Cantos Arredondados 490">
          <a:hlinkClick xmlns:r="http://schemas.openxmlformats.org/officeDocument/2006/relationships" r:id="rId7"/>
          <a:extLst>
            <a:ext uri="{FF2B5EF4-FFF2-40B4-BE49-F238E27FC236}">
              <a16:creationId xmlns:a16="http://schemas.microsoft.com/office/drawing/2014/main" id="{8DD67AD8-51C4-4A8E-8923-CF34918BFBA8}"/>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Ética, integridade e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492" name="Retângulo: Cantos Arredondados 491">
          <a:hlinkClick xmlns:r="http://schemas.openxmlformats.org/officeDocument/2006/relationships" r:id="rId17"/>
          <a:extLst>
            <a:ext uri="{FF2B5EF4-FFF2-40B4-BE49-F238E27FC236}">
              <a16:creationId xmlns:a16="http://schemas.microsoft.com/office/drawing/2014/main" id="{D89BD105-119F-4F7C-8720-0F65A508473C}"/>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Regulamentações, gestão de riscos e oportunidades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493" name="Retângulo: Cantos Arredondados 492">
          <a:hlinkClick xmlns:r="http://schemas.openxmlformats.org/officeDocument/2006/relationships" r:id="rId18"/>
          <a:extLst>
            <a:ext uri="{FF2B5EF4-FFF2-40B4-BE49-F238E27FC236}">
              <a16:creationId xmlns:a16="http://schemas.microsoft.com/office/drawing/2014/main" id="{06743ADB-E724-663F-2D59-7CB62C17FC40}"/>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Políticas e processos de remuneração</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598" name="Agrupar 597">
          <a:hlinkClick xmlns:r="http://schemas.openxmlformats.org/officeDocument/2006/relationships" r:id="rId1"/>
          <a:extLst>
            <a:ext uri="{FF2B5EF4-FFF2-40B4-BE49-F238E27FC236}">
              <a16:creationId xmlns:a16="http://schemas.microsoft.com/office/drawing/2014/main" id="{DAC81EDA-7189-4AA9-98F7-36F9C3BEA8FE}"/>
            </a:ext>
          </a:extLst>
        </xdr:cNvPr>
        <xdr:cNvGrpSpPr/>
      </xdr:nvGrpSpPr>
      <xdr:grpSpPr>
        <a:xfrm>
          <a:off x="2933700" y="138112"/>
          <a:ext cx="1101725" cy="385200"/>
          <a:chOff x="2933700" y="138112"/>
          <a:chExt cx="1095375" cy="385200"/>
        </a:xfrm>
      </xdr:grpSpPr>
      <xdr:sp macro="" textlink="">
        <xdr:nvSpPr>
          <xdr:cNvPr id="599" name="Retângulo 598">
            <a:extLst>
              <a:ext uri="{FF2B5EF4-FFF2-40B4-BE49-F238E27FC236}">
                <a16:creationId xmlns:a16="http://schemas.microsoft.com/office/drawing/2014/main" id="{3E362AEC-E133-E9D5-A133-624439ED5030}"/>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00" name="Imagem 599">
            <a:extLst>
              <a:ext uri="{FF2B5EF4-FFF2-40B4-BE49-F238E27FC236}">
                <a16:creationId xmlns:a16="http://schemas.microsoft.com/office/drawing/2014/main" id="{658F3610-5910-63A0-108E-E7DECD5540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601" name="Agrupar 600">
          <a:hlinkClick xmlns:r="http://schemas.openxmlformats.org/officeDocument/2006/relationships" r:id="rId3"/>
          <a:extLst>
            <a:ext uri="{FF2B5EF4-FFF2-40B4-BE49-F238E27FC236}">
              <a16:creationId xmlns:a16="http://schemas.microsoft.com/office/drawing/2014/main" id="{A7A3BDA8-5ECC-4E1E-A502-5D72183CD3C5}"/>
            </a:ext>
          </a:extLst>
        </xdr:cNvPr>
        <xdr:cNvGrpSpPr/>
      </xdr:nvGrpSpPr>
      <xdr:grpSpPr>
        <a:xfrm>
          <a:off x="4302125" y="150018"/>
          <a:ext cx="1104900" cy="375675"/>
          <a:chOff x="4295775" y="140493"/>
          <a:chExt cx="1104900" cy="385200"/>
        </a:xfrm>
      </xdr:grpSpPr>
      <xdr:sp macro="" textlink="">
        <xdr:nvSpPr>
          <xdr:cNvPr id="602" name="Retângulo 601">
            <a:extLst>
              <a:ext uri="{FF2B5EF4-FFF2-40B4-BE49-F238E27FC236}">
                <a16:creationId xmlns:a16="http://schemas.microsoft.com/office/drawing/2014/main" id="{68120C66-6F6A-84C9-8E3B-48F4C97D4F8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603" name="Imagem 602">
            <a:extLst>
              <a:ext uri="{FF2B5EF4-FFF2-40B4-BE49-F238E27FC236}">
                <a16:creationId xmlns:a16="http://schemas.microsoft.com/office/drawing/2014/main" id="{7D83C596-B097-9D5C-5BC7-986DCDB061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1084191</xdr:colOff>
      <xdr:row>0</xdr:row>
      <xdr:rowOff>134543</xdr:rowOff>
    </xdr:from>
    <xdr:to>
      <xdr:col>9</xdr:col>
      <xdr:colOff>110421</xdr:colOff>
      <xdr:row>1</xdr:row>
      <xdr:rowOff>209439</xdr:rowOff>
    </xdr:to>
    <xdr:grpSp>
      <xdr:nvGrpSpPr>
        <xdr:cNvPr id="604" name="Agrupar 603">
          <a:hlinkClick xmlns:r="http://schemas.openxmlformats.org/officeDocument/2006/relationships" r:id="rId5"/>
          <a:extLst>
            <a:ext uri="{FF2B5EF4-FFF2-40B4-BE49-F238E27FC236}">
              <a16:creationId xmlns:a16="http://schemas.microsoft.com/office/drawing/2014/main" id="{9C049CCE-FBF3-41E6-8736-64CDE3A32BF9}"/>
            </a:ext>
          </a:extLst>
        </xdr:cNvPr>
        <xdr:cNvGrpSpPr/>
      </xdr:nvGrpSpPr>
      <xdr:grpSpPr>
        <a:xfrm>
          <a:off x="11923641" y="134543"/>
          <a:ext cx="416880" cy="389221"/>
          <a:chOff x="11937133" y="129787"/>
          <a:chExt cx="416880" cy="386672"/>
        </a:xfrm>
      </xdr:grpSpPr>
      <xdr:sp macro="" textlink="">
        <xdr:nvSpPr>
          <xdr:cNvPr id="605" name="Retângulo: Cantos Arredondados 604">
            <a:extLst>
              <a:ext uri="{FF2B5EF4-FFF2-40B4-BE49-F238E27FC236}">
                <a16:creationId xmlns:a16="http://schemas.microsoft.com/office/drawing/2014/main" id="{186625EB-5756-E5CA-16C9-8240F747B74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06" name="Seta: para a Direita 605">
            <a:extLst>
              <a:ext uri="{FF2B5EF4-FFF2-40B4-BE49-F238E27FC236}">
                <a16:creationId xmlns:a16="http://schemas.microsoft.com/office/drawing/2014/main" id="{1A266EDD-279D-36CF-E657-1CA94E42537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588171</xdr:colOff>
      <xdr:row>0</xdr:row>
      <xdr:rowOff>134543</xdr:rowOff>
    </xdr:from>
    <xdr:to>
      <xdr:col>8</xdr:col>
      <xdr:colOff>991949</xdr:colOff>
      <xdr:row>1</xdr:row>
      <xdr:rowOff>209439</xdr:rowOff>
    </xdr:to>
    <xdr:grpSp>
      <xdr:nvGrpSpPr>
        <xdr:cNvPr id="607" name="Agrupar 606">
          <a:hlinkClick xmlns:r="http://schemas.openxmlformats.org/officeDocument/2006/relationships" r:id="rId6"/>
          <a:extLst>
            <a:ext uri="{FF2B5EF4-FFF2-40B4-BE49-F238E27FC236}">
              <a16:creationId xmlns:a16="http://schemas.microsoft.com/office/drawing/2014/main" id="{D35E7CDE-9EC5-43F1-9A20-F1B75B61344B}"/>
            </a:ext>
          </a:extLst>
        </xdr:cNvPr>
        <xdr:cNvGrpSpPr/>
      </xdr:nvGrpSpPr>
      <xdr:grpSpPr>
        <a:xfrm>
          <a:off x="11427621" y="134543"/>
          <a:ext cx="403778" cy="389221"/>
          <a:chOff x="11434763" y="129787"/>
          <a:chExt cx="413303" cy="386672"/>
        </a:xfrm>
      </xdr:grpSpPr>
      <xdr:sp macro="" textlink="">
        <xdr:nvSpPr>
          <xdr:cNvPr id="608" name="Retângulo: Cantos Arredondados 607">
            <a:extLst>
              <a:ext uri="{FF2B5EF4-FFF2-40B4-BE49-F238E27FC236}">
                <a16:creationId xmlns:a16="http://schemas.microsoft.com/office/drawing/2014/main" id="{C6791532-673F-207A-D7CD-6A81F926D79D}"/>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09" name="Seta: para a Direita 608">
            <a:extLst>
              <a:ext uri="{FF2B5EF4-FFF2-40B4-BE49-F238E27FC236}">
                <a16:creationId xmlns:a16="http://schemas.microsoft.com/office/drawing/2014/main" id="{1DAC927A-83E0-0881-20E2-93778FDF33E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7"/>
          <a:extLst>
            <a:ext uri="{FF2B5EF4-FFF2-40B4-BE49-F238E27FC236}">
              <a16:creationId xmlns:a16="http://schemas.microsoft.com/office/drawing/2014/main" id="{B1845466-FD7F-454D-9999-A4B00E16831E}"/>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B98A2D26-5F44-442D-A1B2-42CFA4B11B5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9"/>
          <a:extLst>
            <a:ext uri="{FF2B5EF4-FFF2-40B4-BE49-F238E27FC236}">
              <a16:creationId xmlns:a16="http://schemas.microsoft.com/office/drawing/2014/main" id="{FBFDD157-C0D8-40A6-AAA4-540D053E2288}"/>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5" name="Retângulo: Cantos Arredondados 4">
          <a:hlinkClick xmlns:r="http://schemas.openxmlformats.org/officeDocument/2006/relationships" r:id="rId6"/>
          <a:extLst>
            <a:ext uri="{FF2B5EF4-FFF2-40B4-BE49-F238E27FC236}">
              <a16:creationId xmlns:a16="http://schemas.microsoft.com/office/drawing/2014/main" id="{3C641E18-9727-41F9-A6C2-8202F2A85C10}"/>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GOVERNANÇA CORPORATIVA</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6" name="Retângulo: Cantos Arredondados 5">
          <a:hlinkClick xmlns:r="http://schemas.openxmlformats.org/officeDocument/2006/relationships" r:id="rId10"/>
          <a:extLst>
            <a:ext uri="{FF2B5EF4-FFF2-40B4-BE49-F238E27FC236}">
              <a16:creationId xmlns:a16="http://schemas.microsoft.com/office/drawing/2014/main" id="{AD837776-4B0F-44A6-A0EC-4938A746C900}"/>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7" name="Retângulo: Cantos Arredondados 6">
          <a:hlinkClick xmlns:r="http://schemas.openxmlformats.org/officeDocument/2006/relationships" r:id="rId11"/>
          <a:extLst>
            <a:ext uri="{FF2B5EF4-FFF2-40B4-BE49-F238E27FC236}">
              <a16:creationId xmlns:a16="http://schemas.microsoft.com/office/drawing/2014/main" id="{21B2B7CD-EFBA-4C3F-9B2D-CD2F2A8F5EBF}"/>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8" name="Retângulo: Cantos Arredondados 7">
          <a:hlinkClick xmlns:r="http://schemas.openxmlformats.org/officeDocument/2006/relationships" r:id="rId12"/>
          <a:extLst>
            <a:ext uri="{FF2B5EF4-FFF2-40B4-BE49-F238E27FC236}">
              <a16:creationId xmlns:a16="http://schemas.microsoft.com/office/drawing/2014/main" id="{870C71AE-EAEA-437E-A3CE-51197DBC9112}"/>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9" name="Retângulo: Cantos Arredondados 8">
          <a:hlinkClick xmlns:r="http://schemas.openxmlformats.org/officeDocument/2006/relationships" r:id="rId13"/>
          <a:extLst>
            <a:ext uri="{FF2B5EF4-FFF2-40B4-BE49-F238E27FC236}">
              <a16:creationId xmlns:a16="http://schemas.microsoft.com/office/drawing/2014/main" id="{4845CCDB-49B8-4E7E-BCF9-18B73AEE3BCA}"/>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10" name="Retângulo: Cantos Arredondados 9">
          <a:hlinkClick xmlns:r="http://schemas.openxmlformats.org/officeDocument/2006/relationships" r:id="rId14"/>
          <a:extLst>
            <a:ext uri="{FF2B5EF4-FFF2-40B4-BE49-F238E27FC236}">
              <a16:creationId xmlns:a16="http://schemas.microsoft.com/office/drawing/2014/main" id="{960E5E1E-83D4-4542-848B-7FC5819C02D7}"/>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11" name="Retângulo: Cantos Arredondados 10">
          <a:hlinkClick xmlns:r="http://schemas.openxmlformats.org/officeDocument/2006/relationships" r:id="rId15"/>
          <a:extLst>
            <a:ext uri="{FF2B5EF4-FFF2-40B4-BE49-F238E27FC236}">
              <a16:creationId xmlns:a16="http://schemas.microsoft.com/office/drawing/2014/main" id="{5314385F-0121-40E8-8D89-8D2C04DEBD79}"/>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12" name="Retângulo: Cantos Arredondados 11">
          <a:hlinkClick xmlns:r="http://schemas.openxmlformats.org/officeDocument/2006/relationships" r:id="rId16"/>
          <a:extLst>
            <a:ext uri="{FF2B5EF4-FFF2-40B4-BE49-F238E27FC236}">
              <a16:creationId xmlns:a16="http://schemas.microsoft.com/office/drawing/2014/main" id="{F5BD493A-681A-4B4A-BF4B-C520BFDA94A6}"/>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13" name="Retângulo: Cantos Arredondados 12">
          <a:hlinkClick xmlns:r="http://schemas.openxmlformats.org/officeDocument/2006/relationships" r:id="rId6"/>
          <a:extLst>
            <a:ext uri="{FF2B5EF4-FFF2-40B4-BE49-F238E27FC236}">
              <a16:creationId xmlns:a16="http://schemas.microsoft.com/office/drawing/2014/main" id="{D7ABDDD6-1E76-44A2-BC46-491D54F7E3A9}"/>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Estrutura corporativa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14" name="Retângulo: Cantos Arredondados 13">
          <a:hlinkClick xmlns:r="http://schemas.openxmlformats.org/officeDocument/2006/relationships" r:id="rId17"/>
          <a:extLst>
            <a:ext uri="{FF2B5EF4-FFF2-40B4-BE49-F238E27FC236}">
              <a16:creationId xmlns:a16="http://schemas.microsoft.com/office/drawing/2014/main" id="{6A6DDD82-B6A8-487C-A707-A51BF6C3F0C2}"/>
            </a:ext>
          </a:extLst>
        </xdr:cNvPr>
        <xdr:cNvSpPr/>
      </xdr:nvSpPr>
      <xdr:spPr>
        <a:xfrm>
          <a:off x="333375" y="26851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Ética, integridade e compliance</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15" name="Retângulo: Cantos Arredondados 14">
          <a:hlinkClick xmlns:r="http://schemas.openxmlformats.org/officeDocument/2006/relationships" r:id="rId5"/>
          <a:extLst>
            <a:ext uri="{FF2B5EF4-FFF2-40B4-BE49-F238E27FC236}">
              <a16:creationId xmlns:a16="http://schemas.microsoft.com/office/drawing/2014/main" id="{B21D8F63-3652-4E76-89CB-B1D80383F9A6}"/>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Regulamentações, gestão de riscos e oportunidades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16" name="Retângulo: Cantos Arredondados 15">
          <a:hlinkClick xmlns:r="http://schemas.openxmlformats.org/officeDocument/2006/relationships" r:id="rId18"/>
          <a:extLst>
            <a:ext uri="{FF2B5EF4-FFF2-40B4-BE49-F238E27FC236}">
              <a16:creationId xmlns:a16="http://schemas.microsoft.com/office/drawing/2014/main" id="{FD34CBA3-E6CF-41A3-A1D3-5341BF907E0A}"/>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Políticas e processos de remuneração</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368" name="Agrupar 367">
          <a:hlinkClick xmlns:r="http://schemas.openxmlformats.org/officeDocument/2006/relationships" r:id="rId1"/>
          <a:extLst>
            <a:ext uri="{FF2B5EF4-FFF2-40B4-BE49-F238E27FC236}">
              <a16:creationId xmlns:a16="http://schemas.microsoft.com/office/drawing/2014/main" id="{E8D29339-50EE-4A83-9E90-B739FAE829F4}"/>
            </a:ext>
          </a:extLst>
        </xdr:cNvPr>
        <xdr:cNvGrpSpPr/>
      </xdr:nvGrpSpPr>
      <xdr:grpSpPr>
        <a:xfrm>
          <a:off x="2933700" y="138112"/>
          <a:ext cx="1101725" cy="385200"/>
          <a:chOff x="2933700" y="138112"/>
          <a:chExt cx="1095375" cy="385200"/>
        </a:xfrm>
      </xdr:grpSpPr>
      <xdr:sp macro="" textlink="">
        <xdr:nvSpPr>
          <xdr:cNvPr id="369" name="Retângulo 368">
            <a:extLst>
              <a:ext uri="{FF2B5EF4-FFF2-40B4-BE49-F238E27FC236}">
                <a16:creationId xmlns:a16="http://schemas.microsoft.com/office/drawing/2014/main" id="{ECF68126-342C-FF0C-9647-E5709D47FD9E}"/>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370" name="Imagem 369">
            <a:extLst>
              <a:ext uri="{FF2B5EF4-FFF2-40B4-BE49-F238E27FC236}">
                <a16:creationId xmlns:a16="http://schemas.microsoft.com/office/drawing/2014/main" id="{83F9011A-053E-8E55-4BF1-37A52BF8E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371" name="Agrupar 370">
          <a:hlinkClick xmlns:r="http://schemas.openxmlformats.org/officeDocument/2006/relationships" r:id="rId3"/>
          <a:extLst>
            <a:ext uri="{FF2B5EF4-FFF2-40B4-BE49-F238E27FC236}">
              <a16:creationId xmlns:a16="http://schemas.microsoft.com/office/drawing/2014/main" id="{78AC2F93-8712-4F10-9901-3AE616FA225F}"/>
            </a:ext>
          </a:extLst>
        </xdr:cNvPr>
        <xdr:cNvGrpSpPr/>
      </xdr:nvGrpSpPr>
      <xdr:grpSpPr>
        <a:xfrm>
          <a:off x="4302125" y="150018"/>
          <a:ext cx="1104900" cy="375675"/>
          <a:chOff x="4295775" y="140493"/>
          <a:chExt cx="1104900" cy="385200"/>
        </a:xfrm>
      </xdr:grpSpPr>
      <xdr:sp macro="" textlink="">
        <xdr:nvSpPr>
          <xdr:cNvPr id="372" name="Retângulo 371">
            <a:extLst>
              <a:ext uri="{FF2B5EF4-FFF2-40B4-BE49-F238E27FC236}">
                <a16:creationId xmlns:a16="http://schemas.microsoft.com/office/drawing/2014/main" id="{FC2885EC-0627-5D4F-28E8-AECC599DB69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373" name="Imagem 372">
            <a:extLst>
              <a:ext uri="{FF2B5EF4-FFF2-40B4-BE49-F238E27FC236}">
                <a16:creationId xmlns:a16="http://schemas.microsoft.com/office/drawing/2014/main" id="{7D9AB9D3-D9D5-0EAC-7EC5-4381D88C9E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1082724</xdr:colOff>
      <xdr:row>0</xdr:row>
      <xdr:rowOff>149928</xdr:rowOff>
    </xdr:from>
    <xdr:to>
      <xdr:col>9</xdr:col>
      <xdr:colOff>112129</xdr:colOff>
      <xdr:row>1</xdr:row>
      <xdr:rowOff>225556</xdr:rowOff>
    </xdr:to>
    <xdr:grpSp>
      <xdr:nvGrpSpPr>
        <xdr:cNvPr id="374" name="Agrupar 373">
          <a:hlinkClick xmlns:r="http://schemas.openxmlformats.org/officeDocument/2006/relationships" r:id="rId5"/>
          <a:extLst>
            <a:ext uri="{FF2B5EF4-FFF2-40B4-BE49-F238E27FC236}">
              <a16:creationId xmlns:a16="http://schemas.microsoft.com/office/drawing/2014/main" id="{1592D8AC-D4FC-4B22-AAC5-9562C2E0930F}"/>
            </a:ext>
          </a:extLst>
        </xdr:cNvPr>
        <xdr:cNvGrpSpPr/>
      </xdr:nvGrpSpPr>
      <xdr:grpSpPr>
        <a:xfrm>
          <a:off x="11922174" y="149928"/>
          <a:ext cx="420055" cy="389953"/>
          <a:chOff x="11937133" y="129787"/>
          <a:chExt cx="416880" cy="386672"/>
        </a:xfrm>
      </xdr:grpSpPr>
      <xdr:sp macro="" textlink="">
        <xdr:nvSpPr>
          <xdr:cNvPr id="512" name="Retângulo: Cantos Arredondados 511">
            <a:extLst>
              <a:ext uri="{FF2B5EF4-FFF2-40B4-BE49-F238E27FC236}">
                <a16:creationId xmlns:a16="http://schemas.microsoft.com/office/drawing/2014/main" id="{2C107BB0-F982-2DEA-8BFC-52E4853F6A88}"/>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513" name="Seta: para a Direita 512">
            <a:extLst>
              <a:ext uri="{FF2B5EF4-FFF2-40B4-BE49-F238E27FC236}">
                <a16:creationId xmlns:a16="http://schemas.microsoft.com/office/drawing/2014/main" id="{274467C7-9380-AAFB-9015-C397D10928AB}"/>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586704</xdr:colOff>
      <xdr:row>0</xdr:row>
      <xdr:rowOff>149928</xdr:rowOff>
    </xdr:from>
    <xdr:to>
      <xdr:col>8</xdr:col>
      <xdr:colOff>990482</xdr:colOff>
      <xdr:row>1</xdr:row>
      <xdr:rowOff>225556</xdr:rowOff>
    </xdr:to>
    <xdr:grpSp>
      <xdr:nvGrpSpPr>
        <xdr:cNvPr id="514" name="Agrupar 513">
          <a:hlinkClick xmlns:r="http://schemas.openxmlformats.org/officeDocument/2006/relationships" r:id="rId6"/>
          <a:extLst>
            <a:ext uri="{FF2B5EF4-FFF2-40B4-BE49-F238E27FC236}">
              <a16:creationId xmlns:a16="http://schemas.microsoft.com/office/drawing/2014/main" id="{E7F0A485-4067-49EC-9907-B67949D14857}"/>
            </a:ext>
          </a:extLst>
        </xdr:cNvPr>
        <xdr:cNvGrpSpPr/>
      </xdr:nvGrpSpPr>
      <xdr:grpSpPr>
        <a:xfrm>
          <a:off x="11426154" y="149928"/>
          <a:ext cx="403778" cy="389953"/>
          <a:chOff x="11434763" y="129787"/>
          <a:chExt cx="413303" cy="386672"/>
        </a:xfrm>
      </xdr:grpSpPr>
      <xdr:sp macro="" textlink="">
        <xdr:nvSpPr>
          <xdr:cNvPr id="515" name="Retângulo: Cantos Arredondados 514">
            <a:extLst>
              <a:ext uri="{FF2B5EF4-FFF2-40B4-BE49-F238E27FC236}">
                <a16:creationId xmlns:a16="http://schemas.microsoft.com/office/drawing/2014/main" id="{A98C67B2-0A8B-7486-BCE0-93168FD7AAEE}"/>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516" name="Seta: para a Direita 515">
            <a:extLst>
              <a:ext uri="{FF2B5EF4-FFF2-40B4-BE49-F238E27FC236}">
                <a16:creationId xmlns:a16="http://schemas.microsoft.com/office/drawing/2014/main" id="{33F788EA-B957-FCE8-FE3B-227044D2A9A3}"/>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7"/>
          <a:extLst>
            <a:ext uri="{FF2B5EF4-FFF2-40B4-BE49-F238E27FC236}">
              <a16:creationId xmlns:a16="http://schemas.microsoft.com/office/drawing/2014/main" id="{D84A2512-5B4E-4889-80D2-E224DB0B03B0}"/>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D0A9D5B4-E587-43AC-8464-DB941CC89A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9"/>
          <a:extLst>
            <a:ext uri="{FF2B5EF4-FFF2-40B4-BE49-F238E27FC236}">
              <a16:creationId xmlns:a16="http://schemas.microsoft.com/office/drawing/2014/main" id="{A35B1FAB-B98B-41A1-B3C0-8F522D765564}"/>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5" name="Retângulo: Cantos Arredondados 4">
          <a:hlinkClick xmlns:r="http://schemas.openxmlformats.org/officeDocument/2006/relationships" r:id="rId10"/>
          <a:extLst>
            <a:ext uri="{FF2B5EF4-FFF2-40B4-BE49-F238E27FC236}">
              <a16:creationId xmlns:a16="http://schemas.microsoft.com/office/drawing/2014/main" id="{012CD9C2-7BB2-4517-9797-6BC261962831}"/>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GOVERNANÇA CORPORATIVA</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6" name="Retângulo: Cantos Arredondados 5">
          <a:hlinkClick xmlns:r="http://schemas.openxmlformats.org/officeDocument/2006/relationships" r:id="rId11"/>
          <a:extLst>
            <a:ext uri="{FF2B5EF4-FFF2-40B4-BE49-F238E27FC236}">
              <a16:creationId xmlns:a16="http://schemas.microsoft.com/office/drawing/2014/main" id="{157ED4F7-1AC5-4ADC-A61C-D7F734B94ADE}"/>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7" name="Retângulo: Cantos Arredondados 6">
          <a:hlinkClick xmlns:r="http://schemas.openxmlformats.org/officeDocument/2006/relationships" r:id="rId12"/>
          <a:extLst>
            <a:ext uri="{FF2B5EF4-FFF2-40B4-BE49-F238E27FC236}">
              <a16:creationId xmlns:a16="http://schemas.microsoft.com/office/drawing/2014/main" id="{F12AEB05-7D78-4B9B-A79F-9E4231B31985}"/>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8" name="Retângulo: Cantos Arredondados 7">
          <a:hlinkClick xmlns:r="http://schemas.openxmlformats.org/officeDocument/2006/relationships" r:id="rId13"/>
          <a:extLst>
            <a:ext uri="{FF2B5EF4-FFF2-40B4-BE49-F238E27FC236}">
              <a16:creationId xmlns:a16="http://schemas.microsoft.com/office/drawing/2014/main" id="{C55F1525-D82B-4E7E-A97A-73754F99A51F}"/>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9" name="Retângulo: Cantos Arredondados 8">
          <a:hlinkClick xmlns:r="http://schemas.openxmlformats.org/officeDocument/2006/relationships" r:id="rId14"/>
          <a:extLst>
            <a:ext uri="{FF2B5EF4-FFF2-40B4-BE49-F238E27FC236}">
              <a16:creationId xmlns:a16="http://schemas.microsoft.com/office/drawing/2014/main" id="{70D3DD83-11B2-4C71-B6E8-A72422669FE5}"/>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42335</xdr:rowOff>
    </xdr:to>
    <xdr:sp macro="" textlink="Índice!B132">
      <xdr:nvSpPr>
        <xdr:cNvPr id="10" name="Retângulo: Cantos Arredondados 9">
          <a:hlinkClick xmlns:r="http://schemas.openxmlformats.org/officeDocument/2006/relationships" r:id="rId15"/>
          <a:extLst>
            <a:ext uri="{FF2B5EF4-FFF2-40B4-BE49-F238E27FC236}">
              <a16:creationId xmlns:a16="http://schemas.microsoft.com/office/drawing/2014/main" id="{129DADDA-2B5C-41CF-9E22-F1916C95EC0C}"/>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136810</xdr:rowOff>
    </xdr:from>
    <xdr:to>
      <xdr:col>0</xdr:col>
      <xdr:colOff>2238376</xdr:colOff>
      <xdr:row>21</xdr:row>
      <xdr:rowOff>221206</xdr:rowOff>
    </xdr:to>
    <xdr:sp macro="" textlink="Índice!B134">
      <xdr:nvSpPr>
        <xdr:cNvPr id="11" name="Retângulo: Cantos Arredondados 10">
          <a:hlinkClick xmlns:r="http://schemas.openxmlformats.org/officeDocument/2006/relationships" r:id="rId16"/>
          <a:extLst>
            <a:ext uri="{FF2B5EF4-FFF2-40B4-BE49-F238E27FC236}">
              <a16:creationId xmlns:a16="http://schemas.microsoft.com/office/drawing/2014/main" id="{86D29CCA-A43F-4A19-A2D7-A1380DEA58B9}"/>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0</xdr:rowOff>
    </xdr:from>
    <xdr:to>
      <xdr:col>0</xdr:col>
      <xdr:colOff>2238376</xdr:colOff>
      <xdr:row>23</xdr:row>
      <xdr:rowOff>83036</xdr:rowOff>
    </xdr:to>
    <xdr:sp macro="" textlink="Índice!B141">
      <xdr:nvSpPr>
        <xdr:cNvPr id="12" name="Retângulo: Cantos Arredondados 11">
          <a:hlinkClick xmlns:r="http://schemas.openxmlformats.org/officeDocument/2006/relationships" r:id="rId17"/>
          <a:extLst>
            <a:ext uri="{FF2B5EF4-FFF2-40B4-BE49-F238E27FC236}">
              <a16:creationId xmlns:a16="http://schemas.microsoft.com/office/drawing/2014/main" id="{EC81986A-24B4-4115-8BFD-0B23D8D18861}"/>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13" name="Retângulo: Cantos Arredondados 12">
          <a:hlinkClick xmlns:r="http://schemas.openxmlformats.org/officeDocument/2006/relationships" r:id="rId10"/>
          <a:extLst>
            <a:ext uri="{FF2B5EF4-FFF2-40B4-BE49-F238E27FC236}">
              <a16:creationId xmlns:a16="http://schemas.microsoft.com/office/drawing/2014/main" id="{F0B65E0D-0722-486C-816E-9C907946F6CF}"/>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Estrutura corporativa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14" name="Retângulo: Cantos Arredondados 13">
          <a:hlinkClick xmlns:r="http://schemas.openxmlformats.org/officeDocument/2006/relationships" r:id="rId6"/>
          <a:extLst>
            <a:ext uri="{FF2B5EF4-FFF2-40B4-BE49-F238E27FC236}">
              <a16:creationId xmlns:a16="http://schemas.microsoft.com/office/drawing/2014/main" id="{39BD5AF1-C3EC-4C0B-9277-ADD5F08E5A22}"/>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Ética, integridade e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15" name="Retângulo: Cantos Arredondados 14">
          <a:hlinkClick xmlns:r="http://schemas.openxmlformats.org/officeDocument/2006/relationships" r:id="rId18"/>
          <a:extLst>
            <a:ext uri="{FF2B5EF4-FFF2-40B4-BE49-F238E27FC236}">
              <a16:creationId xmlns:a16="http://schemas.microsoft.com/office/drawing/2014/main" id="{12BC5BD5-3335-4BB2-88C0-B0202C47C1D3}"/>
            </a:ext>
          </a:extLst>
        </xdr:cNvPr>
        <xdr:cNvSpPr/>
      </xdr:nvSpPr>
      <xdr:spPr>
        <a:xfrm>
          <a:off x="333375" y="31423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Regulamentações, gestão de riscos e oportunidades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16" name="Retângulo: Cantos Arredondados 15">
          <a:hlinkClick xmlns:r="http://schemas.openxmlformats.org/officeDocument/2006/relationships" r:id="rId5"/>
          <a:extLst>
            <a:ext uri="{FF2B5EF4-FFF2-40B4-BE49-F238E27FC236}">
              <a16:creationId xmlns:a16="http://schemas.microsoft.com/office/drawing/2014/main" id="{6F3DDE82-8802-471A-9C8C-AF5816ACDD27}"/>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Políticas e processos de remuneração</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8C5380E0-B851-4269-943D-34D85B60BB2F}"/>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1465358-053F-8AB3-68F5-51C288365F22}"/>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DCC40363-058C-15DD-7B3B-88CAF39623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A5999BA5-7DFC-4283-9996-654C353BFC5B}"/>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8691C12C-D2BF-2D04-B2B5-865919FA059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E6DC355A-8257-1E90-C574-FAD3F810F1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1082720</xdr:colOff>
      <xdr:row>0</xdr:row>
      <xdr:rowOff>149924</xdr:rowOff>
    </xdr:from>
    <xdr:to>
      <xdr:col>9</xdr:col>
      <xdr:colOff>112125</xdr:colOff>
      <xdr:row>1</xdr:row>
      <xdr:rowOff>226912</xdr:rowOff>
    </xdr:to>
    <xdr:grpSp>
      <xdr:nvGrpSpPr>
        <xdr:cNvPr id="10" name="Agrupar 9">
          <a:hlinkClick xmlns:r="http://schemas.openxmlformats.org/officeDocument/2006/relationships" r:id="rId5"/>
          <a:extLst>
            <a:ext uri="{FF2B5EF4-FFF2-40B4-BE49-F238E27FC236}">
              <a16:creationId xmlns:a16="http://schemas.microsoft.com/office/drawing/2014/main" id="{3C69A5A9-11CB-43F0-97F9-93B6F561536F}"/>
            </a:ext>
          </a:extLst>
        </xdr:cNvPr>
        <xdr:cNvGrpSpPr/>
      </xdr:nvGrpSpPr>
      <xdr:grpSpPr>
        <a:xfrm>
          <a:off x="11922170" y="149924"/>
          <a:ext cx="420055" cy="391313"/>
          <a:chOff x="11937133" y="129787"/>
          <a:chExt cx="416880" cy="386672"/>
        </a:xfrm>
      </xdr:grpSpPr>
      <xdr:sp macro="" textlink="">
        <xdr:nvSpPr>
          <xdr:cNvPr id="11" name="Retângulo: Cantos Arredondados 10">
            <a:extLst>
              <a:ext uri="{FF2B5EF4-FFF2-40B4-BE49-F238E27FC236}">
                <a16:creationId xmlns:a16="http://schemas.microsoft.com/office/drawing/2014/main" id="{B601C3DA-33B0-10FA-6157-FD72AE709F7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358BC615-B41D-D5AA-8105-3F52A6ACE14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586700</xdr:colOff>
      <xdr:row>0</xdr:row>
      <xdr:rowOff>149924</xdr:rowOff>
    </xdr:from>
    <xdr:to>
      <xdr:col>8</xdr:col>
      <xdr:colOff>990478</xdr:colOff>
      <xdr:row>1</xdr:row>
      <xdr:rowOff>226912</xdr:rowOff>
    </xdr:to>
    <xdr:grpSp>
      <xdr:nvGrpSpPr>
        <xdr:cNvPr id="13" name="Agrupar 12">
          <a:hlinkClick xmlns:r="http://schemas.openxmlformats.org/officeDocument/2006/relationships" r:id="rId6"/>
          <a:extLst>
            <a:ext uri="{FF2B5EF4-FFF2-40B4-BE49-F238E27FC236}">
              <a16:creationId xmlns:a16="http://schemas.microsoft.com/office/drawing/2014/main" id="{319442CC-2E8D-4065-A71B-9C33D0569AAD}"/>
            </a:ext>
          </a:extLst>
        </xdr:cNvPr>
        <xdr:cNvGrpSpPr/>
      </xdr:nvGrpSpPr>
      <xdr:grpSpPr>
        <a:xfrm>
          <a:off x="11426150" y="149924"/>
          <a:ext cx="403778" cy="391313"/>
          <a:chOff x="11434763" y="129787"/>
          <a:chExt cx="413303" cy="386672"/>
        </a:xfrm>
      </xdr:grpSpPr>
      <xdr:sp macro="" textlink="">
        <xdr:nvSpPr>
          <xdr:cNvPr id="14" name="Retângulo: Cantos Arredondados 13">
            <a:extLst>
              <a:ext uri="{FF2B5EF4-FFF2-40B4-BE49-F238E27FC236}">
                <a16:creationId xmlns:a16="http://schemas.microsoft.com/office/drawing/2014/main" id="{FBB526D2-3734-6D34-E065-23514E7236F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5FAD7D82-3574-F5B0-1EF6-26B74717BEC3}"/>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43" name="Retângulo: Cantos Arredondados 42">
          <a:hlinkClick xmlns:r="http://schemas.openxmlformats.org/officeDocument/2006/relationships" r:id="rId7"/>
          <a:extLst>
            <a:ext uri="{FF2B5EF4-FFF2-40B4-BE49-F238E27FC236}">
              <a16:creationId xmlns:a16="http://schemas.microsoft.com/office/drawing/2014/main" id="{496F99C7-8929-4776-B253-23130B89DC2E}"/>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44" name="Imagem 43">
          <a:extLst>
            <a:ext uri="{FF2B5EF4-FFF2-40B4-BE49-F238E27FC236}">
              <a16:creationId xmlns:a16="http://schemas.microsoft.com/office/drawing/2014/main" id="{C5A71C86-90BA-4007-9852-F308DFCED72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5" name="Retângulo: Cantos Arredondados 44">
          <a:hlinkClick xmlns:r="http://schemas.openxmlformats.org/officeDocument/2006/relationships" r:id="rId9"/>
          <a:extLst>
            <a:ext uri="{FF2B5EF4-FFF2-40B4-BE49-F238E27FC236}">
              <a16:creationId xmlns:a16="http://schemas.microsoft.com/office/drawing/2014/main" id="{BA1BF7A6-4DEE-4327-99CA-2694B99F4091}"/>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46" name="Retângulo: Cantos Arredondados 45">
          <a:hlinkClick xmlns:r="http://schemas.openxmlformats.org/officeDocument/2006/relationships" r:id="rId10"/>
          <a:extLst>
            <a:ext uri="{FF2B5EF4-FFF2-40B4-BE49-F238E27FC236}">
              <a16:creationId xmlns:a16="http://schemas.microsoft.com/office/drawing/2014/main" id="{EB66E42B-A2C6-4410-ACE1-5D884D42EFB0}"/>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GOVERNANÇA CORPORATIVA</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47" name="Retângulo: Cantos Arredondados 46">
          <a:hlinkClick xmlns:r="http://schemas.openxmlformats.org/officeDocument/2006/relationships" r:id="rId5"/>
          <a:extLst>
            <a:ext uri="{FF2B5EF4-FFF2-40B4-BE49-F238E27FC236}">
              <a16:creationId xmlns:a16="http://schemas.microsoft.com/office/drawing/2014/main" id="{5C70C497-4DA2-4D0A-AF6A-97B380BD7DE7}"/>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48" name="Retângulo: Cantos Arredondados 47">
          <a:hlinkClick xmlns:r="http://schemas.openxmlformats.org/officeDocument/2006/relationships" r:id="rId11"/>
          <a:extLst>
            <a:ext uri="{FF2B5EF4-FFF2-40B4-BE49-F238E27FC236}">
              <a16:creationId xmlns:a16="http://schemas.microsoft.com/office/drawing/2014/main" id="{75C0B6E3-7E40-4A9F-8B3A-2D5ACEFDC07E}"/>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49" name="Retângulo: Cantos Arredondados 48">
          <a:hlinkClick xmlns:r="http://schemas.openxmlformats.org/officeDocument/2006/relationships" r:id="rId12"/>
          <a:extLst>
            <a:ext uri="{FF2B5EF4-FFF2-40B4-BE49-F238E27FC236}">
              <a16:creationId xmlns:a16="http://schemas.microsoft.com/office/drawing/2014/main" id="{7EAA58F3-91BA-41F3-8A82-E683B80FD3E3}"/>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50" name="Retângulo: Cantos Arredondados 49">
          <a:hlinkClick xmlns:r="http://schemas.openxmlformats.org/officeDocument/2006/relationships" r:id="rId13"/>
          <a:extLst>
            <a:ext uri="{FF2B5EF4-FFF2-40B4-BE49-F238E27FC236}">
              <a16:creationId xmlns:a16="http://schemas.microsoft.com/office/drawing/2014/main" id="{A6F5F0D8-2037-4E0A-A6F1-258D0DCB9383}"/>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51" name="Retângulo: Cantos Arredondados 50">
          <a:hlinkClick xmlns:r="http://schemas.openxmlformats.org/officeDocument/2006/relationships" r:id="rId14"/>
          <a:extLst>
            <a:ext uri="{FF2B5EF4-FFF2-40B4-BE49-F238E27FC236}">
              <a16:creationId xmlns:a16="http://schemas.microsoft.com/office/drawing/2014/main" id="{D8CFAA55-F485-488A-87C6-0600082EF0BC}"/>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52" name="Retângulo: Cantos Arredondados 51">
          <a:hlinkClick xmlns:r="http://schemas.openxmlformats.org/officeDocument/2006/relationships" r:id="rId15"/>
          <a:extLst>
            <a:ext uri="{FF2B5EF4-FFF2-40B4-BE49-F238E27FC236}">
              <a16:creationId xmlns:a16="http://schemas.microsoft.com/office/drawing/2014/main" id="{172CBC01-BBC5-4D61-8C1D-9E24A21E363F}"/>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53" name="Retângulo: Cantos Arredondados 52">
          <a:hlinkClick xmlns:r="http://schemas.openxmlformats.org/officeDocument/2006/relationships" r:id="rId16"/>
          <a:extLst>
            <a:ext uri="{FF2B5EF4-FFF2-40B4-BE49-F238E27FC236}">
              <a16:creationId xmlns:a16="http://schemas.microsoft.com/office/drawing/2014/main" id="{FA9F9114-09A3-429B-B073-3DF9D52CF39C}"/>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54" name="Retângulo: Cantos Arredondados 53">
          <a:hlinkClick xmlns:r="http://schemas.openxmlformats.org/officeDocument/2006/relationships" r:id="rId10"/>
          <a:extLst>
            <a:ext uri="{FF2B5EF4-FFF2-40B4-BE49-F238E27FC236}">
              <a16:creationId xmlns:a16="http://schemas.microsoft.com/office/drawing/2014/main" id="{DE73B79C-BDEE-4EFB-BAF0-862D6D4D3B07}"/>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Estrutura corporativa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55" name="Retângulo: Cantos Arredondados 54">
          <a:hlinkClick xmlns:r="http://schemas.openxmlformats.org/officeDocument/2006/relationships" r:id="rId17"/>
          <a:extLst>
            <a:ext uri="{FF2B5EF4-FFF2-40B4-BE49-F238E27FC236}">
              <a16:creationId xmlns:a16="http://schemas.microsoft.com/office/drawing/2014/main" id="{4EB915F5-A520-475D-BD76-45891FF79EF2}"/>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Ética, integridade e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56" name="Retângulo: Cantos Arredondados 55">
          <a:hlinkClick xmlns:r="http://schemas.openxmlformats.org/officeDocument/2006/relationships" r:id="rId6"/>
          <a:extLst>
            <a:ext uri="{FF2B5EF4-FFF2-40B4-BE49-F238E27FC236}">
              <a16:creationId xmlns:a16="http://schemas.microsoft.com/office/drawing/2014/main" id="{FE4B8160-727B-44FA-B856-9E3C8A7BA506}"/>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Regulamentações, gestão de riscos e oportunidades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57" name="Retângulo: Cantos Arredondados 56">
          <a:hlinkClick xmlns:r="http://schemas.openxmlformats.org/officeDocument/2006/relationships" r:id="rId18"/>
          <a:extLst>
            <a:ext uri="{FF2B5EF4-FFF2-40B4-BE49-F238E27FC236}">
              <a16:creationId xmlns:a16="http://schemas.microsoft.com/office/drawing/2014/main" id="{4A4AFD0B-3FDF-4BE3-8E97-9315C554EF17}"/>
            </a:ext>
          </a:extLst>
        </xdr:cNvPr>
        <xdr:cNvSpPr/>
      </xdr:nvSpPr>
      <xdr:spPr>
        <a:xfrm>
          <a:off x="333375" y="3609108"/>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Políticas e processos de remuneração</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B73BD4A0-8C32-4EB7-8F4B-0EC28CEFD6B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E5B4AA67-B32F-4D54-8EB4-0DC777CCF15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642F3191-56EC-4217-B9CF-63D87A26B6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3"/>
          <a:extLst>
            <a:ext uri="{FF2B5EF4-FFF2-40B4-BE49-F238E27FC236}">
              <a16:creationId xmlns:a16="http://schemas.microsoft.com/office/drawing/2014/main" id="{4144AD14-1430-4318-A3D9-97B3E02DA843}"/>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A404D744-D9BE-80A5-EFA8-765EC75C23F8}"/>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7DAB6BBA-182A-EBA3-0F12-15628AFB9E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5"/>
          <a:extLst>
            <a:ext uri="{FF2B5EF4-FFF2-40B4-BE49-F238E27FC236}">
              <a16:creationId xmlns:a16="http://schemas.microsoft.com/office/drawing/2014/main" id="{748E0F80-C199-42E2-AAB0-6D66BDBB1BF1}"/>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EA295D4A-9E61-C20F-CB4C-53433EFBDE2A}"/>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7FB339DC-25E4-289C-45E0-0E85E94681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1082716</xdr:colOff>
      <xdr:row>0</xdr:row>
      <xdr:rowOff>149920</xdr:rowOff>
    </xdr:from>
    <xdr:to>
      <xdr:col>9</xdr:col>
      <xdr:colOff>112121</xdr:colOff>
      <xdr:row>1</xdr:row>
      <xdr:rowOff>228268</xdr:rowOff>
    </xdr:to>
    <xdr:grpSp>
      <xdr:nvGrpSpPr>
        <xdr:cNvPr id="10" name="Agrupar 9">
          <a:hlinkClick xmlns:r="http://schemas.openxmlformats.org/officeDocument/2006/relationships" r:id="rId7"/>
          <a:extLst>
            <a:ext uri="{FF2B5EF4-FFF2-40B4-BE49-F238E27FC236}">
              <a16:creationId xmlns:a16="http://schemas.microsoft.com/office/drawing/2014/main" id="{91D2A297-5A28-4218-A6EB-56853DC58EEF}"/>
            </a:ext>
          </a:extLst>
        </xdr:cNvPr>
        <xdr:cNvGrpSpPr/>
      </xdr:nvGrpSpPr>
      <xdr:grpSpPr>
        <a:xfrm>
          <a:off x="11922166" y="149920"/>
          <a:ext cx="420055" cy="392673"/>
          <a:chOff x="11937133" y="129787"/>
          <a:chExt cx="416880" cy="386672"/>
        </a:xfrm>
      </xdr:grpSpPr>
      <xdr:sp macro="" textlink="">
        <xdr:nvSpPr>
          <xdr:cNvPr id="11" name="Retângulo: Cantos Arredondados 10">
            <a:extLst>
              <a:ext uri="{FF2B5EF4-FFF2-40B4-BE49-F238E27FC236}">
                <a16:creationId xmlns:a16="http://schemas.microsoft.com/office/drawing/2014/main" id="{7BFB813F-8400-F9A6-4227-1FC58E3F9A6C}"/>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5E27D3B5-89E3-749C-A73E-50AE6400BE35}"/>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586696</xdr:colOff>
      <xdr:row>0</xdr:row>
      <xdr:rowOff>149920</xdr:rowOff>
    </xdr:from>
    <xdr:to>
      <xdr:col>8</xdr:col>
      <xdr:colOff>990474</xdr:colOff>
      <xdr:row>1</xdr:row>
      <xdr:rowOff>228268</xdr:rowOff>
    </xdr:to>
    <xdr:grpSp>
      <xdr:nvGrpSpPr>
        <xdr:cNvPr id="13" name="Agrupar 12">
          <a:hlinkClick xmlns:r="http://schemas.openxmlformats.org/officeDocument/2006/relationships" r:id="rId8"/>
          <a:extLst>
            <a:ext uri="{FF2B5EF4-FFF2-40B4-BE49-F238E27FC236}">
              <a16:creationId xmlns:a16="http://schemas.microsoft.com/office/drawing/2014/main" id="{2504AC3C-9044-400E-9EE2-9D95A9BCA70D}"/>
            </a:ext>
          </a:extLst>
        </xdr:cNvPr>
        <xdr:cNvGrpSpPr/>
      </xdr:nvGrpSpPr>
      <xdr:grpSpPr>
        <a:xfrm>
          <a:off x="11426146" y="149920"/>
          <a:ext cx="403778" cy="392673"/>
          <a:chOff x="11434763" y="129787"/>
          <a:chExt cx="413303" cy="386672"/>
        </a:xfrm>
      </xdr:grpSpPr>
      <xdr:sp macro="" textlink="">
        <xdr:nvSpPr>
          <xdr:cNvPr id="14" name="Retângulo: Cantos Arredondados 13">
            <a:extLst>
              <a:ext uri="{FF2B5EF4-FFF2-40B4-BE49-F238E27FC236}">
                <a16:creationId xmlns:a16="http://schemas.microsoft.com/office/drawing/2014/main" id="{3FFD5D10-111A-94F2-1BE0-CA067CA4D3F1}"/>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E8480C5-C83F-EED1-A342-2C89CC4AF90B}"/>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9"/>
          <a:extLst>
            <a:ext uri="{FF2B5EF4-FFF2-40B4-BE49-F238E27FC236}">
              <a16:creationId xmlns:a16="http://schemas.microsoft.com/office/drawing/2014/main" id="{9FA37DAC-5E4B-418E-8ECD-C2653293333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6E054AF-A398-475D-AD5A-654899B665E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10"/>
          <a:extLst>
            <a:ext uri="{FF2B5EF4-FFF2-40B4-BE49-F238E27FC236}">
              <a16:creationId xmlns:a16="http://schemas.microsoft.com/office/drawing/2014/main" id="{38116023-6279-48CF-872F-142B0832F86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C569B45-2F30-4005-8839-88E5FC73D6B5}"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7</xdr:row>
      <xdr:rowOff>409976</xdr:rowOff>
    </xdr:to>
    <xdr:sp macro="" textlink="Índice!B42">
      <xdr:nvSpPr>
        <xdr:cNvPr id="18" name="Retângulo: Cantos Arredondados 17">
          <a:hlinkClick xmlns:r="http://schemas.openxmlformats.org/officeDocument/2006/relationships" r:id="rId11"/>
          <a:extLst>
            <a:ext uri="{FF2B5EF4-FFF2-40B4-BE49-F238E27FC236}">
              <a16:creationId xmlns:a16="http://schemas.microsoft.com/office/drawing/2014/main" id="{A37343B2-A13D-46BE-B0F5-38DE455FA5E1}"/>
            </a:ext>
          </a:extLst>
        </xdr:cNvPr>
        <xdr:cNvSpPr/>
      </xdr:nvSpPr>
      <xdr:spPr>
        <a:xfrm>
          <a:off x="168275" y="2221055"/>
          <a:ext cx="2076451" cy="389196"/>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713B4B8-EE96-4966-A33E-FDC8D6998DEA}"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CAPITAL FINANCEIRO</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208376</xdr:rowOff>
    </xdr:from>
    <xdr:to>
      <xdr:col>0</xdr:col>
      <xdr:colOff>2244726</xdr:colOff>
      <xdr:row>10</xdr:row>
      <xdr:rowOff>282688</xdr:rowOff>
    </xdr:to>
    <xdr:sp macro="" textlink="Índice!B46">
      <xdr:nvSpPr>
        <xdr:cNvPr id="19" name="Retângulo: Cantos Arredondados 18">
          <a:hlinkClick xmlns:r="http://schemas.openxmlformats.org/officeDocument/2006/relationships" r:id="rId7"/>
          <a:extLst>
            <a:ext uri="{FF2B5EF4-FFF2-40B4-BE49-F238E27FC236}">
              <a16:creationId xmlns:a16="http://schemas.microsoft.com/office/drawing/2014/main" id="{8629988A-7309-4EAC-8AD1-5A719518E663}"/>
            </a:ext>
          </a:extLst>
        </xdr:cNvPr>
        <xdr:cNvSpPr/>
      </xdr:nvSpPr>
      <xdr:spPr>
        <a:xfrm>
          <a:off x="168275" y="3160566"/>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EBB635E-9343-4A87-B4A6-9EC5AC0F8635}" type="TxLink">
            <a:rPr lang="en-US" sz="1050" b="0" i="0" u="none" strike="noStrike">
              <a:solidFill>
                <a:srgbClr val="695E4A"/>
              </a:solidFill>
              <a:effectLst/>
              <a:latin typeface="Calibri regular"/>
              <a:ea typeface="+mn-ea"/>
              <a:cs typeface="+mn-cs"/>
            </a:rPr>
            <a:pPr algn="l"/>
            <a:t>CAPITAL NATURAL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61477</xdr:rowOff>
    </xdr:from>
    <xdr:to>
      <xdr:col>0</xdr:col>
      <xdr:colOff>2244726</xdr:colOff>
      <xdr:row>12</xdr:row>
      <xdr:rowOff>147128</xdr:rowOff>
    </xdr:to>
    <xdr:sp macro="" textlink="Índice!B85">
      <xdr:nvSpPr>
        <xdr:cNvPr id="20" name="Retângulo: Cantos Arredondados 19">
          <a:hlinkClick xmlns:r="http://schemas.openxmlformats.org/officeDocument/2006/relationships" r:id="rId12"/>
          <a:extLst>
            <a:ext uri="{FF2B5EF4-FFF2-40B4-BE49-F238E27FC236}">
              <a16:creationId xmlns:a16="http://schemas.microsoft.com/office/drawing/2014/main" id="{9DBB5613-8601-4B22-B2A8-986DF4C058F5}"/>
            </a:ext>
          </a:extLst>
        </xdr:cNvPr>
        <xdr:cNvSpPr/>
      </xdr:nvSpPr>
      <xdr:spPr>
        <a:xfrm>
          <a:off x="168275" y="3642877"/>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4A3DF4C-F4CA-43FE-8DC8-8A41B105ED80}"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245338</xdr:rowOff>
    </xdr:from>
    <xdr:to>
      <xdr:col>0</xdr:col>
      <xdr:colOff>2244726</xdr:colOff>
      <xdr:row>14</xdr:row>
      <xdr:rowOff>7138</xdr:rowOff>
    </xdr:to>
    <xdr:sp macro="" textlink="Índice!B114">
      <xdr:nvSpPr>
        <xdr:cNvPr id="21" name="Retângulo: Cantos Arredondados 20">
          <a:hlinkClick xmlns:r="http://schemas.openxmlformats.org/officeDocument/2006/relationships" r:id="rId13"/>
          <a:extLst>
            <a:ext uri="{FF2B5EF4-FFF2-40B4-BE49-F238E27FC236}">
              <a16:creationId xmlns:a16="http://schemas.microsoft.com/office/drawing/2014/main" id="{DBD25612-E53F-423F-9D00-0C2C96E2A8E0}"/>
            </a:ext>
          </a:extLst>
        </xdr:cNvPr>
        <xdr:cNvSpPr/>
      </xdr:nvSpPr>
      <xdr:spPr>
        <a:xfrm>
          <a:off x="168275" y="4141063"/>
          <a:ext cx="2076451" cy="39101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67024E3-DBBF-4216-AFA4-E0B5CAD70B28}"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110018</xdr:rowOff>
    </xdr:from>
    <xdr:to>
      <xdr:col>0</xdr:col>
      <xdr:colOff>2244726</xdr:colOff>
      <xdr:row>15</xdr:row>
      <xdr:rowOff>196229</xdr:rowOff>
    </xdr:to>
    <xdr:sp macro="" textlink="Índice!B132">
      <xdr:nvSpPr>
        <xdr:cNvPr id="22" name="Retângulo: Cantos Arredondados 21">
          <a:hlinkClick xmlns:r="http://schemas.openxmlformats.org/officeDocument/2006/relationships" r:id="rId14"/>
          <a:extLst>
            <a:ext uri="{FF2B5EF4-FFF2-40B4-BE49-F238E27FC236}">
              <a16:creationId xmlns:a16="http://schemas.microsoft.com/office/drawing/2014/main" id="{18E24BEF-DF1B-4985-A0ED-BA6602327BCC}"/>
            </a:ext>
          </a:extLst>
        </xdr:cNvPr>
        <xdr:cNvSpPr/>
      </xdr:nvSpPr>
      <xdr:spPr>
        <a:xfrm>
          <a:off x="168275" y="4636074"/>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7FE6CA-B376-4625-80AF-E21AF94642C2}"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290704</xdr:rowOff>
    </xdr:from>
    <xdr:to>
      <xdr:col>0</xdr:col>
      <xdr:colOff>2244726</xdr:colOff>
      <xdr:row>16</xdr:row>
      <xdr:rowOff>365575</xdr:rowOff>
    </xdr:to>
    <xdr:sp macro="" textlink="Índice!B134">
      <xdr:nvSpPr>
        <xdr:cNvPr id="23" name="Retângulo: Cantos Arredondados 22">
          <a:hlinkClick xmlns:r="http://schemas.openxmlformats.org/officeDocument/2006/relationships" r:id="rId15"/>
          <a:extLst>
            <a:ext uri="{FF2B5EF4-FFF2-40B4-BE49-F238E27FC236}">
              <a16:creationId xmlns:a16="http://schemas.microsoft.com/office/drawing/2014/main" id="{3A750DA0-4315-4BCD-81DF-E5A614FA532A}"/>
            </a:ext>
          </a:extLst>
        </xdr:cNvPr>
        <xdr:cNvSpPr/>
      </xdr:nvSpPr>
      <xdr:spPr>
        <a:xfrm>
          <a:off x="168275" y="513108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D29CD8A-867C-4920-B429-DBD895468D84}"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33244</xdr:rowOff>
    </xdr:from>
    <xdr:to>
      <xdr:col>0</xdr:col>
      <xdr:colOff>2244726</xdr:colOff>
      <xdr:row>18</xdr:row>
      <xdr:rowOff>109931</xdr:rowOff>
    </xdr:to>
    <xdr:sp macro="" textlink="Índice!B141">
      <xdr:nvSpPr>
        <xdr:cNvPr id="24" name="Retângulo: Cantos Arredondados 23">
          <a:hlinkClick xmlns:r="http://schemas.openxmlformats.org/officeDocument/2006/relationships" r:id="rId16"/>
          <a:extLst>
            <a:ext uri="{FF2B5EF4-FFF2-40B4-BE49-F238E27FC236}">
              <a16:creationId xmlns:a16="http://schemas.microsoft.com/office/drawing/2014/main" id="{F07E3521-2EA7-4D26-9BCC-3794784E64E8}"/>
            </a:ext>
          </a:extLst>
        </xdr:cNvPr>
        <xdr:cNvSpPr/>
      </xdr:nvSpPr>
      <xdr:spPr>
        <a:xfrm>
          <a:off x="168275" y="5626100"/>
          <a:ext cx="2076451" cy="39101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AB56B45-905A-444B-B451-F304BBF8C368}"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8</xdr:row>
      <xdr:rowOff>37233</xdr:rowOff>
    </xdr:from>
    <xdr:to>
      <xdr:col>0</xdr:col>
      <xdr:colOff>2244550</xdr:colOff>
      <xdr:row>9</xdr:row>
      <xdr:rowOff>112105</xdr:rowOff>
    </xdr:to>
    <xdr:sp macro="" textlink="Índice!C42">
      <xdr:nvSpPr>
        <xdr:cNvPr id="28" name="Retângulo: Cantos Arredondados 27">
          <a:hlinkClick xmlns:r="http://schemas.openxmlformats.org/officeDocument/2006/relationships" r:id="rId11"/>
          <a:extLst>
            <a:ext uri="{FF2B5EF4-FFF2-40B4-BE49-F238E27FC236}">
              <a16:creationId xmlns:a16="http://schemas.microsoft.com/office/drawing/2014/main" id="{B810903B-5AE9-444A-B312-6069F01358D6}"/>
            </a:ext>
          </a:extLst>
        </xdr:cNvPr>
        <xdr:cNvSpPr/>
      </xdr:nvSpPr>
      <xdr:spPr>
        <a:xfrm>
          <a:off x="339725" y="2675658"/>
          <a:ext cx="1904825" cy="389197"/>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BEA6A2E-F40B-4EB0-905F-D1A4A9B99B84}"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Desempenho econômico-financeiro</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A0B05643-7534-4E00-8F3C-3BFA43145171}"/>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80A50A25-D792-4072-9209-5DC6E1F93A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3"/>
          <a:extLst>
            <a:ext uri="{FF2B5EF4-FFF2-40B4-BE49-F238E27FC236}">
              <a16:creationId xmlns:a16="http://schemas.microsoft.com/office/drawing/2014/main" id="{BDE7A13A-93EC-497C-8D97-9B8715FF5CBE}"/>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640D0FB3-E4AC-0B05-8EEE-C1A63AB95C82}"/>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2723B99A-C457-CF1E-4EB0-0055E0AEEE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5"/>
          <a:extLst>
            <a:ext uri="{FF2B5EF4-FFF2-40B4-BE49-F238E27FC236}">
              <a16:creationId xmlns:a16="http://schemas.microsoft.com/office/drawing/2014/main" id="{730E65D3-548E-4FA9-82AB-90F79FCCA617}"/>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2D782205-E891-5B51-29B2-1D1E89A2B67F}"/>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50FCBA2F-4E93-F857-7BFD-77455CDA313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1085149</xdr:colOff>
      <xdr:row>0</xdr:row>
      <xdr:rowOff>154636</xdr:rowOff>
    </xdr:from>
    <xdr:to>
      <xdr:col>9</xdr:col>
      <xdr:colOff>114554</xdr:colOff>
      <xdr:row>1</xdr:row>
      <xdr:rowOff>234174</xdr:rowOff>
    </xdr:to>
    <xdr:grpSp>
      <xdr:nvGrpSpPr>
        <xdr:cNvPr id="10" name="Agrupar 9">
          <a:hlinkClick xmlns:r="http://schemas.openxmlformats.org/officeDocument/2006/relationships" r:id="rId7"/>
          <a:extLst>
            <a:ext uri="{FF2B5EF4-FFF2-40B4-BE49-F238E27FC236}">
              <a16:creationId xmlns:a16="http://schemas.microsoft.com/office/drawing/2014/main" id="{3D97B829-09EE-4282-8EA8-9C1C56BE4540}"/>
            </a:ext>
          </a:extLst>
        </xdr:cNvPr>
        <xdr:cNvGrpSpPr/>
      </xdr:nvGrpSpPr>
      <xdr:grpSpPr>
        <a:xfrm>
          <a:off x="11924599" y="154636"/>
          <a:ext cx="420055" cy="393863"/>
          <a:chOff x="11937133" y="129787"/>
          <a:chExt cx="416880" cy="386672"/>
        </a:xfrm>
      </xdr:grpSpPr>
      <xdr:sp macro="" textlink="">
        <xdr:nvSpPr>
          <xdr:cNvPr id="11" name="Retângulo: Cantos Arredondados 10">
            <a:extLst>
              <a:ext uri="{FF2B5EF4-FFF2-40B4-BE49-F238E27FC236}">
                <a16:creationId xmlns:a16="http://schemas.microsoft.com/office/drawing/2014/main" id="{315E58EF-BD44-9EFC-AB80-1D93CE91C133}"/>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EB3AD09-8B9C-E2FB-6BA3-DB10D1D2095F}"/>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589129</xdr:colOff>
      <xdr:row>0</xdr:row>
      <xdr:rowOff>154636</xdr:rowOff>
    </xdr:from>
    <xdr:to>
      <xdr:col>8</xdr:col>
      <xdr:colOff>992907</xdr:colOff>
      <xdr:row>1</xdr:row>
      <xdr:rowOff>234174</xdr:rowOff>
    </xdr:to>
    <xdr:grpSp>
      <xdr:nvGrpSpPr>
        <xdr:cNvPr id="13" name="Agrupar 12">
          <a:hlinkClick xmlns:r="http://schemas.openxmlformats.org/officeDocument/2006/relationships" r:id="rId8"/>
          <a:extLst>
            <a:ext uri="{FF2B5EF4-FFF2-40B4-BE49-F238E27FC236}">
              <a16:creationId xmlns:a16="http://schemas.microsoft.com/office/drawing/2014/main" id="{2F38D7EF-78AA-44C1-836C-5321CE5FA992}"/>
            </a:ext>
          </a:extLst>
        </xdr:cNvPr>
        <xdr:cNvGrpSpPr/>
      </xdr:nvGrpSpPr>
      <xdr:grpSpPr>
        <a:xfrm>
          <a:off x="11428579" y="154636"/>
          <a:ext cx="403778" cy="393863"/>
          <a:chOff x="11434763" y="129787"/>
          <a:chExt cx="413303" cy="386672"/>
        </a:xfrm>
      </xdr:grpSpPr>
      <xdr:sp macro="" textlink="">
        <xdr:nvSpPr>
          <xdr:cNvPr id="14" name="Retângulo: Cantos Arredondados 13">
            <a:extLst>
              <a:ext uri="{FF2B5EF4-FFF2-40B4-BE49-F238E27FC236}">
                <a16:creationId xmlns:a16="http://schemas.microsoft.com/office/drawing/2014/main" id="{0AC336C5-3B71-4CD4-F805-EA555FB94D5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F5D0A383-B65D-FF0E-8D8F-FCAFACB6311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9"/>
          <a:extLst>
            <a:ext uri="{FF2B5EF4-FFF2-40B4-BE49-F238E27FC236}">
              <a16:creationId xmlns:a16="http://schemas.microsoft.com/office/drawing/2014/main" id="{FCC491CE-73C1-4AA8-A643-B25B6782534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10"/>
          <a:extLst>
            <a:ext uri="{FF2B5EF4-FFF2-40B4-BE49-F238E27FC236}">
              <a16:creationId xmlns:a16="http://schemas.microsoft.com/office/drawing/2014/main" id="{B0D10CCF-964D-4D76-8A04-7A7A3629ADB1}"/>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18" name="Retângulo: Cantos Arredondados 17">
          <a:hlinkClick xmlns:r="http://schemas.openxmlformats.org/officeDocument/2006/relationships" r:id="rId8"/>
          <a:extLst>
            <a:ext uri="{FF2B5EF4-FFF2-40B4-BE49-F238E27FC236}">
              <a16:creationId xmlns:a16="http://schemas.microsoft.com/office/drawing/2014/main" id="{CE7D731E-28E5-472C-A051-0627037C4E4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19" name="Retângulo: Cantos Arredondados 18">
          <a:hlinkClick xmlns:r="http://schemas.openxmlformats.org/officeDocument/2006/relationships" r:id="rId11"/>
          <a:extLst>
            <a:ext uri="{FF2B5EF4-FFF2-40B4-BE49-F238E27FC236}">
              <a16:creationId xmlns:a16="http://schemas.microsoft.com/office/drawing/2014/main" id="{9B7F5F89-FB11-4B28-A017-709E226649A1}"/>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20" name="Retângulo: Cantos Arredondados 19">
          <a:hlinkClick xmlns:r="http://schemas.openxmlformats.org/officeDocument/2006/relationships" r:id="rId12"/>
          <a:extLst>
            <a:ext uri="{FF2B5EF4-FFF2-40B4-BE49-F238E27FC236}">
              <a16:creationId xmlns:a16="http://schemas.microsoft.com/office/drawing/2014/main" id="{6BC27F54-8DD0-4EAD-958F-247A4ECE8252}"/>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21" name="Retângulo: Cantos Arredondados 20">
          <a:hlinkClick xmlns:r="http://schemas.openxmlformats.org/officeDocument/2006/relationships" r:id="rId13"/>
          <a:extLst>
            <a:ext uri="{FF2B5EF4-FFF2-40B4-BE49-F238E27FC236}">
              <a16:creationId xmlns:a16="http://schemas.microsoft.com/office/drawing/2014/main" id="{D3F0EF1D-A53D-4D1B-87A5-991A069BD444}"/>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22" name="Retângulo: Cantos Arredondados 21">
          <a:hlinkClick xmlns:r="http://schemas.openxmlformats.org/officeDocument/2006/relationships" r:id="rId14"/>
          <a:extLst>
            <a:ext uri="{FF2B5EF4-FFF2-40B4-BE49-F238E27FC236}">
              <a16:creationId xmlns:a16="http://schemas.microsoft.com/office/drawing/2014/main" id="{23A79543-0CD8-4237-B123-488D166229CD}"/>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23" name="Retângulo: Cantos Arredondados 22">
          <a:hlinkClick xmlns:r="http://schemas.openxmlformats.org/officeDocument/2006/relationships" r:id="rId15"/>
          <a:extLst>
            <a:ext uri="{FF2B5EF4-FFF2-40B4-BE49-F238E27FC236}">
              <a16:creationId xmlns:a16="http://schemas.microsoft.com/office/drawing/2014/main" id="{A7B4DF34-A901-4774-A359-746400E93DD1}"/>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24" name="Retângulo: Cantos Arredondados 23">
          <a:hlinkClick xmlns:r="http://schemas.openxmlformats.org/officeDocument/2006/relationships" r:id="rId16"/>
          <a:extLst>
            <a:ext uri="{FF2B5EF4-FFF2-40B4-BE49-F238E27FC236}">
              <a16:creationId xmlns:a16="http://schemas.microsoft.com/office/drawing/2014/main" id="{09FBE00C-024D-415F-921C-44CDF5F1DD01}"/>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25" name="Retângulo: Cantos Arredondados 24">
          <a:hlinkClick xmlns:r="http://schemas.openxmlformats.org/officeDocument/2006/relationships" r:id="rId11"/>
          <a:extLst>
            <a:ext uri="{FF2B5EF4-FFF2-40B4-BE49-F238E27FC236}">
              <a16:creationId xmlns:a16="http://schemas.microsoft.com/office/drawing/2014/main" id="{BB0CD8B2-87A3-40BF-8343-830F69F675B7}"/>
            </a:ext>
          </a:extLst>
        </xdr:cNvPr>
        <xdr:cNvSpPr/>
      </xdr:nvSpPr>
      <xdr:spPr>
        <a:xfrm>
          <a:off x="339725" y="309945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27" name="Retângulo: Cantos Arredondados 26">
          <a:hlinkClick xmlns:r="http://schemas.openxmlformats.org/officeDocument/2006/relationships" r:id="rId7"/>
          <a:extLst>
            <a:ext uri="{FF2B5EF4-FFF2-40B4-BE49-F238E27FC236}">
              <a16:creationId xmlns:a16="http://schemas.microsoft.com/office/drawing/2014/main" id="{8BB09A0F-B398-FB33-18CF-B77101B51654}"/>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28" name="Retângulo: Cantos Arredondados 27">
          <a:hlinkClick xmlns:r="http://schemas.openxmlformats.org/officeDocument/2006/relationships" r:id="rId17"/>
          <a:extLst>
            <a:ext uri="{FF2B5EF4-FFF2-40B4-BE49-F238E27FC236}">
              <a16:creationId xmlns:a16="http://schemas.microsoft.com/office/drawing/2014/main" id="{36734E35-1684-E99F-B08D-E2E6C153DDAE}"/>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29" name="Retângulo: Cantos Arredondados 28">
          <a:hlinkClick xmlns:r="http://schemas.openxmlformats.org/officeDocument/2006/relationships" r:id="rId18"/>
          <a:extLst>
            <a:ext uri="{FF2B5EF4-FFF2-40B4-BE49-F238E27FC236}">
              <a16:creationId xmlns:a16="http://schemas.microsoft.com/office/drawing/2014/main" id="{9DB812BD-37EC-AB52-7E61-6E3E6E56963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30" name="Retângulo: Cantos Arredondados 29">
          <a:hlinkClick xmlns:r="http://schemas.openxmlformats.org/officeDocument/2006/relationships" r:id="rId19"/>
          <a:extLst>
            <a:ext uri="{FF2B5EF4-FFF2-40B4-BE49-F238E27FC236}">
              <a16:creationId xmlns:a16="http://schemas.microsoft.com/office/drawing/2014/main" id="{E0D8ABC6-DA55-FCD2-B221-FB0D651B28AB}"/>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31" name="Retângulo: Cantos Arredondados 30">
          <a:hlinkClick xmlns:r="http://schemas.openxmlformats.org/officeDocument/2006/relationships" r:id="rId20"/>
          <a:extLst>
            <a:ext uri="{FF2B5EF4-FFF2-40B4-BE49-F238E27FC236}">
              <a16:creationId xmlns:a16="http://schemas.microsoft.com/office/drawing/2014/main" id="{B7B7D1BB-2132-754A-FF70-CEE9823E9BE2}"/>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32" name="Retângulo: Cantos Arredondados 31">
          <a:hlinkClick xmlns:r="http://schemas.openxmlformats.org/officeDocument/2006/relationships" r:id="rId21"/>
          <a:extLst>
            <a:ext uri="{FF2B5EF4-FFF2-40B4-BE49-F238E27FC236}">
              <a16:creationId xmlns:a16="http://schemas.microsoft.com/office/drawing/2014/main" id="{AD5A4A02-CD55-828E-3168-5F69F1D193B6}"/>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CCA15CEA-739C-4E80-8320-3C5E24C6E8B3}"/>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5CF9AA4A-78EE-3CC4-532C-3375595E162D}"/>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4F5AF503-EC60-FA83-3B1E-F41801DEDA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D81B8081-4002-4E81-9F45-E74759A59688}"/>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91C1467A-68D5-C222-7F36-B6298B393981}"/>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4C3D7EA7-C391-625D-2C6F-DEEA4E7C4E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1085145</xdr:colOff>
      <xdr:row>0</xdr:row>
      <xdr:rowOff>154632</xdr:rowOff>
    </xdr:from>
    <xdr:to>
      <xdr:col>9</xdr:col>
      <xdr:colOff>114550</xdr:colOff>
      <xdr:row>1</xdr:row>
      <xdr:rowOff>245055</xdr:rowOff>
    </xdr:to>
    <xdr:grpSp>
      <xdr:nvGrpSpPr>
        <xdr:cNvPr id="10" name="Agrupar 9">
          <a:hlinkClick xmlns:r="http://schemas.openxmlformats.org/officeDocument/2006/relationships" r:id="rId5"/>
          <a:extLst>
            <a:ext uri="{FF2B5EF4-FFF2-40B4-BE49-F238E27FC236}">
              <a16:creationId xmlns:a16="http://schemas.microsoft.com/office/drawing/2014/main" id="{A1240781-CDCA-4B9C-853D-A673533CC57B}"/>
            </a:ext>
          </a:extLst>
        </xdr:cNvPr>
        <xdr:cNvGrpSpPr/>
      </xdr:nvGrpSpPr>
      <xdr:grpSpPr>
        <a:xfrm>
          <a:off x="11924595" y="154632"/>
          <a:ext cx="420055" cy="404748"/>
          <a:chOff x="11937133" y="129787"/>
          <a:chExt cx="416880" cy="386672"/>
        </a:xfrm>
      </xdr:grpSpPr>
      <xdr:sp macro="" textlink="">
        <xdr:nvSpPr>
          <xdr:cNvPr id="11" name="Retângulo: Cantos Arredondados 10">
            <a:extLst>
              <a:ext uri="{FF2B5EF4-FFF2-40B4-BE49-F238E27FC236}">
                <a16:creationId xmlns:a16="http://schemas.microsoft.com/office/drawing/2014/main" id="{B28DC31A-35D2-6393-1507-E345A836A351}"/>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C81EB3F5-B5BF-8D6B-E4B1-CD7759E93613}"/>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245055</xdr:rowOff>
    </xdr:to>
    <xdr:grpSp>
      <xdr:nvGrpSpPr>
        <xdr:cNvPr id="13" name="Agrupar 12">
          <a:hlinkClick xmlns:r="http://schemas.openxmlformats.org/officeDocument/2006/relationships" r:id="rId6"/>
          <a:extLst>
            <a:ext uri="{FF2B5EF4-FFF2-40B4-BE49-F238E27FC236}">
              <a16:creationId xmlns:a16="http://schemas.microsoft.com/office/drawing/2014/main" id="{D38AA2BD-C0C1-48FA-AEA7-942A38F1E41B}"/>
            </a:ext>
          </a:extLst>
        </xdr:cNvPr>
        <xdr:cNvGrpSpPr/>
      </xdr:nvGrpSpPr>
      <xdr:grpSpPr>
        <a:xfrm>
          <a:off x="11428575" y="154632"/>
          <a:ext cx="403778" cy="404748"/>
          <a:chOff x="11434763" y="129787"/>
          <a:chExt cx="413303" cy="386672"/>
        </a:xfrm>
      </xdr:grpSpPr>
      <xdr:sp macro="" textlink="">
        <xdr:nvSpPr>
          <xdr:cNvPr id="14" name="Retângulo: Cantos Arredondados 13">
            <a:extLst>
              <a:ext uri="{FF2B5EF4-FFF2-40B4-BE49-F238E27FC236}">
                <a16:creationId xmlns:a16="http://schemas.microsoft.com/office/drawing/2014/main" id="{04E33175-CD0D-A907-E0DA-8703B27DF0B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BC3DB202-9580-C125-5C77-E916E776CBA2}"/>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40" name="Retângulo: Cantos Arredondados 39">
          <a:hlinkClick xmlns:r="http://schemas.openxmlformats.org/officeDocument/2006/relationships" r:id="rId7"/>
          <a:extLst>
            <a:ext uri="{FF2B5EF4-FFF2-40B4-BE49-F238E27FC236}">
              <a16:creationId xmlns:a16="http://schemas.microsoft.com/office/drawing/2014/main" id="{0029F677-D14D-409A-A4E5-342E1C319BED}"/>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41" name="Imagem 40">
          <a:extLst>
            <a:ext uri="{FF2B5EF4-FFF2-40B4-BE49-F238E27FC236}">
              <a16:creationId xmlns:a16="http://schemas.microsoft.com/office/drawing/2014/main" id="{4906AFBA-B0BA-4982-AA57-2323035875B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42" name="Retângulo: Cantos Arredondados 41">
          <a:hlinkClick xmlns:r="http://schemas.openxmlformats.org/officeDocument/2006/relationships" r:id="rId9"/>
          <a:extLst>
            <a:ext uri="{FF2B5EF4-FFF2-40B4-BE49-F238E27FC236}">
              <a16:creationId xmlns:a16="http://schemas.microsoft.com/office/drawing/2014/main" id="{AD277712-2BBF-4C43-B461-23DD28294C8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43" name="Retângulo: Cantos Arredondados 42">
          <a:hlinkClick xmlns:r="http://schemas.openxmlformats.org/officeDocument/2006/relationships" r:id="rId10"/>
          <a:extLst>
            <a:ext uri="{FF2B5EF4-FFF2-40B4-BE49-F238E27FC236}">
              <a16:creationId xmlns:a16="http://schemas.microsoft.com/office/drawing/2014/main" id="{7458EEA2-7F0B-4806-9AA5-09A8510ABB12}"/>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44" name="Retângulo: Cantos Arredondados 43">
          <a:hlinkClick xmlns:r="http://schemas.openxmlformats.org/officeDocument/2006/relationships" r:id="rId11"/>
          <a:extLst>
            <a:ext uri="{FF2B5EF4-FFF2-40B4-BE49-F238E27FC236}">
              <a16:creationId xmlns:a16="http://schemas.microsoft.com/office/drawing/2014/main" id="{B3EAC377-A2B8-466A-9165-57CA61EEF5C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45" name="Retângulo: Cantos Arredondados 44">
          <a:hlinkClick xmlns:r="http://schemas.openxmlformats.org/officeDocument/2006/relationships" r:id="rId6"/>
          <a:extLst>
            <a:ext uri="{FF2B5EF4-FFF2-40B4-BE49-F238E27FC236}">
              <a16:creationId xmlns:a16="http://schemas.microsoft.com/office/drawing/2014/main" id="{1FA439ED-A096-455C-934C-52CB89F4DDBA}"/>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283653</xdr:rowOff>
    </xdr:to>
    <xdr:sp macro="" textlink="Índice!B85">
      <xdr:nvSpPr>
        <xdr:cNvPr id="46" name="Retângulo: Cantos Arredondados 45">
          <a:hlinkClick xmlns:r="http://schemas.openxmlformats.org/officeDocument/2006/relationships" r:id="rId12"/>
          <a:extLst>
            <a:ext uri="{FF2B5EF4-FFF2-40B4-BE49-F238E27FC236}">
              <a16:creationId xmlns:a16="http://schemas.microsoft.com/office/drawing/2014/main" id="{510AA9E3-98E9-4B2B-88BE-59465F850E89}"/>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73888</xdr:rowOff>
    </xdr:from>
    <xdr:to>
      <xdr:col>0</xdr:col>
      <xdr:colOff>2244726</xdr:colOff>
      <xdr:row>22</xdr:row>
      <xdr:rowOff>150013</xdr:rowOff>
    </xdr:to>
    <xdr:sp macro="" textlink="Índice!B114">
      <xdr:nvSpPr>
        <xdr:cNvPr id="47" name="Retângulo: Cantos Arredondados 46">
          <a:hlinkClick xmlns:r="http://schemas.openxmlformats.org/officeDocument/2006/relationships" r:id="rId13"/>
          <a:extLst>
            <a:ext uri="{FF2B5EF4-FFF2-40B4-BE49-F238E27FC236}">
              <a16:creationId xmlns:a16="http://schemas.microsoft.com/office/drawing/2014/main" id="{FC000E06-523A-4012-A939-26F4C21EE825}"/>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23</xdr:row>
      <xdr:rowOff>339104</xdr:rowOff>
    </xdr:to>
    <xdr:sp macro="" textlink="Índice!B132">
      <xdr:nvSpPr>
        <xdr:cNvPr id="48" name="Retângulo: Cantos Arredondados 47">
          <a:hlinkClick xmlns:r="http://schemas.openxmlformats.org/officeDocument/2006/relationships" r:id="rId14"/>
          <a:extLst>
            <a:ext uri="{FF2B5EF4-FFF2-40B4-BE49-F238E27FC236}">
              <a16:creationId xmlns:a16="http://schemas.microsoft.com/office/drawing/2014/main" id="{864024DA-6012-4878-8C51-8DA985839C06}"/>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433579</xdr:rowOff>
    </xdr:from>
    <xdr:to>
      <xdr:col>0</xdr:col>
      <xdr:colOff>2244726</xdr:colOff>
      <xdr:row>24</xdr:row>
      <xdr:rowOff>378275</xdr:rowOff>
    </xdr:to>
    <xdr:sp macro="" textlink="Índice!B134">
      <xdr:nvSpPr>
        <xdr:cNvPr id="49" name="Retângulo: Cantos Arredondados 48">
          <a:hlinkClick xmlns:r="http://schemas.openxmlformats.org/officeDocument/2006/relationships" r:id="rId15"/>
          <a:extLst>
            <a:ext uri="{FF2B5EF4-FFF2-40B4-BE49-F238E27FC236}">
              <a16:creationId xmlns:a16="http://schemas.microsoft.com/office/drawing/2014/main" id="{C9C0DF43-7891-4116-A927-B3C8B1CC48C6}"/>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42769</xdr:rowOff>
    </xdr:from>
    <xdr:to>
      <xdr:col>0</xdr:col>
      <xdr:colOff>2244726</xdr:colOff>
      <xdr:row>26</xdr:row>
      <xdr:rowOff>128981</xdr:rowOff>
    </xdr:to>
    <xdr:sp macro="" textlink="Índice!B141">
      <xdr:nvSpPr>
        <xdr:cNvPr id="50" name="Retângulo: Cantos Arredondados 49">
          <a:hlinkClick xmlns:r="http://schemas.openxmlformats.org/officeDocument/2006/relationships" r:id="rId16"/>
          <a:extLst>
            <a:ext uri="{FF2B5EF4-FFF2-40B4-BE49-F238E27FC236}">
              <a16:creationId xmlns:a16="http://schemas.microsoft.com/office/drawing/2014/main" id="{1C220791-589F-4435-A7B2-1F18E02BE6CD}"/>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34255</xdr:rowOff>
    </xdr:to>
    <xdr:sp macro="" textlink="Índice!C46">
      <xdr:nvSpPr>
        <xdr:cNvPr id="51" name="Retângulo: Cantos Arredondados 50">
          <a:hlinkClick xmlns:r="http://schemas.openxmlformats.org/officeDocument/2006/relationships" r:id="rId6"/>
          <a:extLst>
            <a:ext uri="{FF2B5EF4-FFF2-40B4-BE49-F238E27FC236}">
              <a16:creationId xmlns:a16="http://schemas.microsoft.com/office/drawing/2014/main" id="{79843681-38BC-44D1-B14B-45DB31F7BA8E}"/>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52" name="Retângulo: Cantos Arredondados 51">
          <a:hlinkClick xmlns:r="http://schemas.openxmlformats.org/officeDocument/2006/relationships" r:id="rId17"/>
          <a:extLst>
            <a:ext uri="{FF2B5EF4-FFF2-40B4-BE49-F238E27FC236}">
              <a16:creationId xmlns:a16="http://schemas.microsoft.com/office/drawing/2014/main" id="{2C96437B-E5D0-4878-ADC8-43809BAF7DA6}"/>
            </a:ext>
          </a:extLst>
        </xdr:cNvPr>
        <xdr:cNvSpPr/>
      </xdr:nvSpPr>
      <xdr:spPr>
        <a:xfrm>
          <a:off x="339725" y="3533650"/>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1" i="0" u="sng" strike="noStrike">
              <a:solidFill>
                <a:schemeClr val="bg1"/>
              </a:solidFill>
              <a:effectLst/>
              <a:latin typeface="Calibri regular"/>
              <a:ea typeface="+mn-ea"/>
              <a:cs typeface="+mn-cs"/>
            </a:rPr>
            <a:pPr algn="l"/>
            <a:t>Estratégia climática &amp; transição energética</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205467</xdr:rowOff>
    </xdr:from>
    <xdr:to>
      <xdr:col>0</xdr:col>
      <xdr:colOff>2244550</xdr:colOff>
      <xdr:row>13</xdr:row>
      <xdr:rowOff>270814</xdr:rowOff>
    </xdr:to>
    <xdr:sp macro="" textlink="Índice!C60">
      <xdr:nvSpPr>
        <xdr:cNvPr id="53" name="Retângulo: Cantos Arredondados 52">
          <a:hlinkClick xmlns:r="http://schemas.openxmlformats.org/officeDocument/2006/relationships" r:id="rId5"/>
          <a:extLst>
            <a:ext uri="{FF2B5EF4-FFF2-40B4-BE49-F238E27FC236}">
              <a16:creationId xmlns:a16="http://schemas.microsoft.com/office/drawing/2014/main" id="{0DEE6B1C-7392-41FF-91A1-49787A6F427A}"/>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54" name="Retângulo: Cantos Arredondados 53">
          <a:hlinkClick xmlns:r="http://schemas.openxmlformats.org/officeDocument/2006/relationships" r:id="rId18"/>
          <a:extLst>
            <a:ext uri="{FF2B5EF4-FFF2-40B4-BE49-F238E27FC236}">
              <a16:creationId xmlns:a16="http://schemas.microsoft.com/office/drawing/2014/main" id="{221256BA-A205-4514-B586-48C3C1BB677C}"/>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130876</xdr:rowOff>
    </xdr:from>
    <xdr:to>
      <xdr:col>0</xdr:col>
      <xdr:colOff>2244550</xdr:colOff>
      <xdr:row>16</xdr:row>
      <xdr:rowOff>205748</xdr:rowOff>
    </xdr:to>
    <xdr:sp macro="" textlink="Índice!C69">
      <xdr:nvSpPr>
        <xdr:cNvPr id="55" name="Retângulo: Cantos Arredondados 54">
          <a:hlinkClick xmlns:r="http://schemas.openxmlformats.org/officeDocument/2006/relationships" r:id="rId19"/>
          <a:extLst>
            <a:ext uri="{FF2B5EF4-FFF2-40B4-BE49-F238E27FC236}">
              <a16:creationId xmlns:a16="http://schemas.microsoft.com/office/drawing/2014/main" id="{1B259567-7B3D-46BA-8DFA-4DE991507178}"/>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244393</xdr:rowOff>
    </xdr:from>
    <xdr:to>
      <xdr:col>0</xdr:col>
      <xdr:colOff>2244550</xdr:colOff>
      <xdr:row>18</xdr:row>
      <xdr:rowOff>1765</xdr:rowOff>
    </xdr:to>
    <xdr:sp macro="" textlink="Índice!C76">
      <xdr:nvSpPr>
        <xdr:cNvPr id="56" name="Retângulo: Cantos Arredondados 55">
          <a:hlinkClick xmlns:r="http://schemas.openxmlformats.org/officeDocument/2006/relationships" r:id="rId20"/>
          <a:extLst>
            <a:ext uri="{FF2B5EF4-FFF2-40B4-BE49-F238E27FC236}">
              <a16:creationId xmlns:a16="http://schemas.microsoft.com/office/drawing/2014/main" id="{ED1C4034-3B00-4B25-9CA7-FF0B4477B4ED}"/>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53108</xdr:rowOff>
    </xdr:from>
    <xdr:to>
      <xdr:col>0</xdr:col>
      <xdr:colOff>2244550</xdr:colOff>
      <xdr:row>19</xdr:row>
      <xdr:rowOff>131155</xdr:rowOff>
    </xdr:to>
    <xdr:sp macro="" textlink="Índice!C79">
      <xdr:nvSpPr>
        <xdr:cNvPr id="57" name="Retângulo: Cantos Arredondados 56">
          <a:hlinkClick xmlns:r="http://schemas.openxmlformats.org/officeDocument/2006/relationships" r:id="rId21"/>
          <a:extLst>
            <a:ext uri="{FF2B5EF4-FFF2-40B4-BE49-F238E27FC236}">
              <a16:creationId xmlns:a16="http://schemas.microsoft.com/office/drawing/2014/main" id="{AB75A94A-E266-4FCC-AD50-9FD13EB09973}"/>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xdr:from>
      <xdr:col>1</xdr:col>
      <xdr:colOff>241787</xdr:colOff>
      <xdr:row>42</xdr:row>
      <xdr:rowOff>218832</xdr:rowOff>
    </xdr:from>
    <xdr:to>
      <xdr:col>6</xdr:col>
      <xdr:colOff>1337162</xdr:colOff>
      <xdr:row>53</xdr:row>
      <xdr:rowOff>28332</xdr:rowOff>
    </xdr:to>
    <xdr:graphicFrame macro="">
      <xdr:nvGraphicFramePr>
        <xdr:cNvPr id="58" name="Gráfico 57">
          <a:extLst>
            <a:ext uri="{FF2B5EF4-FFF2-40B4-BE49-F238E27FC236}">
              <a16:creationId xmlns:a16="http://schemas.microsoft.com/office/drawing/2014/main" id="{9B76A7D1-5C1F-7FCC-F728-4B30EE3F9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3175</xdr:colOff>
      <xdr:row>124</xdr:row>
      <xdr:rowOff>183905</xdr:rowOff>
    </xdr:from>
    <xdr:to>
      <xdr:col>6</xdr:col>
      <xdr:colOff>464038</xdr:colOff>
      <xdr:row>132</xdr:row>
      <xdr:rowOff>152888</xdr:rowOff>
    </xdr:to>
    <xdr:graphicFrame macro="">
      <xdr:nvGraphicFramePr>
        <xdr:cNvPr id="59" name="Gráfico 58">
          <a:extLst>
            <a:ext uri="{FF2B5EF4-FFF2-40B4-BE49-F238E27FC236}">
              <a16:creationId xmlns:a16="http://schemas.microsoft.com/office/drawing/2014/main" id="{1EDB4335-88C8-82CA-18EB-CF0F54C894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220F8371-2C9C-435D-8DEF-F8D26A49E354}"/>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550BB52-21EF-23C2-01DC-62FED844F596}"/>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52654159-9635-A7EA-14FA-E2D5D07566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5ACF6D59-AA74-4F4D-9FE8-BF32CCB45764}"/>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13EC4FD7-A310-0729-4FF8-6C5F298A2445}"/>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B9F45C22-5B88-9F68-0947-8DEB59F415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1085145</xdr:colOff>
      <xdr:row>0</xdr:row>
      <xdr:rowOff>154632</xdr:rowOff>
    </xdr:from>
    <xdr:to>
      <xdr:col>9</xdr:col>
      <xdr:colOff>114550</xdr:colOff>
      <xdr:row>1</xdr:row>
      <xdr:rowOff>235530</xdr:rowOff>
    </xdr:to>
    <xdr:grpSp>
      <xdr:nvGrpSpPr>
        <xdr:cNvPr id="10" name="Agrupar 9">
          <a:hlinkClick xmlns:r="http://schemas.openxmlformats.org/officeDocument/2006/relationships" r:id="rId5"/>
          <a:extLst>
            <a:ext uri="{FF2B5EF4-FFF2-40B4-BE49-F238E27FC236}">
              <a16:creationId xmlns:a16="http://schemas.microsoft.com/office/drawing/2014/main" id="{23C9D6F4-8760-47E5-9DC5-D8F244A7E10A}"/>
            </a:ext>
          </a:extLst>
        </xdr:cNvPr>
        <xdr:cNvGrpSpPr/>
      </xdr:nvGrpSpPr>
      <xdr:grpSpPr>
        <a:xfrm>
          <a:off x="11924595"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474ABA66-42FC-49B3-A1F6-D63D8613CD03}"/>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BA89530-DAEA-5AF2-819F-E7A4CC51BDA9}"/>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235530</xdr:rowOff>
    </xdr:to>
    <xdr:grpSp>
      <xdr:nvGrpSpPr>
        <xdr:cNvPr id="13" name="Agrupar 12">
          <a:hlinkClick xmlns:r="http://schemas.openxmlformats.org/officeDocument/2006/relationships" r:id="rId6"/>
          <a:extLst>
            <a:ext uri="{FF2B5EF4-FFF2-40B4-BE49-F238E27FC236}">
              <a16:creationId xmlns:a16="http://schemas.microsoft.com/office/drawing/2014/main" id="{3FF89034-634A-4C7C-9651-F12D82A08117}"/>
            </a:ext>
          </a:extLst>
        </xdr:cNvPr>
        <xdr:cNvGrpSpPr/>
      </xdr:nvGrpSpPr>
      <xdr:grpSpPr>
        <a:xfrm>
          <a:off x="11428575"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446918B4-F3E5-1892-FF89-33DFC5000B7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02FDF151-6734-2BCA-32B6-C1AB0CABD73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4" name="Retângulo: Cantos Arredondados 33">
          <a:hlinkClick xmlns:r="http://schemas.openxmlformats.org/officeDocument/2006/relationships" r:id="rId7"/>
          <a:extLst>
            <a:ext uri="{FF2B5EF4-FFF2-40B4-BE49-F238E27FC236}">
              <a16:creationId xmlns:a16="http://schemas.microsoft.com/office/drawing/2014/main" id="{08A413FC-9759-4332-AE75-2DC824CC5BCA}"/>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5" name="Imagem 34">
          <a:extLst>
            <a:ext uri="{FF2B5EF4-FFF2-40B4-BE49-F238E27FC236}">
              <a16:creationId xmlns:a16="http://schemas.microsoft.com/office/drawing/2014/main" id="{82343B68-C120-4F31-BD8D-BA550475372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6" name="Retângulo: Cantos Arredondados 35">
          <a:hlinkClick xmlns:r="http://schemas.openxmlformats.org/officeDocument/2006/relationships" r:id="rId9"/>
          <a:extLst>
            <a:ext uri="{FF2B5EF4-FFF2-40B4-BE49-F238E27FC236}">
              <a16:creationId xmlns:a16="http://schemas.microsoft.com/office/drawing/2014/main" id="{B9D189B3-45E6-427E-9B43-532DDA05BEF0}"/>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7" name="Retângulo: Cantos Arredondados 36">
          <a:hlinkClick xmlns:r="http://schemas.openxmlformats.org/officeDocument/2006/relationships" r:id="rId10"/>
          <a:extLst>
            <a:ext uri="{FF2B5EF4-FFF2-40B4-BE49-F238E27FC236}">
              <a16:creationId xmlns:a16="http://schemas.microsoft.com/office/drawing/2014/main" id="{58BA3821-37BC-4428-853F-6FA21846D2E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8" name="Retângulo: Cantos Arredondados 37">
          <a:hlinkClick xmlns:r="http://schemas.openxmlformats.org/officeDocument/2006/relationships" r:id="rId11"/>
          <a:extLst>
            <a:ext uri="{FF2B5EF4-FFF2-40B4-BE49-F238E27FC236}">
              <a16:creationId xmlns:a16="http://schemas.microsoft.com/office/drawing/2014/main" id="{D7BE89F6-696A-4049-959C-C09AD5796C8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9" name="Retângulo: Cantos Arredondados 38">
          <a:hlinkClick xmlns:r="http://schemas.openxmlformats.org/officeDocument/2006/relationships" r:id="rId12"/>
          <a:extLst>
            <a:ext uri="{FF2B5EF4-FFF2-40B4-BE49-F238E27FC236}">
              <a16:creationId xmlns:a16="http://schemas.microsoft.com/office/drawing/2014/main" id="{97F467E3-04D4-45F6-BE4A-CCF9A52BFC82}"/>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0" name="Retângulo: Cantos Arredondados 39">
          <a:hlinkClick xmlns:r="http://schemas.openxmlformats.org/officeDocument/2006/relationships" r:id="rId13"/>
          <a:extLst>
            <a:ext uri="{FF2B5EF4-FFF2-40B4-BE49-F238E27FC236}">
              <a16:creationId xmlns:a16="http://schemas.microsoft.com/office/drawing/2014/main" id="{2AC1566D-69F7-442D-AF84-BEB1192DB9AF}"/>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1" name="Retângulo: Cantos Arredondados 40">
          <a:hlinkClick xmlns:r="http://schemas.openxmlformats.org/officeDocument/2006/relationships" r:id="rId14"/>
          <a:extLst>
            <a:ext uri="{FF2B5EF4-FFF2-40B4-BE49-F238E27FC236}">
              <a16:creationId xmlns:a16="http://schemas.microsoft.com/office/drawing/2014/main" id="{B39FBBB3-1616-433A-82D0-D753AC96DAAB}"/>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2" name="Retângulo: Cantos Arredondados 41">
          <a:hlinkClick xmlns:r="http://schemas.openxmlformats.org/officeDocument/2006/relationships" r:id="rId15"/>
          <a:extLst>
            <a:ext uri="{FF2B5EF4-FFF2-40B4-BE49-F238E27FC236}">
              <a16:creationId xmlns:a16="http://schemas.microsoft.com/office/drawing/2014/main" id="{EBAB0C1C-42A3-4F2A-93BA-52F8D535DD12}"/>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3" name="Retângulo: Cantos Arredondados 42">
          <a:hlinkClick xmlns:r="http://schemas.openxmlformats.org/officeDocument/2006/relationships" r:id="rId16"/>
          <a:extLst>
            <a:ext uri="{FF2B5EF4-FFF2-40B4-BE49-F238E27FC236}">
              <a16:creationId xmlns:a16="http://schemas.microsoft.com/office/drawing/2014/main" id="{A2336AFE-58D1-47AE-9538-3A4BDBE5BB86}"/>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4" name="Retângulo: Cantos Arredondados 43">
          <a:hlinkClick xmlns:r="http://schemas.openxmlformats.org/officeDocument/2006/relationships" r:id="rId17"/>
          <a:extLst>
            <a:ext uri="{FF2B5EF4-FFF2-40B4-BE49-F238E27FC236}">
              <a16:creationId xmlns:a16="http://schemas.microsoft.com/office/drawing/2014/main" id="{4BD7CE8B-5F8F-47D2-8E1F-BAB532EDE892}"/>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5" name="Retângulo: Cantos Arredondados 44">
          <a:hlinkClick xmlns:r="http://schemas.openxmlformats.org/officeDocument/2006/relationships" r:id="rId12"/>
          <a:extLst>
            <a:ext uri="{FF2B5EF4-FFF2-40B4-BE49-F238E27FC236}">
              <a16:creationId xmlns:a16="http://schemas.microsoft.com/office/drawing/2014/main" id="{A07DA473-CBBE-44A7-9DA3-C694A8940AE8}"/>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6" name="Retângulo: Cantos Arredondados 45">
          <a:hlinkClick xmlns:r="http://schemas.openxmlformats.org/officeDocument/2006/relationships" r:id="rId6"/>
          <a:extLst>
            <a:ext uri="{FF2B5EF4-FFF2-40B4-BE49-F238E27FC236}">
              <a16:creationId xmlns:a16="http://schemas.microsoft.com/office/drawing/2014/main" id="{C78BF100-CB6D-42AB-9C35-21AF119002C3}"/>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7" name="Retângulo: Cantos Arredondados 46">
          <a:hlinkClick xmlns:r="http://schemas.openxmlformats.org/officeDocument/2006/relationships" r:id="rId18"/>
          <a:extLst>
            <a:ext uri="{FF2B5EF4-FFF2-40B4-BE49-F238E27FC236}">
              <a16:creationId xmlns:a16="http://schemas.microsoft.com/office/drawing/2014/main" id="{7FE48682-DD7C-4803-8041-1DBA909077F3}"/>
            </a:ext>
          </a:extLst>
        </xdr:cNvPr>
        <xdr:cNvSpPr/>
      </xdr:nvSpPr>
      <xdr:spPr>
        <a:xfrm>
          <a:off x="339725" y="3967842"/>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1" i="0" u="sng" strike="noStrike">
              <a:solidFill>
                <a:schemeClr val="bg1"/>
              </a:solidFill>
              <a:effectLst/>
              <a:latin typeface="Calibri regular"/>
              <a:ea typeface="+mn-ea"/>
              <a:cs typeface="+mn-cs"/>
            </a:rPr>
            <a:pPr algn="l"/>
            <a:t>Energia</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8" name="Retângulo: Cantos Arredondados 47">
          <a:hlinkClick xmlns:r="http://schemas.openxmlformats.org/officeDocument/2006/relationships" r:id="rId5"/>
          <a:extLst>
            <a:ext uri="{FF2B5EF4-FFF2-40B4-BE49-F238E27FC236}">
              <a16:creationId xmlns:a16="http://schemas.microsoft.com/office/drawing/2014/main" id="{859A9A18-B205-46B6-81B1-9BD7C1492B2A}"/>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49" name="Retângulo: Cantos Arredondados 48">
          <a:hlinkClick xmlns:r="http://schemas.openxmlformats.org/officeDocument/2006/relationships" r:id="rId19"/>
          <a:extLst>
            <a:ext uri="{FF2B5EF4-FFF2-40B4-BE49-F238E27FC236}">
              <a16:creationId xmlns:a16="http://schemas.microsoft.com/office/drawing/2014/main" id="{7D8430A7-10C2-46FF-9FDD-77DBAC30934E}"/>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0" name="Retângulo: Cantos Arredondados 49">
          <a:hlinkClick xmlns:r="http://schemas.openxmlformats.org/officeDocument/2006/relationships" r:id="rId20"/>
          <a:extLst>
            <a:ext uri="{FF2B5EF4-FFF2-40B4-BE49-F238E27FC236}">
              <a16:creationId xmlns:a16="http://schemas.microsoft.com/office/drawing/2014/main" id="{87D3B712-2970-4D36-8854-A671AA0F7248}"/>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1" name="Retângulo: Cantos Arredondados 50">
          <a:hlinkClick xmlns:r="http://schemas.openxmlformats.org/officeDocument/2006/relationships" r:id="rId21"/>
          <a:extLst>
            <a:ext uri="{FF2B5EF4-FFF2-40B4-BE49-F238E27FC236}">
              <a16:creationId xmlns:a16="http://schemas.microsoft.com/office/drawing/2014/main" id="{94F9F44D-A837-48ED-A18A-48377A950C0D}"/>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7C44BD58-4014-4104-9064-69B830690199}"/>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E5253A09-FD7B-DCFD-840A-590856450DF9}"/>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AC3912B7-1495-2EBE-C5A9-D59009ABB3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C6AD8498-23FE-4071-93F7-129C80B3D21F}"/>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856FC154-84F8-1A8B-4FE2-C7F0EB97AD7C}"/>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86DAE6ED-9E93-EFE5-253D-B8B2FAFB1E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1088877</xdr:colOff>
      <xdr:row>0</xdr:row>
      <xdr:rowOff>153718</xdr:rowOff>
    </xdr:from>
    <xdr:to>
      <xdr:col>9</xdr:col>
      <xdr:colOff>118282</xdr:colOff>
      <xdr:row>1</xdr:row>
      <xdr:rowOff>234882</xdr:rowOff>
    </xdr:to>
    <xdr:grpSp>
      <xdr:nvGrpSpPr>
        <xdr:cNvPr id="10" name="Agrupar 9">
          <a:hlinkClick xmlns:r="http://schemas.openxmlformats.org/officeDocument/2006/relationships" r:id="rId5"/>
          <a:extLst>
            <a:ext uri="{FF2B5EF4-FFF2-40B4-BE49-F238E27FC236}">
              <a16:creationId xmlns:a16="http://schemas.microsoft.com/office/drawing/2014/main" id="{A6746F9E-A02D-4171-AE8C-F781E8182BEC}"/>
            </a:ext>
          </a:extLst>
        </xdr:cNvPr>
        <xdr:cNvGrpSpPr/>
      </xdr:nvGrpSpPr>
      <xdr:grpSpPr>
        <a:xfrm>
          <a:off x="11928327" y="153718"/>
          <a:ext cx="420055" cy="395489"/>
          <a:chOff x="11937133" y="129787"/>
          <a:chExt cx="416880" cy="386672"/>
        </a:xfrm>
      </xdr:grpSpPr>
      <xdr:sp macro="" textlink="">
        <xdr:nvSpPr>
          <xdr:cNvPr id="11" name="Retângulo: Cantos Arredondados 10">
            <a:extLst>
              <a:ext uri="{FF2B5EF4-FFF2-40B4-BE49-F238E27FC236}">
                <a16:creationId xmlns:a16="http://schemas.microsoft.com/office/drawing/2014/main" id="{4A733F0B-1BA0-A159-7CA4-A7D308182D54}"/>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ED87482-236D-A2CE-733B-4B7E0FF8BE1C}"/>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592857</xdr:colOff>
      <xdr:row>0</xdr:row>
      <xdr:rowOff>153718</xdr:rowOff>
    </xdr:from>
    <xdr:to>
      <xdr:col>8</xdr:col>
      <xdr:colOff>996635</xdr:colOff>
      <xdr:row>1</xdr:row>
      <xdr:rowOff>234882</xdr:rowOff>
    </xdr:to>
    <xdr:grpSp>
      <xdr:nvGrpSpPr>
        <xdr:cNvPr id="13" name="Agrupar 12">
          <a:hlinkClick xmlns:r="http://schemas.openxmlformats.org/officeDocument/2006/relationships" r:id="rId6"/>
          <a:extLst>
            <a:ext uri="{FF2B5EF4-FFF2-40B4-BE49-F238E27FC236}">
              <a16:creationId xmlns:a16="http://schemas.microsoft.com/office/drawing/2014/main" id="{F8D62D0A-86C1-4ADB-8569-0117DF208174}"/>
            </a:ext>
          </a:extLst>
        </xdr:cNvPr>
        <xdr:cNvGrpSpPr/>
      </xdr:nvGrpSpPr>
      <xdr:grpSpPr>
        <a:xfrm>
          <a:off x="11432307" y="153718"/>
          <a:ext cx="403778" cy="395489"/>
          <a:chOff x="11434763" y="129787"/>
          <a:chExt cx="413303" cy="386672"/>
        </a:xfrm>
      </xdr:grpSpPr>
      <xdr:sp macro="" textlink="">
        <xdr:nvSpPr>
          <xdr:cNvPr id="14" name="Retângulo: Cantos Arredondados 13">
            <a:extLst>
              <a:ext uri="{FF2B5EF4-FFF2-40B4-BE49-F238E27FC236}">
                <a16:creationId xmlns:a16="http://schemas.microsoft.com/office/drawing/2014/main" id="{7471A1AF-45B8-9F44-EEE1-A064378E4DFE}"/>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DEF5A9D4-AD1A-8076-C511-BEE800468A8C}"/>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4" name="Retângulo: Cantos Arredondados 33">
          <a:hlinkClick xmlns:r="http://schemas.openxmlformats.org/officeDocument/2006/relationships" r:id="rId7"/>
          <a:extLst>
            <a:ext uri="{FF2B5EF4-FFF2-40B4-BE49-F238E27FC236}">
              <a16:creationId xmlns:a16="http://schemas.microsoft.com/office/drawing/2014/main" id="{45BA56E2-CF35-4D30-9822-0B41063A841D}"/>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5" name="Imagem 34">
          <a:extLst>
            <a:ext uri="{FF2B5EF4-FFF2-40B4-BE49-F238E27FC236}">
              <a16:creationId xmlns:a16="http://schemas.microsoft.com/office/drawing/2014/main" id="{C22F5855-E590-4971-B654-4775F9A2B0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6" name="Retângulo: Cantos Arredondados 35">
          <a:hlinkClick xmlns:r="http://schemas.openxmlformats.org/officeDocument/2006/relationships" r:id="rId9"/>
          <a:extLst>
            <a:ext uri="{FF2B5EF4-FFF2-40B4-BE49-F238E27FC236}">
              <a16:creationId xmlns:a16="http://schemas.microsoft.com/office/drawing/2014/main" id="{B42D06DE-2A53-4550-9D00-282DE24B729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7" name="Retângulo: Cantos Arredondados 36">
          <a:hlinkClick xmlns:r="http://schemas.openxmlformats.org/officeDocument/2006/relationships" r:id="rId10"/>
          <a:extLst>
            <a:ext uri="{FF2B5EF4-FFF2-40B4-BE49-F238E27FC236}">
              <a16:creationId xmlns:a16="http://schemas.microsoft.com/office/drawing/2014/main" id="{1FA30A39-1E99-4794-8379-13410B55634C}"/>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8" name="Retângulo: Cantos Arredondados 37">
          <a:hlinkClick xmlns:r="http://schemas.openxmlformats.org/officeDocument/2006/relationships" r:id="rId11"/>
          <a:extLst>
            <a:ext uri="{FF2B5EF4-FFF2-40B4-BE49-F238E27FC236}">
              <a16:creationId xmlns:a16="http://schemas.microsoft.com/office/drawing/2014/main" id="{E034B6B6-AC8D-4569-9C0A-F6389ED674F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9" name="Retângulo: Cantos Arredondados 38">
          <a:hlinkClick xmlns:r="http://schemas.openxmlformats.org/officeDocument/2006/relationships" r:id="rId12"/>
          <a:extLst>
            <a:ext uri="{FF2B5EF4-FFF2-40B4-BE49-F238E27FC236}">
              <a16:creationId xmlns:a16="http://schemas.microsoft.com/office/drawing/2014/main" id="{2B8DE011-1F2C-4939-A567-1661214B41B4}"/>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0" name="Retângulo: Cantos Arredondados 39">
          <a:hlinkClick xmlns:r="http://schemas.openxmlformats.org/officeDocument/2006/relationships" r:id="rId13"/>
          <a:extLst>
            <a:ext uri="{FF2B5EF4-FFF2-40B4-BE49-F238E27FC236}">
              <a16:creationId xmlns:a16="http://schemas.microsoft.com/office/drawing/2014/main" id="{932EC7F7-31FD-4AB1-9705-2BB43ADD5D34}"/>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1" name="Retângulo: Cantos Arredondados 40">
          <a:hlinkClick xmlns:r="http://schemas.openxmlformats.org/officeDocument/2006/relationships" r:id="rId14"/>
          <a:extLst>
            <a:ext uri="{FF2B5EF4-FFF2-40B4-BE49-F238E27FC236}">
              <a16:creationId xmlns:a16="http://schemas.microsoft.com/office/drawing/2014/main" id="{95468420-4EA3-4F45-9660-BD4993803DE6}"/>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2" name="Retângulo: Cantos Arredondados 41">
          <a:hlinkClick xmlns:r="http://schemas.openxmlformats.org/officeDocument/2006/relationships" r:id="rId15"/>
          <a:extLst>
            <a:ext uri="{FF2B5EF4-FFF2-40B4-BE49-F238E27FC236}">
              <a16:creationId xmlns:a16="http://schemas.microsoft.com/office/drawing/2014/main" id="{8D8BDF81-E4D2-41D0-BA7A-F0A818F12E4E}"/>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3" name="Retângulo: Cantos Arredondados 42">
          <a:hlinkClick xmlns:r="http://schemas.openxmlformats.org/officeDocument/2006/relationships" r:id="rId16"/>
          <a:extLst>
            <a:ext uri="{FF2B5EF4-FFF2-40B4-BE49-F238E27FC236}">
              <a16:creationId xmlns:a16="http://schemas.microsoft.com/office/drawing/2014/main" id="{8F9BB944-1650-4020-A495-DFF02C40FE8B}"/>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4" name="Retângulo: Cantos Arredondados 43">
          <a:hlinkClick xmlns:r="http://schemas.openxmlformats.org/officeDocument/2006/relationships" r:id="rId17"/>
          <a:extLst>
            <a:ext uri="{FF2B5EF4-FFF2-40B4-BE49-F238E27FC236}">
              <a16:creationId xmlns:a16="http://schemas.microsoft.com/office/drawing/2014/main" id="{694CA0E0-55EB-480D-B411-3F2672894122}"/>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5" name="Retângulo: Cantos Arredondados 44">
          <a:hlinkClick xmlns:r="http://schemas.openxmlformats.org/officeDocument/2006/relationships" r:id="rId12"/>
          <a:extLst>
            <a:ext uri="{FF2B5EF4-FFF2-40B4-BE49-F238E27FC236}">
              <a16:creationId xmlns:a16="http://schemas.microsoft.com/office/drawing/2014/main" id="{783903A1-DADD-44BF-B672-BC2E44B3590A}"/>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6" name="Retângulo: Cantos Arredondados 45">
          <a:hlinkClick xmlns:r="http://schemas.openxmlformats.org/officeDocument/2006/relationships" r:id="rId18"/>
          <a:extLst>
            <a:ext uri="{FF2B5EF4-FFF2-40B4-BE49-F238E27FC236}">
              <a16:creationId xmlns:a16="http://schemas.microsoft.com/office/drawing/2014/main" id="{C1EE9F85-195B-455F-9273-33E4ECA3CEE0}"/>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7" name="Retângulo: Cantos Arredondados 46">
          <a:hlinkClick xmlns:r="http://schemas.openxmlformats.org/officeDocument/2006/relationships" r:id="rId6"/>
          <a:extLst>
            <a:ext uri="{FF2B5EF4-FFF2-40B4-BE49-F238E27FC236}">
              <a16:creationId xmlns:a16="http://schemas.microsoft.com/office/drawing/2014/main" id="{7D01A64E-6124-40A6-9DD6-E61C573B7458}"/>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8" name="Retângulo: Cantos Arredondados 47">
          <a:hlinkClick xmlns:r="http://schemas.openxmlformats.org/officeDocument/2006/relationships" r:id="rId19"/>
          <a:extLst>
            <a:ext uri="{FF2B5EF4-FFF2-40B4-BE49-F238E27FC236}">
              <a16:creationId xmlns:a16="http://schemas.microsoft.com/office/drawing/2014/main" id="{24340498-1577-43CE-8EF0-98B005A98D7B}"/>
            </a:ext>
          </a:extLst>
        </xdr:cNvPr>
        <xdr:cNvSpPr/>
      </xdr:nvSpPr>
      <xdr:spPr>
        <a:xfrm>
          <a:off x="339725" y="4402034"/>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1" i="0" u="sng" strike="noStrike">
              <a:solidFill>
                <a:schemeClr val="bg1"/>
              </a:solidFill>
              <a:effectLst/>
              <a:latin typeface="Calibri regular"/>
              <a:ea typeface="+mn-ea"/>
              <a:cs typeface="+mn-cs"/>
            </a:rPr>
            <a:pPr algn="l"/>
            <a:t>Biodiversidade e ecossistemas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49" name="Retângulo: Cantos Arredondados 48">
          <a:hlinkClick xmlns:r="http://schemas.openxmlformats.org/officeDocument/2006/relationships" r:id="rId5"/>
          <a:extLst>
            <a:ext uri="{FF2B5EF4-FFF2-40B4-BE49-F238E27FC236}">
              <a16:creationId xmlns:a16="http://schemas.microsoft.com/office/drawing/2014/main" id="{B519CD85-A5AC-4898-8704-12B5D5DE5346}"/>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0" name="Retângulo: Cantos Arredondados 49">
          <a:hlinkClick xmlns:r="http://schemas.openxmlformats.org/officeDocument/2006/relationships" r:id="rId20"/>
          <a:extLst>
            <a:ext uri="{FF2B5EF4-FFF2-40B4-BE49-F238E27FC236}">
              <a16:creationId xmlns:a16="http://schemas.microsoft.com/office/drawing/2014/main" id="{19EA2C10-0856-445D-899D-DF12E6DB3260}"/>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1" name="Retângulo: Cantos Arredondados 50">
          <a:hlinkClick xmlns:r="http://schemas.openxmlformats.org/officeDocument/2006/relationships" r:id="rId21"/>
          <a:extLst>
            <a:ext uri="{FF2B5EF4-FFF2-40B4-BE49-F238E27FC236}">
              <a16:creationId xmlns:a16="http://schemas.microsoft.com/office/drawing/2014/main" id="{99700B0A-E4E7-4B49-ACFF-A255BEEBBDE9}"/>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4CBCA95C-DB12-4901-96AF-FADF1F4833FE}"/>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BE517CA0-27C6-EDE8-E7CB-8B33F47DD3DD}"/>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107C33B4-30A2-E48D-213F-D2D8FCE6E1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06BC2D31-4663-445B-BBB1-B4716E3CB9CA}"/>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99D4688D-0C6A-61C9-D515-27ED565E4BA5}"/>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E80557EA-9DAF-95D3-BCA2-2AE961179F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1085145</xdr:colOff>
      <xdr:row>0</xdr:row>
      <xdr:rowOff>154632</xdr:rowOff>
    </xdr:from>
    <xdr:to>
      <xdr:col>9</xdr:col>
      <xdr:colOff>114550</xdr:colOff>
      <xdr:row>1</xdr:row>
      <xdr:rowOff>235530</xdr:rowOff>
    </xdr:to>
    <xdr:grpSp>
      <xdr:nvGrpSpPr>
        <xdr:cNvPr id="10" name="Agrupar 9">
          <a:hlinkClick xmlns:r="http://schemas.openxmlformats.org/officeDocument/2006/relationships" r:id="rId5"/>
          <a:extLst>
            <a:ext uri="{FF2B5EF4-FFF2-40B4-BE49-F238E27FC236}">
              <a16:creationId xmlns:a16="http://schemas.microsoft.com/office/drawing/2014/main" id="{C6F9F426-5BA0-4300-A5E6-04AB30137E85}"/>
            </a:ext>
          </a:extLst>
        </xdr:cNvPr>
        <xdr:cNvGrpSpPr/>
      </xdr:nvGrpSpPr>
      <xdr:grpSpPr>
        <a:xfrm>
          <a:off x="11924595"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0270B827-D6FB-741D-1C12-74B36EFE572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3F1072E-DB90-DE13-37DE-F6D390312FDE}"/>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235530</xdr:rowOff>
    </xdr:to>
    <xdr:grpSp>
      <xdr:nvGrpSpPr>
        <xdr:cNvPr id="13" name="Agrupar 12">
          <a:hlinkClick xmlns:r="http://schemas.openxmlformats.org/officeDocument/2006/relationships" r:id="rId6"/>
          <a:extLst>
            <a:ext uri="{FF2B5EF4-FFF2-40B4-BE49-F238E27FC236}">
              <a16:creationId xmlns:a16="http://schemas.microsoft.com/office/drawing/2014/main" id="{ADCBFF20-E04E-4722-BB21-5A312E5F0EDE}"/>
            </a:ext>
          </a:extLst>
        </xdr:cNvPr>
        <xdr:cNvGrpSpPr/>
      </xdr:nvGrpSpPr>
      <xdr:grpSpPr>
        <a:xfrm>
          <a:off x="11428575"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7A8FAFAB-0A17-1561-CFC1-23A5A9D1340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4194E1DE-362A-4139-410B-A1D849081C4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3" name="Retângulo: Cantos Arredondados 32">
          <a:hlinkClick xmlns:r="http://schemas.openxmlformats.org/officeDocument/2006/relationships" r:id="rId7"/>
          <a:extLst>
            <a:ext uri="{FF2B5EF4-FFF2-40B4-BE49-F238E27FC236}">
              <a16:creationId xmlns:a16="http://schemas.microsoft.com/office/drawing/2014/main" id="{E418A192-7F0B-4856-ADE9-FCCAFB9B1375}"/>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4" name="Imagem 33">
          <a:extLst>
            <a:ext uri="{FF2B5EF4-FFF2-40B4-BE49-F238E27FC236}">
              <a16:creationId xmlns:a16="http://schemas.microsoft.com/office/drawing/2014/main" id="{F3F40771-4222-47CC-871D-90E208E6C0B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5" name="Retângulo: Cantos Arredondados 34">
          <a:hlinkClick xmlns:r="http://schemas.openxmlformats.org/officeDocument/2006/relationships" r:id="rId9"/>
          <a:extLst>
            <a:ext uri="{FF2B5EF4-FFF2-40B4-BE49-F238E27FC236}">
              <a16:creationId xmlns:a16="http://schemas.microsoft.com/office/drawing/2014/main" id="{B472E3E7-A53F-45EE-B527-91BF06D7BD9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6" name="Retângulo: Cantos Arredondados 35">
          <a:hlinkClick xmlns:r="http://schemas.openxmlformats.org/officeDocument/2006/relationships" r:id="rId10"/>
          <a:extLst>
            <a:ext uri="{FF2B5EF4-FFF2-40B4-BE49-F238E27FC236}">
              <a16:creationId xmlns:a16="http://schemas.microsoft.com/office/drawing/2014/main" id="{352D0714-C1DB-459F-B222-66A4A3CD9ADB}"/>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7" name="Retângulo: Cantos Arredondados 36">
          <a:hlinkClick xmlns:r="http://schemas.openxmlformats.org/officeDocument/2006/relationships" r:id="rId11"/>
          <a:extLst>
            <a:ext uri="{FF2B5EF4-FFF2-40B4-BE49-F238E27FC236}">
              <a16:creationId xmlns:a16="http://schemas.microsoft.com/office/drawing/2014/main" id="{952D675E-AC21-47E2-B0BF-56BDA1B229D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101713</xdr:rowOff>
    </xdr:to>
    <xdr:sp macro="" textlink="Índice!B46">
      <xdr:nvSpPr>
        <xdr:cNvPr id="38" name="Retângulo: Cantos Arredondados 37">
          <a:hlinkClick xmlns:r="http://schemas.openxmlformats.org/officeDocument/2006/relationships" r:id="rId12"/>
          <a:extLst>
            <a:ext uri="{FF2B5EF4-FFF2-40B4-BE49-F238E27FC236}">
              <a16:creationId xmlns:a16="http://schemas.microsoft.com/office/drawing/2014/main" id="{DC2CA6F3-C74E-4BCE-BFD6-1EF91F4C28EB}"/>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13852</xdr:rowOff>
    </xdr:from>
    <xdr:to>
      <xdr:col>0</xdr:col>
      <xdr:colOff>2244726</xdr:colOff>
      <xdr:row>19</xdr:row>
      <xdr:rowOff>99503</xdr:rowOff>
    </xdr:to>
    <xdr:sp macro="" textlink="Índice!B85">
      <xdr:nvSpPr>
        <xdr:cNvPr id="39" name="Retângulo: Cantos Arredondados 38">
          <a:hlinkClick xmlns:r="http://schemas.openxmlformats.org/officeDocument/2006/relationships" r:id="rId13"/>
          <a:extLst>
            <a:ext uri="{FF2B5EF4-FFF2-40B4-BE49-F238E27FC236}">
              <a16:creationId xmlns:a16="http://schemas.microsoft.com/office/drawing/2014/main" id="{91E95ACC-919E-4201-BD77-C09B93D6390F}"/>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197713</xdr:rowOff>
    </xdr:from>
    <xdr:to>
      <xdr:col>0</xdr:col>
      <xdr:colOff>2244726</xdr:colOff>
      <xdr:row>20</xdr:row>
      <xdr:rowOff>150013</xdr:rowOff>
    </xdr:to>
    <xdr:sp macro="" textlink="Índice!B114">
      <xdr:nvSpPr>
        <xdr:cNvPr id="40" name="Retângulo: Cantos Arredondados 39">
          <a:hlinkClick xmlns:r="http://schemas.openxmlformats.org/officeDocument/2006/relationships" r:id="rId14"/>
          <a:extLst>
            <a:ext uri="{FF2B5EF4-FFF2-40B4-BE49-F238E27FC236}">
              <a16:creationId xmlns:a16="http://schemas.microsoft.com/office/drawing/2014/main" id="{310AA095-8688-408B-8C45-1988AE2F4FD0}"/>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252893</xdr:rowOff>
    </xdr:from>
    <xdr:to>
      <xdr:col>0</xdr:col>
      <xdr:colOff>2244726</xdr:colOff>
      <xdr:row>22</xdr:row>
      <xdr:rowOff>24779</xdr:rowOff>
    </xdr:to>
    <xdr:sp macro="" textlink="Índice!B132">
      <xdr:nvSpPr>
        <xdr:cNvPr id="41" name="Retângulo: Cantos Arredondados 40">
          <a:hlinkClick xmlns:r="http://schemas.openxmlformats.org/officeDocument/2006/relationships" r:id="rId15"/>
          <a:extLst>
            <a:ext uri="{FF2B5EF4-FFF2-40B4-BE49-F238E27FC236}">
              <a16:creationId xmlns:a16="http://schemas.microsoft.com/office/drawing/2014/main" id="{9753E938-ECCB-4093-B39B-A0FE2177B96B}"/>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119254</xdr:rowOff>
    </xdr:from>
    <xdr:to>
      <xdr:col>0</xdr:col>
      <xdr:colOff>2244726</xdr:colOff>
      <xdr:row>23</xdr:row>
      <xdr:rowOff>194125</xdr:rowOff>
    </xdr:to>
    <xdr:sp macro="" textlink="Índice!B134">
      <xdr:nvSpPr>
        <xdr:cNvPr id="42" name="Retângulo: Cantos Arredondados 41">
          <a:hlinkClick xmlns:r="http://schemas.openxmlformats.org/officeDocument/2006/relationships" r:id="rId16"/>
          <a:extLst>
            <a:ext uri="{FF2B5EF4-FFF2-40B4-BE49-F238E27FC236}">
              <a16:creationId xmlns:a16="http://schemas.microsoft.com/office/drawing/2014/main" id="{13762EC7-03DA-4694-A9AC-A406A0ED4E6E}"/>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299944</xdr:rowOff>
    </xdr:from>
    <xdr:to>
      <xdr:col>0</xdr:col>
      <xdr:colOff>2244726</xdr:colOff>
      <xdr:row>25</xdr:row>
      <xdr:rowOff>62306</xdr:rowOff>
    </xdr:to>
    <xdr:sp macro="" textlink="Índice!B141">
      <xdr:nvSpPr>
        <xdr:cNvPr id="43" name="Retângulo: Cantos Arredondados 42">
          <a:hlinkClick xmlns:r="http://schemas.openxmlformats.org/officeDocument/2006/relationships" r:id="rId17"/>
          <a:extLst>
            <a:ext uri="{FF2B5EF4-FFF2-40B4-BE49-F238E27FC236}">
              <a16:creationId xmlns:a16="http://schemas.microsoft.com/office/drawing/2014/main" id="{87BAE15F-8FC4-40D6-9052-0F0DDC37D2AE}"/>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146708</xdr:rowOff>
    </xdr:from>
    <xdr:to>
      <xdr:col>0</xdr:col>
      <xdr:colOff>2244550</xdr:colOff>
      <xdr:row>10</xdr:row>
      <xdr:rowOff>221580</xdr:rowOff>
    </xdr:to>
    <xdr:sp macro="" textlink="Índice!C46">
      <xdr:nvSpPr>
        <xdr:cNvPr id="44" name="Retângulo: Cantos Arredondados 43">
          <a:hlinkClick xmlns:r="http://schemas.openxmlformats.org/officeDocument/2006/relationships" r:id="rId12"/>
          <a:extLst>
            <a:ext uri="{FF2B5EF4-FFF2-40B4-BE49-F238E27FC236}">
              <a16:creationId xmlns:a16="http://schemas.microsoft.com/office/drawing/2014/main" id="{912CD27B-7337-48C6-9A56-5D99394A3333}"/>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266575</xdr:rowOff>
    </xdr:from>
    <xdr:to>
      <xdr:col>0</xdr:col>
      <xdr:colOff>2244550</xdr:colOff>
      <xdr:row>12</xdr:row>
      <xdr:rowOff>27122</xdr:rowOff>
    </xdr:to>
    <xdr:sp macro="" textlink="Índice!C48">
      <xdr:nvSpPr>
        <xdr:cNvPr id="45" name="Retângulo: Cantos Arredondados 44">
          <a:hlinkClick xmlns:r="http://schemas.openxmlformats.org/officeDocument/2006/relationships" r:id="rId18"/>
          <a:extLst>
            <a:ext uri="{FF2B5EF4-FFF2-40B4-BE49-F238E27FC236}">
              <a16:creationId xmlns:a16="http://schemas.microsoft.com/office/drawing/2014/main" id="{C83CCEE0-B84B-435F-9183-B6AFE894A7C6}"/>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72117</xdr:rowOff>
    </xdr:from>
    <xdr:to>
      <xdr:col>0</xdr:col>
      <xdr:colOff>2244550</xdr:colOff>
      <xdr:row>13</xdr:row>
      <xdr:rowOff>146989</xdr:rowOff>
    </xdr:to>
    <xdr:sp macro="" textlink="Índice!C60">
      <xdr:nvSpPr>
        <xdr:cNvPr id="46" name="Retângulo: Cantos Arredondados 45">
          <a:hlinkClick xmlns:r="http://schemas.openxmlformats.org/officeDocument/2006/relationships" r:id="rId19"/>
          <a:extLst>
            <a:ext uri="{FF2B5EF4-FFF2-40B4-BE49-F238E27FC236}">
              <a16:creationId xmlns:a16="http://schemas.microsoft.com/office/drawing/2014/main" id="{A5A621BC-AE35-4FFD-A315-B75DD976A3CC}"/>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13</xdr:row>
      <xdr:rowOff>191984</xdr:rowOff>
    </xdr:from>
    <xdr:to>
      <xdr:col>0</xdr:col>
      <xdr:colOff>2244550</xdr:colOff>
      <xdr:row>14</xdr:row>
      <xdr:rowOff>143031</xdr:rowOff>
    </xdr:to>
    <xdr:sp macro="" textlink="Índice!C64">
      <xdr:nvSpPr>
        <xdr:cNvPr id="47" name="Retângulo: Cantos Arredondados 46">
          <a:hlinkClick xmlns:r="http://schemas.openxmlformats.org/officeDocument/2006/relationships" r:id="rId6"/>
          <a:extLst>
            <a:ext uri="{FF2B5EF4-FFF2-40B4-BE49-F238E27FC236}">
              <a16:creationId xmlns:a16="http://schemas.microsoft.com/office/drawing/2014/main" id="{9FCE1BCB-4944-44A1-A230-C7683E809192}"/>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188026</xdr:rowOff>
    </xdr:from>
    <xdr:to>
      <xdr:col>0</xdr:col>
      <xdr:colOff>2244550</xdr:colOff>
      <xdr:row>15</xdr:row>
      <xdr:rowOff>262898</xdr:rowOff>
    </xdr:to>
    <xdr:sp macro="" textlink="Índice!C69">
      <xdr:nvSpPr>
        <xdr:cNvPr id="48" name="Retângulo: Cantos Arredondados 47">
          <a:hlinkClick xmlns:r="http://schemas.openxmlformats.org/officeDocument/2006/relationships" r:id="rId20"/>
          <a:extLst>
            <a:ext uri="{FF2B5EF4-FFF2-40B4-BE49-F238E27FC236}">
              <a16:creationId xmlns:a16="http://schemas.microsoft.com/office/drawing/2014/main" id="{208D7EB7-5C1F-4ECC-9413-A9286A080418}"/>
            </a:ext>
          </a:extLst>
        </xdr:cNvPr>
        <xdr:cNvSpPr/>
      </xdr:nvSpPr>
      <xdr:spPr>
        <a:xfrm>
          <a:off x="339725" y="4836226"/>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1" i="0" u="sng" strike="noStrike">
              <a:solidFill>
                <a:schemeClr val="bg1"/>
              </a:solidFill>
              <a:effectLst/>
              <a:latin typeface="Calibri regular"/>
              <a:ea typeface="+mn-ea"/>
              <a:cs typeface="+mn-cs"/>
            </a:rPr>
            <a:pPr algn="l"/>
            <a:t>Recursos hídricos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307893</xdr:rowOff>
    </xdr:from>
    <xdr:to>
      <xdr:col>0</xdr:col>
      <xdr:colOff>2244550</xdr:colOff>
      <xdr:row>16</xdr:row>
      <xdr:rowOff>258940</xdr:rowOff>
    </xdr:to>
    <xdr:sp macro="" textlink="Índice!C76">
      <xdr:nvSpPr>
        <xdr:cNvPr id="49" name="Retângulo: Cantos Arredondados 48">
          <a:hlinkClick xmlns:r="http://schemas.openxmlformats.org/officeDocument/2006/relationships" r:id="rId5"/>
          <a:extLst>
            <a:ext uri="{FF2B5EF4-FFF2-40B4-BE49-F238E27FC236}">
              <a16:creationId xmlns:a16="http://schemas.microsoft.com/office/drawing/2014/main" id="{07439844-B765-4626-A9BC-0D10195D4DF4}"/>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303933</xdr:rowOff>
    </xdr:from>
    <xdr:to>
      <xdr:col>0</xdr:col>
      <xdr:colOff>2244550</xdr:colOff>
      <xdr:row>17</xdr:row>
      <xdr:rowOff>378805</xdr:rowOff>
    </xdr:to>
    <xdr:sp macro="" textlink="Índice!C79">
      <xdr:nvSpPr>
        <xdr:cNvPr id="50" name="Retângulo: Cantos Arredondados 49">
          <a:hlinkClick xmlns:r="http://schemas.openxmlformats.org/officeDocument/2006/relationships" r:id="rId21"/>
          <a:extLst>
            <a:ext uri="{FF2B5EF4-FFF2-40B4-BE49-F238E27FC236}">
              <a16:creationId xmlns:a16="http://schemas.microsoft.com/office/drawing/2014/main" id="{BF181CC1-DBA4-485F-8258-8992B42F29BE}"/>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3B8036EB-AAE7-4D0B-9F07-DE1FC8D89382}"/>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F3C5175-CBD7-EA1D-82A8-3695B70E2E0C}"/>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D8724327-68CE-4077-8215-3B46D5F72C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2B0CC54F-5494-4BDE-9651-8F09F7DF00D3}"/>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7E172B9C-1361-AA71-D33D-75CA0FB67F36}"/>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9DAC6033-4F10-536E-C3F0-005729407E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1085147</xdr:colOff>
      <xdr:row>0</xdr:row>
      <xdr:rowOff>154633</xdr:rowOff>
    </xdr:from>
    <xdr:to>
      <xdr:col>9</xdr:col>
      <xdr:colOff>114552</xdr:colOff>
      <xdr:row>1</xdr:row>
      <xdr:rowOff>235531</xdr:rowOff>
    </xdr:to>
    <xdr:grpSp>
      <xdr:nvGrpSpPr>
        <xdr:cNvPr id="10" name="Agrupar 9">
          <a:hlinkClick xmlns:r="http://schemas.openxmlformats.org/officeDocument/2006/relationships" r:id="rId5"/>
          <a:extLst>
            <a:ext uri="{FF2B5EF4-FFF2-40B4-BE49-F238E27FC236}">
              <a16:creationId xmlns:a16="http://schemas.microsoft.com/office/drawing/2014/main" id="{8C575EFE-BD0B-40E0-8E7D-E9EE5623F37A}"/>
            </a:ext>
          </a:extLst>
        </xdr:cNvPr>
        <xdr:cNvGrpSpPr/>
      </xdr:nvGrpSpPr>
      <xdr:grpSpPr>
        <a:xfrm>
          <a:off x="11924597" y="154633"/>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238DD4EE-D423-D381-7A83-E760C24C8AA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47177EA6-18DB-2D0D-8E87-9A0B62382A8A}"/>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154633</xdr:rowOff>
    </xdr:from>
    <xdr:to>
      <xdr:col>8</xdr:col>
      <xdr:colOff>992905</xdr:colOff>
      <xdr:row>1</xdr:row>
      <xdr:rowOff>235531</xdr:rowOff>
    </xdr:to>
    <xdr:grpSp>
      <xdr:nvGrpSpPr>
        <xdr:cNvPr id="13" name="Agrupar 12">
          <a:hlinkClick xmlns:r="http://schemas.openxmlformats.org/officeDocument/2006/relationships" r:id="rId6"/>
          <a:extLst>
            <a:ext uri="{FF2B5EF4-FFF2-40B4-BE49-F238E27FC236}">
              <a16:creationId xmlns:a16="http://schemas.microsoft.com/office/drawing/2014/main" id="{A2BE7328-C0FD-4897-9C23-EEEB0BEFAA6B}"/>
            </a:ext>
          </a:extLst>
        </xdr:cNvPr>
        <xdr:cNvGrpSpPr/>
      </xdr:nvGrpSpPr>
      <xdr:grpSpPr>
        <a:xfrm>
          <a:off x="11428577" y="154633"/>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B79B9F00-BF8A-13E4-1CAB-0B99808902E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C87E0C1-02F9-6761-5B52-EC9E157C9957}"/>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3" name="Retângulo: Cantos Arredondados 32">
          <a:hlinkClick xmlns:r="http://schemas.openxmlformats.org/officeDocument/2006/relationships" r:id="rId7"/>
          <a:extLst>
            <a:ext uri="{FF2B5EF4-FFF2-40B4-BE49-F238E27FC236}">
              <a16:creationId xmlns:a16="http://schemas.microsoft.com/office/drawing/2014/main" id="{A2DE26F3-6E41-410E-8896-4FBB8BEEFAA6}"/>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4" name="Imagem 33">
          <a:extLst>
            <a:ext uri="{FF2B5EF4-FFF2-40B4-BE49-F238E27FC236}">
              <a16:creationId xmlns:a16="http://schemas.microsoft.com/office/drawing/2014/main" id="{8C7B6D5E-3748-4AEB-832A-079E64CA057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5" name="Retângulo: Cantos Arredondados 34">
          <a:hlinkClick xmlns:r="http://schemas.openxmlformats.org/officeDocument/2006/relationships" r:id="rId9"/>
          <a:extLst>
            <a:ext uri="{FF2B5EF4-FFF2-40B4-BE49-F238E27FC236}">
              <a16:creationId xmlns:a16="http://schemas.microsoft.com/office/drawing/2014/main" id="{7CFE2A18-7E62-4F3D-90B2-7136961DC0E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146740</xdr:rowOff>
    </xdr:to>
    <xdr:sp macro="" textlink="Índice!B18">
      <xdr:nvSpPr>
        <xdr:cNvPr id="36" name="Retângulo: Cantos Arredondados 35">
          <a:hlinkClick xmlns:r="http://schemas.openxmlformats.org/officeDocument/2006/relationships" r:id="rId10"/>
          <a:extLst>
            <a:ext uri="{FF2B5EF4-FFF2-40B4-BE49-F238E27FC236}">
              <a16:creationId xmlns:a16="http://schemas.microsoft.com/office/drawing/2014/main" id="{C4AC0CA5-0553-4D59-875D-D1C92DA5F5A8}"/>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6</xdr:row>
      <xdr:rowOff>211280</xdr:rowOff>
    </xdr:from>
    <xdr:to>
      <xdr:col>0</xdr:col>
      <xdr:colOff>2244726</xdr:colOff>
      <xdr:row>7</xdr:row>
      <xdr:rowOff>286151</xdr:rowOff>
    </xdr:to>
    <xdr:sp macro="" textlink="Índice!B42">
      <xdr:nvSpPr>
        <xdr:cNvPr id="37" name="Retângulo: Cantos Arredondados 36">
          <a:hlinkClick xmlns:r="http://schemas.openxmlformats.org/officeDocument/2006/relationships" r:id="rId11"/>
          <a:extLst>
            <a:ext uri="{FF2B5EF4-FFF2-40B4-BE49-F238E27FC236}">
              <a16:creationId xmlns:a16="http://schemas.microsoft.com/office/drawing/2014/main" id="{7B3674E7-8066-4745-B1A4-2ADB808E2CB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27401</xdr:rowOff>
    </xdr:from>
    <xdr:to>
      <xdr:col>0</xdr:col>
      <xdr:colOff>2244726</xdr:colOff>
      <xdr:row>9</xdr:row>
      <xdr:rowOff>101713</xdr:rowOff>
    </xdr:to>
    <xdr:sp macro="" textlink="Índice!B46">
      <xdr:nvSpPr>
        <xdr:cNvPr id="38" name="Retângulo: Cantos Arredondados 37">
          <a:hlinkClick xmlns:r="http://schemas.openxmlformats.org/officeDocument/2006/relationships" r:id="rId12"/>
          <a:extLst>
            <a:ext uri="{FF2B5EF4-FFF2-40B4-BE49-F238E27FC236}">
              <a16:creationId xmlns:a16="http://schemas.microsoft.com/office/drawing/2014/main" id="{75A9759F-84A4-4C35-8FD4-E359F1014047}"/>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194827</xdr:rowOff>
    </xdr:from>
    <xdr:to>
      <xdr:col>0</xdr:col>
      <xdr:colOff>2244726</xdr:colOff>
      <xdr:row>19</xdr:row>
      <xdr:rowOff>280478</xdr:rowOff>
    </xdr:to>
    <xdr:sp macro="" textlink="Índice!B85">
      <xdr:nvSpPr>
        <xdr:cNvPr id="39" name="Retângulo: Cantos Arredondados 38">
          <a:hlinkClick xmlns:r="http://schemas.openxmlformats.org/officeDocument/2006/relationships" r:id="rId13"/>
          <a:extLst>
            <a:ext uri="{FF2B5EF4-FFF2-40B4-BE49-F238E27FC236}">
              <a16:creationId xmlns:a16="http://schemas.microsoft.com/office/drawing/2014/main" id="{80E841F6-6CD8-4EAB-B300-900E8865DA40}"/>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64363</xdr:rowOff>
    </xdr:from>
    <xdr:to>
      <xdr:col>0</xdr:col>
      <xdr:colOff>2244726</xdr:colOff>
      <xdr:row>21</xdr:row>
      <xdr:rowOff>140488</xdr:rowOff>
    </xdr:to>
    <xdr:sp macro="" textlink="Índice!B114">
      <xdr:nvSpPr>
        <xdr:cNvPr id="40" name="Retângulo: Cantos Arredondados 39">
          <a:hlinkClick xmlns:r="http://schemas.openxmlformats.org/officeDocument/2006/relationships" r:id="rId14"/>
          <a:extLst>
            <a:ext uri="{FF2B5EF4-FFF2-40B4-BE49-F238E27FC236}">
              <a16:creationId xmlns:a16="http://schemas.microsoft.com/office/drawing/2014/main" id="{9E5878E8-0131-436A-9C3A-406111AFA55D}"/>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243368</xdr:rowOff>
    </xdr:from>
    <xdr:to>
      <xdr:col>0</xdr:col>
      <xdr:colOff>2244726</xdr:colOff>
      <xdr:row>22</xdr:row>
      <xdr:rowOff>205754</xdr:rowOff>
    </xdr:to>
    <xdr:sp macro="" textlink="Índice!B132">
      <xdr:nvSpPr>
        <xdr:cNvPr id="41" name="Retângulo: Cantos Arredondados 40">
          <a:hlinkClick xmlns:r="http://schemas.openxmlformats.org/officeDocument/2006/relationships" r:id="rId15"/>
          <a:extLst>
            <a:ext uri="{FF2B5EF4-FFF2-40B4-BE49-F238E27FC236}">
              <a16:creationId xmlns:a16="http://schemas.microsoft.com/office/drawing/2014/main" id="{5AF8DADA-3A00-4350-A6B1-CB6E188E73E0}"/>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300229</xdr:rowOff>
    </xdr:from>
    <xdr:to>
      <xdr:col>0</xdr:col>
      <xdr:colOff>2244726</xdr:colOff>
      <xdr:row>23</xdr:row>
      <xdr:rowOff>251275</xdr:rowOff>
    </xdr:to>
    <xdr:sp macro="" textlink="Índice!B134">
      <xdr:nvSpPr>
        <xdr:cNvPr id="42" name="Retângulo: Cantos Arredondados 41">
          <a:hlinkClick xmlns:r="http://schemas.openxmlformats.org/officeDocument/2006/relationships" r:id="rId16"/>
          <a:extLst>
            <a:ext uri="{FF2B5EF4-FFF2-40B4-BE49-F238E27FC236}">
              <a16:creationId xmlns:a16="http://schemas.microsoft.com/office/drawing/2014/main" id="{9B68A588-6E45-45E1-A5F4-19297FE611F5}"/>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357094</xdr:rowOff>
    </xdr:from>
    <xdr:to>
      <xdr:col>0</xdr:col>
      <xdr:colOff>2244726</xdr:colOff>
      <xdr:row>24</xdr:row>
      <xdr:rowOff>309956</xdr:rowOff>
    </xdr:to>
    <xdr:sp macro="" textlink="Índice!B141">
      <xdr:nvSpPr>
        <xdr:cNvPr id="43" name="Retângulo: Cantos Arredondados 42">
          <a:hlinkClick xmlns:r="http://schemas.openxmlformats.org/officeDocument/2006/relationships" r:id="rId17"/>
          <a:extLst>
            <a:ext uri="{FF2B5EF4-FFF2-40B4-BE49-F238E27FC236}">
              <a16:creationId xmlns:a16="http://schemas.microsoft.com/office/drawing/2014/main" id="{0CA871D9-47C3-4EF0-86B8-9BEFF8EEC87B}"/>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146708</xdr:rowOff>
    </xdr:from>
    <xdr:to>
      <xdr:col>0</xdr:col>
      <xdr:colOff>2244550</xdr:colOff>
      <xdr:row>10</xdr:row>
      <xdr:rowOff>221580</xdr:rowOff>
    </xdr:to>
    <xdr:sp macro="" textlink="Índice!C46">
      <xdr:nvSpPr>
        <xdr:cNvPr id="44" name="Retângulo: Cantos Arredondados 43">
          <a:hlinkClick xmlns:r="http://schemas.openxmlformats.org/officeDocument/2006/relationships" r:id="rId12"/>
          <a:extLst>
            <a:ext uri="{FF2B5EF4-FFF2-40B4-BE49-F238E27FC236}">
              <a16:creationId xmlns:a16="http://schemas.microsoft.com/office/drawing/2014/main" id="{36323F23-0D9B-47B1-BAC2-4A919937F5E9}"/>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266575</xdr:rowOff>
    </xdr:from>
    <xdr:to>
      <xdr:col>0</xdr:col>
      <xdr:colOff>2244550</xdr:colOff>
      <xdr:row>12</xdr:row>
      <xdr:rowOff>27122</xdr:rowOff>
    </xdr:to>
    <xdr:sp macro="" textlink="Índice!C48">
      <xdr:nvSpPr>
        <xdr:cNvPr id="45" name="Retângulo: Cantos Arredondados 44">
          <a:hlinkClick xmlns:r="http://schemas.openxmlformats.org/officeDocument/2006/relationships" r:id="rId18"/>
          <a:extLst>
            <a:ext uri="{FF2B5EF4-FFF2-40B4-BE49-F238E27FC236}">
              <a16:creationId xmlns:a16="http://schemas.microsoft.com/office/drawing/2014/main" id="{7082FA70-BB19-4F2D-824B-9B44A28A19B4}"/>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72117</xdr:rowOff>
    </xdr:from>
    <xdr:to>
      <xdr:col>0</xdr:col>
      <xdr:colOff>2244550</xdr:colOff>
      <xdr:row>13</xdr:row>
      <xdr:rowOff>146989</xdr:rowOff>
    </xdr:to>
    <xdr:sp macro="" textlink="Índice!C60">
      <xdr:nvSpPr>
        <xdr:cNvPr id="46" name="Retângulo: Cantos Arredondados 45">
          <a:hlinkClick xmlns:r="http://schemas.openxmlformats.org/officeDocument/2006/relationships" r:id="rId19"/>
          <a:extLst>
            <a:ext uri="{FF2B5EF4-FFF2-40B4-BE49-F238E27FC236}">
              <a16:creationId xmlns:a16="http://schemas.microsoft.com/office/drawing/2014/main" id="{B1194FE4-9AC5-487C-8D32-8EB84953E7E5}"/>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13</xdr:row>
      <xdr:rowOff>191984</xdr:rowOff>
    </xdr:from>
    <xdr:to>
      <xdr:col>0</xdr:col>
      <xdr:colOff>2244550</xdr:colOff>
      <xdr:row>14</xdr:row>
      <xdr:rowOff>143031</xdr:rowOff>
    </xdr:to>
    <xdr:sp macro="" textlink="Índice!C64">
      <xdr:nvSpPr>
        <xdr:cNvPr id="47" name="Retângulo: Cantos Arredondados 46">
          <a:hlinkClick xmlns:r="http://schemas.openxmlformats.org/officeDocument/2006/relationships" r:id="rId20"/>
          <a:extLst>
            <a:ext uri="{FF2B5EF4-FFF2-40B4-BE49-F238E27FC236}">
              <a16:creationId xmlns:a16="http://schemas.microsoft.com/office/drawing/2014/main" id="{FEBEFC06-A3C8-499A-AC0E-5AD3096FEBA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188026</xdr:rowOff>
    </xdr:from>
    <xdr:to>
      <xdr:col>0</xdr:col>
      <xdr:colOff>2244550</xdr:colOff>
      <xdr:row>15</xdr:row>
      <xdr:rowOff>196223</xdr:rowOff>
    </xdr:to>
    <xdr:sp macro="" textlink="Índice!C69">
      <xdr:nvSpPr>
        <xdr:cNvPr id="48" name="Retângulo: Cantos Arredondados 47">
          <a:hlinkClick xmlns:r="http://schemas.openxmlformats.org/officeDocument/2006/relationships" r:id="rId6"/>
          <a:extLst>
            <a:ext uri="{FF2B5EF4-FFF2-40B4-BE49-F238E27FC236}">
              <a16:creationId xmlns:a16="http://schemas.microsoft.com/office/drawing/2014/main" id="{EBBE07C4-133A-466E-AAC6-534EAACB96A7}"/>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241218</xdr:rowOff>
    </xdr:from>
    <xdr:to>
      <xdr:col>0</xdr:col>
      <xdr:colOff>2244550</xdr:colOff>
      <xdr:row>17</xdr:row>
      <xdr:rowOff>1765</xdr:rowOff>
    </xdr:to>
    <xdr:sp macro="" textlink="Índice!C76">
      <xdr:nvSpPr>
        <xdr:cNvPr id="49" name="Retângulo: Cantos Arredondados 48">
          <a:hlinkClick xmlns:r="http://schemas.openxmlformats.org/officeDocument/2006/relationships" r:id="rId21"/>
          <a:extLst>
            <a:ext uri="{FF2B5EF4-FFF2-40B4-BE49-F238E27FC236}">
              <a16:creationId xmlns:a16="http://schemas.microsoft.com/office/drawing/2014/main" id="{DEE7CB00-4963-4472-8454-C0AF9ABF164A}"/>
            </a:ext>
          </a:extLst>
        </xdr:cNvPr>
        <xdr:cNvSpPr/>
      </xdr:nvSpPr>
      <xdr:spPr>
        <a:xfrm>
          <a:off x="339725" y="527041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1" i="0" u="sng" strike="noStrike">
              <a:solidFill>
                <a:schemeClr val="bg1"/>
              </a:solidFill>
              <a:effectLst/>
              <a:latin typeface="Calibri regular"/>
              <a:ea typeface="+mn-ea"/>
              <a:cs typeface="+mn-cs"/>
            </a:rPr>
            <a:pPr algn="l"/>
            <a:t>Emissões atmosféricas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17</xdr:row>
      <xdr:rowOff>46758</xdr:rowOff>
    </xdr:from>
    <xdr:to>
      <xdr:col>0</xdr:col>
      <xdr:colOff>2244550</xdr:colOff>
      <xdr:row>18</xdr:row>
      <xdr:rowOff>121630</xdr:rowOff>
    </xdr:to>
    <xdr:sp macro="" textlink="Índice!C79">
      <xdr:nvSpPr>
        <xdr:cNvPr id="50" name="Retângulo: Cantos Arredondados 49">
          <a:hlinkClick xmlns:r="http://schemas.openxmlformats.org/officeDocument/2006/relationships" r:id="rId5"/>
          <a:extLst>
            <a:ext uri="{FF2B5EF4-FFF2-40B4-BE49-F238E27FC236}">
              <a16:creationId xmlns:a16="http://schemas.microsoft.com/office/drawing/2014/main" id="{37A2CB44-8FEF-4262-A39C-24EA64286B08}"/>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Resíduos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1"/>
          <a:extLst>
            <a:ext uri="{FF2B5EF4-FFF2-40B4-BE49-F238E27FC236}">
              <a16:creationId xmlns:a16="http://schemas.microsoft.com/office/drawing/2014/main" id="{1ADA64AC-292D-4708-968A-ACDF27A3C59F}"/>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4589F277-D4E1-F5EF-FCB7-D8C8CA91B7D8}"/>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58E741D2-2CE3-0C00-7E20-1953D20B01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CC2884F9-301A-42A8-B1B4-C40648AB86D6}"/>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56A8E71D-1C4D-9F1D-006B-372DE21B00C2}"/>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A64CB536-0D68-250F-321C-2A16C1D632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1085147</xdr:colOff>
      <xdr:row>0</xdr:row>
      <xdr:rowOff>154632</xdr:rowOff>
    </xdr:from>
    <xdr:to>
      <xdr:col>9</xdr:col>
      <xdr:colOff>114552</xdr:colOff>
      <xdr:row>1</xdr:row>
      <xdr:rowOff>235530</xdr:rowOff>
    </xdr:to>
    <xdr:grpSp>
      <xdr:nvGrpSpPr>
        <xdr:cNvPr id="10" name="Agrupar 9">
          <a:hlinkClick xmlns:r="http://schemas.openxmlformats.org/officeDocument/2006/relationships" r:id="rId5"/>
          <a:extLst>
            <a:ext uri="{FF2B5EF4-FFF2-40B4-BE49-F238E27FC236}">
              <a16:creationId xmlns:a16="http://schemas.microsoft.com/office/drawing/2014/main" id="{414CE229-4A82-4B32-A978-EEAA371C5441}"/>
            </a:ext>
          </a:extLst>
        </xdr:cNvPr>
        <xdr:cNvGrpSpPr/>
      </xdr:nvGrpSpPr>
      <xdr:grpSpPr>
        <a:xfrm>
          <a:off x="11924597"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73F4FE9B-9D19-C833-D0E5-9AED36E2F4F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12E007B1-4565-3DBB-808C-532330895CC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154632</xdr:rowOff>
    </xdr:from>
    <xdr:to>
      <xdr:col>8</xdr:col>
      <xdr:colOff>992905</xdr:colOff>
      <xdr:row>1</xdr:row>
      <xdr:rowOff>235530</xdr:rowOff>
    </xdr:to>
    <xdr:grpSp>
      <xdr:nvGrpSpPr>
        <xdr:cNvPr id="13" name="Agrupar 12">
          <a:hlinkClick xmlns:r="http://schemas.openxmlformats.org/officeDocument/2006/relationships" r:id="rId6"/>
          <a:extLst>
            <a:ext uri="{FF2B5EF4-FFF2-40B4-BE49-F238E27FC236}">
              <a16:creationId xmlns:a16="http://schemas.microsoft.com/office/drawing/2014/main" id="{EBA7C1F9-789D-4487-B17B-2FF654CCB22A}"/>
            </a:ext>
          </a:extLst>
        </xdr:cNvPr>
        <xdr:cNvGrpSpPr/>
      </xdr:nvGrpSpPr>
      <xdr:grpSpPr>
        <a:xfrm>
          <a:off x="11428577"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8C3DDD4F-1A15-5C97-3BB7-58AF92C76D1B}"/>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B3C6C1E-FD91-BBF8-E7FD-F0E1E6901FC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5" name="Retângulo: Cantos Arredondados 34">
          <a:hlinkClick xmlns:r="http://schemas.openxmlformats.org/officeDocument/2006/relationships" r:id="rId7"/>
          <a:extLst>
            <a:ext uri="{FF2B5EF4-FFF2-40B4-BE49-F238E27FC236}">
              <a16:creationId xmlns:a16="http://schemas.microsoft.com/office/drawing/2014/main" id="{C7AB89FC-A67E-46D8-B7DE-FF4774A6DB6E}"/>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6" name="Imagem 35">
          <a:extLst>
            <a:ext uri="{FF2B5EF4-FFF2-40B4-BE49-F238E27FC236}">
              <a16:creationId xmlns:a16="http://schemas.microsoft.com/office/drawing/2014/main" id="{B6278CD5-E3A4-4F6B-A307-9116C6E1C7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7" name="Retângulo: Cantos Arredondados 36">
          <a:hlinkClick xmlns:r="http://schemas.openxmlformats.org/officeDocument/2006/relationships" r:id="rId9"/>
          <a:extLst>
            <a:ext uri="{FF2B5EF4-FFF2-40B4-BE49-F238E27FC236}">
              <a16:creationId xmlns:a16="http://schemas.microsoft.com/office/drawing/2014/main" id="{816E416F-66F2-40BC-8987-8C38CA9CDF2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8" name="Retângulo: Cantos Arredondados 37">
          <a:hlinkClick xmlns:r="http://schemas.openxmlformats.org/officeDocument/2006/relationships" r:id="rId10"/>
          <a:extLst>
            <a:ext uri="{FF2B5EF4-FFF2-40B4-BE49-F238E27FC236}">
              <a16:creationId xmlns:a16="http://schemas.microsoft.com/office/drawing/2014/main" id="{01A3A8F5-9C9C-4BB0-B2BE-FD287CE6E60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9" name="Retângulo: Cantos Arredondados 38">
          <a:hlinkClick xmlns:r="http://schemas.openxmlformats.org/officeDocument/2006/relationships" r:id="rId11"/>
          <a:extLst>
            <a:ext uri="{FF2B5EF4-FFF2-40B4-BE49-F238E27FC236}">
              <a16:creationId xmlns:a16="http://schemas.microsoft.com/office/drawing/2014/main" id="{4D24B11E-6878-4EE9-A423-E8F4783C46F5}"/>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40" name="Retângulo: Cantos Arredondados 39">
          <a:hlinkClick xmlns:r="http://schemas.openxmlformats.org/officeDocument/2006/relationships" r:id="rId12"/>
          <a:extLst>
            <a:ext uri="{FF2B5EF4-FFF2-40B4-BE49-F238E27FC236}">
              <a16:creationId xmlns:a16="http://schemas.microsoft.com/office/drawing/2014/main" id="{D7022983-C4EC-4323-AEA6-DF066C4681C3}"/>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CAPITAL NATURAL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1" name="Retângulo: Cantos Arredondados 40">
          <a:hlinkClick xmlns:r="http://schemas.openxmlformats.org/officeDocument/2006/relationships" r:id="rId13"/>
          <a:extLst>
            <a:ext uri="{FF2B5EF4-FFF2-40B4-BE49-F238E27FC236}">
              <a16:creationId xmlns:a16="http://schemas.microsoft.com/office/drawing/2014/main" id="{10D10031-23B1-43A1-A675-5E8F332FDB0B}"/>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CAPITAL HUMANO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2" name="Retângulo: Cantos Arredondados 41">
          <a:hlinkClick xmlns:r="http://schemas.openxmlformats.org/officeDocument/2006/relationships" r:id="rId14"/>
          <a:extLst>
            <a:ext uri="{FF2B5EF4-FFF2-40B4-BE49-F238E27FC236}">
              <a16:creationId xmlns:a16="http://schemas.microsoft.com/office/drawing/2014/main" id="{C93C055A-D96F-4F17-89E2-233F56487DC1}"/>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CAPITAL SOCIAL E DE RELACIONAMENTO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3" name="Retângulo: Cantos Arredondados 42">
          <a:hlinkClick xmlns:r="http://schemas.openxmlformats.org/officeDocument/2006/relationships" r:id="rId15"/>
          <a:extLst>
            <a:ext uri="{FF2B5EF4-FFF2-40B4-BE49-F238E27FC236}">
              <a16:creationId xmlns:a16="http://schemas.microsoft.com/office/drawing/2014/main" id="{17D4E6C7-65D5-45B2-BD53-513FDFCD3E7D}"/>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CAPITAL INTELECTUAL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4" name="Retângulo: Cantos Arredondados 43">
          <a:hlinkClick xmlns:r="http://schemas.openxmlformats.org/officeDocument/2006/relationships" r:id="rId16"/>
          <a:extLst>
            <a:ext uri="{FF2B5EF4-FFF2-40B4-BE49-F238E27FC236}">
              <a16:creationId xmlns:a16="http://schemas.microsoft.com/office/drawing/2014/main" id="{05410EA0-EF41-4756-927E-F7C935AE5BAC}"/>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CAPITAL MANUFATURADO</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5" name="Retângulo: Cantos Arredondados 44">
          <a:hlinkClick xmlns:r="http://schemas.openxmlformats.org/officeDocument/2006/relationships" r:id="rId17"/>
          <a:extLst>
            <a:ext uri="{FF2B5EF4-FFF2-40B4-BE49-F238E27FC236}">
              <a16:creationId xmlns:a16="http://schemas.microsoft.com/office/drawing/2014/main" id="{ED458718-F067-448B-AF8B-F2C50A0CBEDF}"/>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INDICADORES PRÓPRIOS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6" name="Retângulo: Cantos Arredondados 45">
          <a:hlinkClick xmlns:r="http://schemas.openxmlformats.org/officeDocument/2006/relationships" r:id="rId12"/>
          <a:extLst>
            <a:ext uri="{FF2B5EF4-FFF2-40B4-BE49-F238E27FC236}">
              <a16:creationId xmlns:a16="http://schemas.microsoft.com/office/drawing/2014/main" id="{71372090-CBDE-4D23-9F47-A55F289ED74D}"/>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Gestão responsável dos recursos naturais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7" name="Retângulo: Cantos Arredondados 46">
          <a:hlinkClick xmlns:r="http://schemas.openxmlformats.org/officeDocument/2006/relationships" r:id="rId18"/>
          <a:extLst>
            <a:ext uri="{FF2B5EF4-FFF2-40B4-BE49-F238E27FC236}">
              <a16:creationId xmlns:a16="http://schemas.microsoft.com/office/drawing/2014/main" id="{2E894619-CFDB-4BC1-9483-45AE1E69DA02}"/>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Estratégia climática &amp; transição energética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8" name="Retângulo: Cantos Arredondados 47">
          <a:hlinkClick xmlns:r="http://schemas.openxmlformats.org/officeDocument/2006/relationships" r:id="rId19"/>
          <a:extLst>
            <a:ext uri="{FF2B5EF4-FFF2-40B4-BE49-F238E27FC236}">
              <a16:creationId xmlns:a16="http://schemas.microsoft.com/office/drawing/2014/main" id="{79C8788A-C959-4B20-A640-D818BBCDBD70}"/>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Energia</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9" name="Retângulo: Cantos Arredondados 48">
          <a:hlinkClick xmlns:r="http://schemas.openxmlformats.org/officeDocument/2006/relationships" r:id="rId20"/>
          <a:extLst>
            <a:ext uri="{FF2B5EF4-FFF2-40B4-BE49-F238E27FC236}">
              <a16:creationId xmlns:a16="http://schemas.microsoft.com/office/drawing/2014/main" id="{CCB20A25-4061-4CC6-B827-D34A7B67EF6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Biodiversidade e ecossistemas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50" name="Retângulo: Cantos Arredondados 49">
          <a:hlinkClick xmlns:r="http://schemas.openxmlformats.org/officeDocument/2006/relationships" r:id="rId21"/>
          <a:extLst>
            <a:ext uri="{FF2B5EF4-FFF2-40B4-BE49-F238E27FC236}">
              <a16:creationId xmlns:a16="http://schemas.microsoft.com/office/drawing/2014/main" id="{14B1A70C-CB60-49F4-A48B-1BD43502B017}"/>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Recursos hídricos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1" name="Retângulo: Cantos Arredondados 50">
          <a:hlinkClick xmlns:r="http://schemas.openxmlformats.org/officeDocument/2006/relationships" r:id="rId6"/>
          <a:extLst>
            <a:ext uri="{FF2B5EF4-FFF2-40B4-BE49-F238E27FC236}">
              <a16:creationId xmlns:a16="http://schemas.microsoft.com/office/drawing/2014/main" id="{9B802059-E9A9-44C2-B794-1C2138C2698B}"/>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Emissões atmosféricas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2" name="Retângulo: Cantos Arredondados 51">
          <a:hlinkClick xmlns:r="http://schemas.openxmlformats.org/officeDocument/2006/relationships" r:id="rId22"/>
          <a:extLst>
            <a:ext uri="{FF2B5EF4-FFF2-40B4-BE49-F238E27FC236}">
              <a16:creationId xmlns:a16="http://schemas.microsoft.com/office/drawing/2014/main" id="{3D1C03BB-B589-4863-A04A-00E94388A47F}"/>
            </a:ext>
          </a:extLst>
        </xdr:cNvPr>
        <xdr:cNvSpPr/>
      </xdr:nvSpPr>
      <xdr:spPr>
        <a:xfrm>
          <a:off x="339725" y="570460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1" i="0" u="sng" strike="noStrike">
              <a:solidFill>
                <a:schemeClr val="bg1"/>
              </a:solidFill>
              <a:effectLst/>
              <a:latin typeface="Calibri regular"/>
              <a:ea typeface="+mn-ea"/>
              <a:cs typeface="+mn-cs"/>
            </a:rPr>
            <a:pPr algn="l"/>
            <a:t>Resíduos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776DCDEC-1DE7-4BF0-9EDE-9C583869D187}"/>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C5FA1601-F292-4640-A5F6-822F601D9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3"/>
          <a:extLst>
            <a:ext uri="{FF2B5EF4-FFF2-40B4-BE49-F238E27FC236}">
              <a16:creationId xmlns:a16="http://schemas.microsoft.com/office/drawing/2014/main" id="{5D09211D-F11B-44CA-B19D-E2057BED5753}"/>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0CEE8546-2B3A-8C31-9F34-C179F9148587}"/>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5DD957DC-D2B8-2477-2D93-78703F739D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5"/>
          <a:extLst>
            <a:ext uri="{FF2B5EF4-FFF2-40B4-BE49-F238E27FC236}">
              <a16:creationId xmlns:a16="http://schemas.microsoft.com/office/drawing/2014/main" id="{4879FBBD-FA13-4C50-B247-47EF35C002D8}"/>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B5ABA099-A4C9-0DFE-BA7E-3EAD7CC6215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F842A47D-5DF2-505B-8732-5AE083E7043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7"/>
          <a:extLst>
            <a:ext uri="{FF2B5EF4-FFF2-40B4-BE49-F238E27FC236}">
              <a16:creationId xmlns:a16="http://schemas.microsoft.com/office/drawing/2014/main" id="{ED2B4825-CE95-4D23-8571-510FCCD1352F}"/>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DCC179A9-F31F-BD29-01D3-2B94F0AD8858}"/>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905BDF34-EA1B-E139-E683-B58E09505FAD}"/>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8"/>
          <a:extLst>
            <a:ext uri="{FF2B5EF4-FFF2-40B4-BE49-F238E27FC236}">
              <a16:creationId xmlns:a16="http://schemas.microsoft.com/office/drawing/2014/main" id="{B2C14C74-1A36-4A12-846A-53EA0DC4C1B8}"/>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2154A22B-EE19-F0A4-0399-99772CF002C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17AF3B3-42FF-1015-BC3B-84A28BF6459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9"/>
          <a:extLst>
            <a:ext uri="{FF2B5EF4-FFF2-40B4-BE49-F238E27FC236}">
              <a16:creationId xmlns:a16="http://schemas.microsoft.com/office/drawing/2014/main" id="{CD29F395-F6A4-4D44-8FAE-CF3628056488}"/>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10"/>
          <a:extLst>
            <a:ext uri="{FF2B5EF4-FFF2-40B4-BE49-F238E27FC236}">
              <a16:creationId xmlns:a16="http://schemas.microsoft.com/office/drawing/2014/main" id="{255EB60C-4F12-4C7F-903E-7EC6746F60F8}"/>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18" name="Retângulo: Cantos Arredondados 17">
          <a:hlinkClick xmlns:r="http://schemas.openxmlformats.org/officeDocument/2006/relationships" r:id="rId11"/>
          <a:extLst>
            <a:ext uri="{FF2B5EF4-FFF2-40B4-BE49-F238E27FC236}">
              <a16:creationId xmlns:a16="http://schemas.microsoft.com/office/drawing/2014/main" id="{686D956B-7BF5-4496-9859-E4E2DDE057E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19" name="Retângulo: Cantos Arredondados 18">
          <a:hlinkClick xmlns:r="http://schemas.openxmlformats.org/officeDocument/2006/relationships" r:id="rId12"/>
          <a:extLst>
            <a:ext uri="{FF2B5EF4-FFF2-40B4-BE49-F238E27FC236}">
              <a16:creationId xmlns:a16="http://schemas.microsoft.com/office/drawing/2014/main" id="{8E9B5CA4-6074-4414-B5B1-3DAF343DDF21}"/>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0" name="Retângulo: Cantos Arredondados 19">
          <a:hlinkClick xmlns:r="http://schemas.openxmlformats.org/officeDocument/2006/relationships" r:id="rId7"/>
          <a:extLst>
            <a:ext uri="{FF2B5EF4-FFF2-40B4-BE49-F238E27FC236}">
              <a16:creationId xmlns:a16="http://schemas.microsoft.com/office/drawing/2014/main" id="{38662666-5D94-41D8-BFF6-FA9F93C96DC7}"/>
            </a:ext>
          </a:extLst>
        </xdr:cNvPr>
        <xdr:cNvSpPr/>
      </xdr:nvSpPr>
      <xdr:spPr>
        <a:xfrm>
          <a:off x="168275" y="3110305"/>
          <a:ext cx="2076451" cy="400391"/>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CAPITAL HUMANO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97494</xdr:rowOff>
    </xdr:from>
    <xdr:to>
      <xdr:col>1</xdr:col>
      <xdr:colOff>139</xdr:colOff>
      <xdr:row>19</xdr:row>
      <xdr:rowOff>173619</xdr:rowOff>
    </xdr:to>
    <xdr:sp macro="" textlink="Índice!B114">
      <xdr:nvSpPr>
        <xdr:cNvPr id="21" name="Retângulo: Cantos Arredondados 20">
          <a:hlinkClick xmlns:r="http://schemas.openxmlformats.org/officeDocument/2006/relationships" r:id="rId13"/>
          <a:extLst>
            <a:ext uri="{FF2B5EF4-FFF2-40B4-BE49-F238E27FC236}">
              <a16:creationId xmlns:a16="http://schemas.microsoft.com/office/drawing/2014/main" id="{C329A885-BD13-44DC-9BE1-12B49D59ABBF}"/>
            </a:ext>
          </a:extLst>
        </xdr:cNvPr>
        <xdr:cNvSpPr/>
      </xdr:nvSpPr>
      <xdr:spPr>
        <a:xfrm>
          <a:off x="168275" y="5762798"/>
          <a:ext cx="2076451" cy="390864"/>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276499</xdr:rowOff>
    </xdr:from>
    <xdr:to>
      <xdr:col>1</xdr:col>
      <xdr:colOff>139</xdr:colOff>
      <xdr:row>21</xdr:row>
      <xdr:rowOff>48384</xdr:rowOff>
    </xdr:to>
    <xdr:sp macro="" textlink="Índice!B132">
      <xdr:nvSpPr>
        <xdr:cNvPr id="22" name="Retângulo: Cantos Arredondados 21">
          <a:hlinkClick xmlns:r="http://schemas.openxmlformats.org/officeDocument/2006/relationships" r:id="rId14"/>
          <a:extLst>
            <a:ext uri="{FF2B5EF4-FFF2-40B4-BE49-F238E27FC236}">
              <a16:creationId xmlns:a16="http://schemas.microsoft.com/office/drawing/2014/main" id="{29771480-3E8F-4715-B3DD-47831DA51D72}"/>
            </a:ext>
          </a:extLst>
        </xdr:cNvPr>
        <xdr:cNvSpPr/>
      </xdr:nvSpPr>
      <xdr:spPr>
        <a:xfrm>
          <a:off x="168275" y="6256542"/>
          <a:ext cx="2076451" cy="401364"/>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142859</xdr:rowOff>
    </xdr:from>
    <xdr:to>
      <xdr:col>1</xdr:col>
      <xdr:colOff>139</xdr:colOff>
      <xdr:row>22</xdr:row>
      <xdr:rowOff>217730</xdr:rowOff>
    </xdr:to>
    <xdr:sp macro="" textlink="Índice!B139">
      <xdr:nvSpPr>
        <xdr:cNvPr id="23" name="Retângulo: Cantos Arredondados 22">
          <a:hlinkClick xmlns:r="http://schemas.openxmlformats.org/officeDocument/2006/relationships" r:id="rId15"/>
          <a:extLst>
            <a:ext uri="{FF2B5EF4-FFF2-40B4-BE49-F238E27FC236}">
              <a16:creationId xmlns:a16="http://schemas.microsoft.com/office/drawing/2014/main" id="{42EF2A51-361D-48EA-B1BC-98A44BA2D33D}"/>
            </a:ext>
          </a:extLst>
        </xdr:cNvPr>
        <xdr:cNvSpPr/>
      </xdr:nvSpPr>
      <xdr:spPr>
        <a:xfrm>
          <a:off x="168275" y="6752381"/>
          <a:ext cx="2076451" cy="38961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323135</xdr:rowOff>
    </xdr:from>
    <xdr:to>
      <xdr:col>1</xdr:col>
      <xdr:colOff>139</xdr:colOff>
      <xdr:row>23</xdr:row>
      <xdr:rowOff>276412</xdr:rowOff>
    </xdr:to>
    <xdr:sp macro="" textlink="Índice!B141">
      <xdr:nvSpPr>
        <xdr:cNvPr id="24" name="Retângulo: Cantos Arredondados 23">
          <a:hlinkClick xmlns:r="http://schemas.openxmlformats.org/officeDocument/2006/relationships" r:id="rId16"/>
          <a:extLst>
            <a:ext uri="{FF2B5EF4-FFF2-40B4-BE49-F238E27FC236}">
              <a16:creationId xmlns:a16="http://schemas.microsoft.com/office/drawing/2014/main" id="{E60E328D-0292-44F0-BC71-DD3F84900469}"/>
            </a:ext>
          </a:extLst>
        </xdr:cNvPr>
        <xdr:cNvSpPr/>
      </xdr:nvSpPr>
      <xdr:spPr>
        <a:xfrm>
          <a:off x="168275" y="7247810"/>
          <a:ext cx="2076451" cy="39184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9" name="Retângulo: Cantos Arredondados 28">
          <a:hlinkClick xmlns:r="http://schemas.openxmlformats.org/officeDocument/2006/relationships" r:id="rId7"/>
          <a:extLst>
            <a:ext uri="{FF2B5EF4-FFF2-40B4-BE49-F238E27FC236}">
              <a16:creationId xmlns:a16="http://schemas.microsoft.com/office/drawing/2014/main" id="{EC1AFB7E-CB5D-469B-B9E1-50A594C3CEBE}"/>
            </a:ext>
          </a:extLst>
        </xdr:cNvPr>
        <xdr:cNvSpPr/>
      </xdr:nvSpPr>
      <xdr:spPr>
        <a:xfrm>
          <a:off x="339725" y="3993077"/>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Diversidade e inclusão</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30" name="Retângulo: Cantos Arredondados 29">
          <a:hlinkClick xmlns:r="http://schemas.openxmlformats.org/officeDocument/2006/relationships" r:id="rId17"/>
          <a:extLst>
            <a:ext uri="{FF2B5EF4-FFF2-40B4-BE49-F238E27FC236}">
              <a16:creationId xmlns:a16="http://schemas.microsoft.com/office/drawing/2014/main" id="{CA5ED051-0A56-447C-9218-167BE7C08206}"/>
            </a:ext>
          </a:extLst>
        </xdr:cNvPr>
        <xdr:cNvSpPr/>
      </xdr:nvSpPr>
      <xdr:spPr>
        <a:xfrm>
          <a:off x="339725" y="4429073"/>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Saúde, bem-estar e segurança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31" name="Retângulo: Cantos Arredondados 30">
          <a:hlinkClick xmlns:r="http://schemas.openxmlformats.org/officeDocument/2006/relationships" r:id="rId18"/>
          <a:extLst>
            <a:ext uri="{FF2B5EF4-FFF2-40B4-BE49-F238E27FC236}">
              <a16:creationId xmlns:a16="http://schemas.microsoft.com/office/drawing/2014/main" id="{2E32BCD6-A354-4E01-89B4-8209D2B4A3C8}"/>
            </a:ext>
          </a:extLst>
        </xdr:cNvPr>
        <xdr:cNvSpPr/>
      </xdr:nvSpPr>
      <xdr:spPr>
        <a:xfrm>
          <a:off x="339725" y="3557081"/>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1" i="0" u="sng" strike="noStrike">
              <a:solidFill>
                <a:schemeClr val="bg1"/>
              </a:solidFill>
              <a:effectLst/>
              <a:latin typeface="Calibri regular"/>
              <a:ea typeface="+mn-ea"/>
              <a:cs typeface="+mn-cs"/>
            </a:rPr>
            <a:pPr algn="l"/>
            <a:t>Atração, desenvolvimento e retenção</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219682</xdr:rowOff>
    </xdr:to>
    <xdr:sp macro="" textlink="Índice!C107">
      <xdr:nvSpPr>
        <xdr:cNvPr id="33" name="Retângulo: Cantos Arredondados 32">
          <a:hlinkClick xmlns:r="http://schemas.openxmlformats.org/officeDocument/2006/relationships" r:id="rId19"/>
          <a:extLst>
            <a:ext uri="{FF2B5EF4-FFF2-40B4-BE49-F238E27FC236}">
              <a16:creationId xmlns:a16="http://schemas.microsoft.com/office/drawing/2014/main" id="{B63CF078-B535-ADFC-7FD5-08B451A1D494}"/>
            </a:ext>
          </a:extLst>
        </xdr:cNvPr>
        <xdr:cNvSpPr/>
      </xdr:nvSpPr>
      <xdr:spPr>
        <a:xfrm>
          <a:off x="339725" y="4865483"/>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Gestão de pessoas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266065</xdr:rowOff>
    </xdr:from>
    <xdr:to>
      <xdr:col>0</xdr:col>
      <xdr:colOff>2244550</xdr:colOff>
      <xdr:row>18</xdr:row>
      <xdr:rowOff>26612</xdr:rowOff>
    </xdr:to>
    <xdr:sp macro="" textlink="Índice!C113">
      <xdr:nvSpPr>
        <xdr:cNvPr id="34" name="Retângulo: Cantos Arredondados 33">
          <a:hlinkClick xmlns:r="http://schemas.openxmlformats.org/officeDocument/2006/relationships" r:id="rId20"/>
          <a:extLst>
            <a:ext uri="{FF2B5EF4-FFF2-40B4-BE49-F238E27FC236}">
              <a16:creationId xmlns:a16="http://schemas.microsoft.com/office/drawing/2014/main" id="{16BBFFB7-8031-91FA-AAFE-0890CA77552F}"/>
            </a:ext>
          </a:extLst>
        </xdr:cNvPr>
        <xdr:cNvSpPr/>
      </xdr:nvSpPr>
      <xdr:spPr>
        <a:xfrm>
          <a:off x="339725" y="5301891"/>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Remuneração e benefícios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16" name="Imagem 15">
          <a:extLst>
            <a:ext uri="{FF2B5EF4-FFF2-40B4-BE49-F238E27FC236}">
              <a16:creationId xmlns:a16="http://schemas.microsoft.com/office/drawing/2014/main" id="{40EE67A8-8E93-4F09-AE57-9743F2059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120650</xdr:colOff>
      <xdr:row>1</xdr:row>
      <xdr:rowOff>208987</xdr:rowOff>
    </xdr:to>
    <xdr:grpSp>
      <xdr:nvGrpSpPr>
        <xdr:cNvPr id="17" name="Agrupar 16">
          <a:hlinkClick xmlns:r="http://schemas.openxmlformats.org/officeDocument/2006/relationships" r:id="rId2"/>
          <a:extLst>
            <a:ext uri="{FF2B5EF4-FFF2-40B4-BE49-F238E27FC236}">
              <a16:creationId xmlns:a16="http://schemas.microsoft.com/office/drawing/2014/main" id="{8EE43FFC-064C-4E65-A243-9CFBC78DED0E}"/>
            </a:ext>
          </a:extLst>
        </xdr:cNvPr>
        <xdr:cNvGrpSpPr/>
      </xdr:nvGrpSpPr>
      <xdr:grpSpPr>
        <a:xfrm>
          <a:off x="2933700" y="138112"/>
          <a:ext cx="1101725" cy="385200"/>
          <a:chOff x="2933700" y="138112"/>
          <a:chExt cx="1095375" cy="385200"/>
        </a:xfrm>
      </xdr:grpSpPr>
      <xdr:sp macro="" textlink="">
        <xdr:nvSpPr>
          <xdr:cNvPr id="18" name="Retângulo 17">
            <a:extLst>
              <a:ext uri="{FF2B5EF4-FFF2-40B4-BE49-F238E27FC236}">
                <a16:creationId xmlns:a16="http://schemas.microsoft.com/office/drawing/2014/main" id="{F0664616-B29D-6212-9F2B-6D4F5B12AA30}"/>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19" name="Imagem 18">
            <a:extLst>
              <a:ext uri="{FF2B5EF4-FFF2-40B4-BE49-F238E27FC236}">
                <a16:creationId xmlns:a16="http://schemas.microsoft.com/office/drawing/2014/main" id="{4A019E21-D5DD-811C-D385-DB1D377C05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387350</xdr:colOff>
      <xdr:row>0</xdr:row>
      <xdr:rowOff>150018</xdr:rowOff>
    </xdr:from>
    <xdr:to>
      <xdr:col>4</xdr:col>
      <xdr:colOff>101600</xdr:colOff>
      <xdr:row>1</xdr:row>
      <xdr:rowOff>211368</xdr:rowOff>
    </xdr:to>
    <xdr:grpSp>
      <xdr:nvGrpSpPr>
        <xdr:cNvPr id="20" name="Agrupar 19">
          <a:hlinkClick xmlns:r="http://schemas.openxmlformats.org/officeDocument/2006/relationships" r:id="rId4"/>
          <a:extLst>
            <a:ext uri="{FF2B5EF4-FFF2-40B4-BE49-F238E27FC236}">
              <a16:creationId xmlns:a16="http://schemas.microsoft.com/office/drawing/2014/main" id="{A0CE7377-3840-4FC1-875F-1F37E2090410}"/>
            </a:ext>
          </a:extLst>
        </xdr:cNvPr>
        <xdr:cNvGrpSpPr/>
      </xdr:nvGrpSpPr>
      <xdr:grpSpPr>
        <a:xfrm>
          <a:off x="4302125" y="150018"/>
          <a:ext cx="1104900" cy="375675"/>
          <a:chOff x="4295775" y="140493"/>
          <a:chExt cx="1104900" cy="385200"/>
        </a:xfrm>
      </xdr:grpSpPr>
      <xdr:sp macro="" textlink="">
        <xdr:nvSpPr>
          <xdr:cNvPr id="21" name="Retângulo 20">
            <a:extLst>
              <a:ext uri="{FF2B5EF4-FFF2-40B4-BE49-F238E27FC236}">
                <a16:creationId xmlns:a16="http://schemas.microsoft.com/office/drawing/2014/main" id="{8AAC8FBE-A04F-52B4-E73D-84BAE9954B5F}"/>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22" name="Imagem 21">
            <a:extLst>
              <a:ext uri="{FF2B5EF4-FFF2-40B4-BE49-F238E27FC236}">
                <a16:creationId xmlns:a16="http://schemas.microsoft.com/office/drawing/2014/main" id="{464DFC07-1F19-0619-2DCF-5B9A21473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1057885</xdr:colOff>
      <xdr:row>0</xdr:row>
      <xdr:rowOff>149376</xdr:rowOff>
    </xdr:from>
    <xdr:to>
      <xdr:col>9</xdr:col>
      <xdr:colOff>87290</xdr:colOff>
      <xdr:row>1</xdr:row>
      <xdr:rowOff>231260</xdr:rowOff>
    </xdr:to>
    <xdr:grpSp>
      <xdr:nvGrpSpPr>
        <xdr:cNvPr id="23" name="Agrupar 22">
          <a:hlinkClick xmlns:r="http://schemas.openxmlformats.org/officeDocument/2006/relationships" r:id="rId6"/>
          <a:extLst>
            <a:ext uri="{FF2B5EF4-FFF2-40B4-BE49-F238E27FC236}">
              <a16:creationId xmlns:a16="http://schemas.microsoft.com/office/drawing/2014/main" id="{6AB819BD-1A79-4276-B932-984C4B118D10}"/>
            </a:ext>
          </a:extLst>
        </xdr:cNvPr>
        <xdr:cNvGrpSpPr/>
      </xdr:nvGrpSpPr>
      <xdr:grpSpPr>
        <a:xfrm>
          <a:off x="11925910" y="149376"/>
          <a:ext cx="420055" cy="396209"/>
          <a:chOff x="11937133" y="129787"/>
          <a:chExt cx="416880" cy="386672"/>
        </a:xfrm>
      </xdr:grpSpPr>
      <xdr:sp macro="" textlink="">
        <xdr:nvSpPr>
          <xdr:cNvPr id="24" name="Retângulo: Cantos Arredondados 23">
            <a:extLst>
              <a:ext uri="{FF2B5EF4-FFF2-40B4-BE49-F238E27FC236}">
                <a16:creationId xmlns:a16="http://schemas.microsoft.com/office/drawing/2014/main" id="{361012CD-0AF9-C8E4-6AB6-4E892F93E9D9}"/>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5" name="Seta: para a Direita 24">
            <a:extLst>
              <a:ext uri="{FF2B5EF4-FFF2-40B4-BE49-F238E27FC236}">
                <a16:creationId xmlns:a16="http://schemas.microsoft.com/office/drawing/2014/main" id="{029AA30A-FBD2-4E24-BC23-2908A2EEABC8}"/>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561865</xdr:colOff>
      <xdr:row>0</xdr:row>
      <xdr:rowOff>149376</xdr:rowOff>
    </xdr:from>
    <xdr:to>
      <xdr:col>8</xdr:col>
      <xdr:colOff>965643</xdr:colOff>
      <xdr:row>1</xdr:row>
      <xdr:rowOff>231260</xdr:rowOff>
    </xdr:to>
    <xdr:grpSp>
      <xdr:nvGrpSpPr>
        <xdr:cNvPr id="26" name="Agrupar 25">
          <a:hlinkClick xmlns:r="http://schemas.openxmlformats.org/officeDocument/2006/relationships" r:id="rId7"/>
          <a:extLst>
            <a:ext uri="{FF2B5EF4-FFF2-40B4-BE49-F238E27FC236}">
              <a16:creationId xmlns:a16="http://schemas.microsoft.com/office/drawing/2014/main" id="{12AF6652-9F81-44EF-A6C4-16B0EE377433}"/>
            </a:ext>
          </a:extLst>
        </xdr:cNvPr>
        <xdr:cNvGrpSpPr/>
      </xdr:nvGrpSpPr>
      <xdr:grpSpPr>
        <a:xfrm>
          <a:off x="11429890" y="149376"/>
          <a:ext cx="403778" cy="396209"/>
          <a:chOff x="11434763" y="129787"/>
          <a:chExt cx="413303" cy="386672"/>
        </a:xfrm>
      </xdr:grpSpPr>
      <xdr:sp macro="" textlink="">
        <xdr:nvSpPr>
          <xdr:cNvPr id="27" name="Retângulo: Cantos Arredondados 26">
            <a:extLst>
              <a:ext uri="{FF2B5EF4-FFF2-40B4-BE49-F238E27FC236}">
                <a16:creationId xmlns:a16="http://schemas.microsoft.com/office/drawing/2014/main" id="{9C0EB5A3-2623-60E0-63BD-E62415150C78}"/>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8" name="Seta: para a Direita 27">
            <a:extLst>
              <a:ext uri="{FF2B5EF4-FFF2-40B4-BE49-F238E27FC236}">
                <a16:creationId xmlns:a16="http://schemas.microsoft.com/office/drawing/2014/main" id="{67A8A0F8-8F2E-A17C-597A-2AC312A0BB0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29" name="Retângulo: Cantos Arredondados 28">
          <a:hlinkClick xmlns:r="http://schemas.openxmlformats.org/officeDocument/2006/relationships" r:id="rId8"/>
          <a:extLst>
            <a:ext uri="{FF2B5EF4-FFF2-40B4-BE49-F238E27FC236}">
              <a16:creationId xmlns:a16="http://schemas.microsoft.com/office/drawing/2014/main" id="{53DA43AE-5172-4343-A57D-BA385B84341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1" name="Retângulo: Cantos Arredondados 30">
          <a:hlinkClick xmlns:r="http://schemas.openxmlformats.org/officeDocument/2006/relationships" r:id="rId9"/>
          <a:extLst>
            <a:ext uri="{FF2B5EF4-FFF2-40B4-BE49-F238E27FC236}">
              <a16:creationId xmlns:a16="http://schemas.microsoft.com/office/drawing/2014/main" id="{B7C818DB-C0D5-4218-A858-1BD12C4B2A64}"/>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2" name="Retângulo: Cantos Arredondados 31">
          <a:hlinkClick xmlns:r="http://schemas.openxmlformats.org/officeDocument/2006/relationships" r:id="rId10"/>
          <a:extLst>
            <a:ext uri="{FF2B5EF4-FFF2-40B4-BE49-F238E27FC236}">
              <a16:creationId xmlns:a16="http://schemas.microsoft.com/office/drawing/2014/main" id="{62EC667A-8D0F-4971-9DCD-9C9B27FF5E09}"/>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3" name="Retângulo: Cantos Arredondados 32">
          <a:hlinkClick xmlns:r="http://schemas.openxmlformats.org/officeDocument/2006/relationships" r:id="rId11"/>
          <a:extLst>
            <a:ext uri="{FF2B5EF4-FFF2-40B4-BE49-F238E27FC236}">
              <a16:creationId xmlns:a16="http://schemas.microsoft.com/office/drawing/2014/main" id="{E39465D8-3C53-488C-9CF8-4E71BF7504B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4" name="Retângulo: Cantos Arredondados 33">
          <a:hlinkClick xmlns:r="http://schemas.openxmlformats.org/officeDocument/2006/relationships" r:id="rId12"/>
          <a:extLst>
            <a:ext uri="{FF2B5EF4-FFF2-40B4-BE49-F238E27FC236}">
              <a16:creationId xmlns:a16="http://schemas.microsoft.com/office/drawing/2014/main" id="{AFB066B9-0BC8-489D-A79B-5E78ACFA7B2F}"/>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10</xdr:row>
      <xdr:rowOff>362891</xdr:rowOff>
    </xdr:to>
    <xdr:sp macro="" textlink="Índice!B88">
      <xdr:nvSpPr>
        <xdr:cNvPr id="35" name="Retângulo: Cantos Arredondados 34">
          <a:hlinkClick xmlns:r="http://schemas.openxmlformats.org/officeDocument/2006/relationships" r:id="rId13"/>
          <a:extLst>
            <a:ext uri="{FF2B5EF4-FFF2-40B4-BE49-F238E27FC236}">
              <a16:creationId xmlns:a16="http://schemas.microsoft.com/office/drawing/2014/main" id="{456625B2-4AEB-43CC-88DA-F0212EFB25C7}"/>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CAPITAL HUMANO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183219</xdr:rowOff>
    </xdr:from>
    <xdr:to>
      <xdr:col>1</xdr:col>
      <xdr:colOff>139</xdr:colOff>
      <xdr:row>18</xdr:row>
      <xdr:rowOff>259344</xdr:rowOff>
    </xdr:to>
    <xdr:sp macro="" textlink="Índice!B114">
      <xdr:nvSpPr>
        <xdr:cNvPr id="36" name="Retângulo: Cantos Arredondados 35">
          <a:hlinkClick xmlns:r="http://schemas.openxmlformats.org/officeDocument/2006/relationships" r:id="rId14"/>
          <a:extLst>
            <a:ext uri="{FF2B5EF4-FFF2-40B4-BE49-F238E27FC236}">
              <a16:creationId xmlns:a16="http://schemas.microsoft.com/office/drawing/2014/main" id="{ED8D8E2A-22F7-491E-85DB-D61349874E7C}"/>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47899</xdr:rowOff>
    </xdr:from>
    <xdr:to>
      <xdr:col>1</xdr:col>
      <xdr:colOff>139</xdr:colOff>
      <xdr:row>20</xdr:row>
      <xdr:rowOff>134109</xdr:rowOff>
    </xdr:to>
    <xdr:sp macro="" textlink="Índice!B132">
      <xdr:nvSpPr>
        <xdr:cNvPr id="37" name="Retângulo: Cantos Arredondados 36">
          <a:hlinkClick xmlns:r="http://schemas.openxmlformats.org/officeDocument/2006/relationships" r:id="rId15"/>
          <a:extLst>
            <a:ext uri="{FF2B5EF4-FFF2-40B4-BE49-F238E27FC236}">
              <a16:creationId xmlns:a16="http://schemas.microsoft.com/office/drawing/2014/main" id="{1EA1738D-1D59-491F-A078-5EBF355ABF3B}"/>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228584</xdr:rowOff>
    </xdr:from>
    <xdr:to>
      <xdr:col>1</xdr:col>
      <xdr:colOff>139</xdr:colOff>
      <xdr:row>21</xdr:row>
      <xdr:rowOff>303455</xdr:rowOff>
    </xdr:to>
    <xdr:sp macro="" textlink="Índice!B139">
      <xdr:nvSpPr>
        <xdr:cNvPr id="38" name="Retângulo: Cantos Arredondados 37">
          <a:hlinkClick xmlns:r="http://schemas.openxmlformats.org/officeDocument/2006/relationships" r:id="rId16"/>
          <a:extLst>
            <a:ext uri="{FF2B5EF4-FFF2-40B4-BE49-F238E27FC236}">
              <a16:creationId xmlns:a16="http://schemas.microsoft.com/office/drawing/2014/main" id="{42343768-3496-4382-9400-86D1B1A90149}"/>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94535</xdr:rowOff>
    </xdr:from>
    <xdr:to>
      <xdr:col>1</xdr:col>
      <xdr:colOff>139</xdr:colOff>
      <xdr:row>23</xdr:row>
      <xdr:rowOff>171637</xdr:rowOff>
    </xdr:to>
    <xdr:sp macro="" textlink="Índice!B141">
      <xdr:nvSpPr>
        <xdr:cNvPr id="39" name="Retângulo: Cantos Arredondados 38">
          <a:hlinkClick xmlns:r="http://schemas.openxmlformats.org/officeDocument/2006/relationships" r:id="rId17"/>
          <a:extLst>
            <a:ext uri="{FF2B5EF4-FFF2-40B4-BE49-F238E27FC236}">
              <a16:creationId xmlns:a16="http://schemas.microsoft.com/office/drawing/2014/main" id="{D0B80A74-7B55-4421-A4CE-39B21B333EFA}"/>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301932</xdr:rowOff>
    </xdr:from>
    <xdr:to>
      <xdr:col>0</xdr:col>
      <xdr:colOff>2244550</xdr:colOff>
      <xdr:row>13</xdr:row>
      <xdr:rowOff>62479</xdr:rowOff>
    </xdr:to>
    <xdr:sp macro="" textlink="Índice!C88">
      <xdr:nvSpPr>
        <xdr:cNvPr id="40" name="Retângulo: Cantos Arredondados 39">
          <a:hlinkClick xmlns:r="http://schemas.openxmlformats.org/officeDocument/2006/relationships" r:id="rId13"/>
          <a:extLst>
            <a:ext uri="{FF2B5EF4-FFF2-40B4-BE49-F238E27FC236}">
              <a16:creationId xmlns:a16="http://schemas.microsoft.com/office/drawing/2014/main" id="{810C0C26-1878-494D-8789-A4320255A9EF}"/>
            </a:ext>
          </a:extLst>
        </xdr:cNvPr>
        <xdr:cNvSpPr/>
      </xdr:nvSpPr>
      <xdr:spPr>
        <a:xfrm>
          <a:off x="339725" y="3988107"/>
          <a:ext cx="1904825" cy="389197"/>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1" i="0" u="sng" strike="noStrike">
              <a:solidFill>
                <a:schemeClr val="bg1"/>
              </a:solidFill>
              <a:latin typeface="Calibri regular"/>
            </a:rPr>
            <a:pPr algn="l"/>
            <a:t>Diversidade e inclusão</a:t>
          </a:fld>
          <a:endParaRPr lang="en-US" sz="1100" b="1" i="0" u="sng" strike="noStrike">
            <a:solidFill>
              <a:schemeClr val="bg1"/>
            </a:solidFill>
            <a:latin typeface="Calibri regular"/>
          </a:endParaRPr>
        </a:p>
      </xdr:txBody>
    </xdr:sp>
    <xdr:clientData/>
  </xdr:twoCellAnchor>
  <xdr:twoCellAnchor editAs="absolute">
    <xdr:from>
      <xdr:col>0</xdr:col>
      <xdr:colOff>339725</xdr:colOff>
      <xdr:row>13</xdr:row>
      <xdr:rowOff>108450</xdr:rowOff>
    </xdr:from>
    <xdr:to>
      <xdr:col>0</xdr:col>
      <xdr:colOff>2244550</xdr:colOff>
      <xdr:row>14</xdr:row>
      <xdr:rowOff>183736</xdr:rowOff>
    </xdr:to>
    <xdr:sp macro="" textlink="Índice!C90">
      <xdr:nvSpPr>
        <xdr:cNvPr id="41" name="Retângulo: Cantos Arredondados 40">
          <a:hlinkClick xmlns:r="http://schemas.openxmlformats.org/officeDocument/2006/relationships" r:id="rId6"/>
          <a:extLst>
            <a:ext uri="{FF2B5EF4-FFF2-40B4-BE49-F238E27FC236}">
              <a16:creationId xmlns:a16="http://schemas.microsoft.com/office/drawing/2014/main" id="{3CDC10AB-F0D2-4763-B4BA-3204A3EFB334}"/>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Saúde, bem-estar e segurança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409276</xdr:rowOff>
    </xdr:from>
    <xdr:to>
      <xdr:col>0</xdr:col>
      <xdr:colOff>2244550</xdr:colOff>
      <xdr:row>11</xdr:row>
      <xdr:rowOff>255547</xdr:rowOff>
    </xdr:to>
    <xdr:sp macro="" textlink="Índice!C85">
      <xdr:nvSpPr>
        <xdr:cNvPr id="42" name="Retângulo: Cantos Arredondados 41">
          <a:hlinkClick xmlns:r="http://schemas.openxmlformats.org/officeDocument/2006/relationships" r:id="rId7"/>
          <a:extLst>
            <a:ext uri="{FF2B5EF4-FFF2-40B4-BE49-F238E27FC236}">
              <a16:creationId xmlns:a16="http://schemas.microsoft.com/office/drawing/2014/main" id="{D16B2EC0-0217-43B0-B44A-5C94B7EEEBC9}"/>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Atração, desenvolvimento e retenção</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230121</xdr:rowOff>
    </xdr:from>
    <xdr:to>
      <xdr:col>0</xdr:col>
      <xdr:colOff>2244550</xdr:colOff>
      <xdr:row>15</xdr:row>
      <xdr:rowOff>305407</xdr:rowOff>
    </xdr:to>
    <xdr:sp macro="" textlink="Índice!C107">
      <xdr:nvSpPr>
        <xdr:cNvPr id="43" name="Retângulo: Cantos Arredondados 42">
          <a:hlinkClick xmlns:r="http://schemas.openxmlformats.org/officeDocument/2006/relationships" r:id="rId18"/>
          <a:extLst>
            <a:ext uri="{FF2B5EF4-FFF2-40B4-BE49-F238E27FC236}">
              <a16:creationId xmlns:a16="http://schemas.microsoft.com/office/drawing/2014/main" id="{0FB9C66F-DB35-4E31-87F7-E8EED7D2D643}"/>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Gestão de pessoas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37465</xdr:rowOff>
    </xdr:from>
    <xdr:to>
      <xdr:col>0</xdr:col>
      <xdr:colOff>2244550</xdr:colOff>
      <xdr:row>17</xdr:row>
      <xdr:rowOff>112337</xdr:rowOff>
    </xdr:to>
    <xdr:sp macro="" textlink="Índice!C113">
      <xdr:nvSpPr>
        <xdr:cNvPr id="44" name="Retângulo: Cantos Arredondados 43">
          <a:hlinkClick xmlns:r="http://schemas.openxmlformats.org/officeDocument/2006/relationships" r:id="rId19"/>
          <a:extLst>
            <a:ext uri="{FF2B5EF4-FFF2-40B4-BE49-F238E27FC236}">
              <a16:creationId xmlns:a16="http://schemas.microsoft.com/office/drawing/2014/main" id="{189C75D9-DDC8-478F-8758-58155A40C56B}"/>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Remuneração e benefícios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412C2642-81C7-449D-8BAB-1C3B730C4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6BB480BB-C25D-4BBC-A370-1BAB2ED69314}"/>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E7FB95E-D40F-55CE-88BB-6D97A27A24C5}"/>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DCCA9B6B-4CF5-514D-26AD-F6BC52019D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E5026538-45B9-4DA9-9C8F-5FEC9F5EE875}"/>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351D6474-805B-FDC4-C60B-0AFFB119EF18}"/>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1DF9850D-D630-CE69-7BEF-03183F651B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1086460</xdr:colOff>
      <xdr:row>0</xdr:row>
      <xdr:rowOff>149376</xdr:rowOff>
    </xdr:from>
    <xdr:to>
      <xdr:col>9</xdr:col>
      <xdr:colOff>115865</xdr:colOff>
      <xdr:row>1</xdr:row>
      <xdr:rowOff>231260</xdr:rowOff>
    </xdr:to>
    <xdr:grpSp>
      <xdr:nvGrpSpPr>
        <xdr:cNvPr id="10" name="Agrupar 9">
          <a:hlinkClick xmlns:r="http://schemas.openxmlformats.org/officeDocument/2006/relationships" r:id="rId6"/>
          <a:extLst>
            <a:ext uri="{FF2B5EF4-FFF2-40B4-BE49-F238E27FC236}">
              <a16:creationId xmlns:a16="http://schemas.microsoft.com/office/drawing/2014/main" id="{A8C7E399-4416-4941-B0E6-45371452A814}"/>
            </a:ext>
          </a:extLst>
        </xdr:cNvPr>
        <xdr:cNvGrpSpPr/>
      </xdr:nvGrpSpPr>
      <xdr:grpSpPr>
        <a:xfrm>
          <a:off x="11925910" y="149376"/>
          <a:ext cx="420055" cy="396209"/>
          <a:chOff x="11937133" y="129787"/>
          <a:chExt cx="416880" cy="386672"/>
        </a:xfrm>
      </xdr:grpSpPr>
      <xdr:sp macro="" textlink="">
        <xdr:nvSpPr>
          <xdr:cNvPr id="11" name="Retângulo: Cantos Arredondados 10">
            <a:extLst>
              <a:ext uri="{FF2B5EF4-FFF2-40B4-BE49-F238E27FC236}">
                <a16:creationId xmlns:a16="http://schemas.microsoft.com/office/drawing/2014/main" id="{8E52CBB4-F523-BC55-5B2A-4A2EBED87845}"/>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55C7E42E-EF98-ABC0-8969-2FA2E0B752AD}"/>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590440</xdr:colOff>
      <xdr:row>0</xdr:row>
      <xdr:rowOff>149376</xdr:rowOff>
    </xdr:from>
    <xdr:to>
      <xdr:col>8</xdr:col>
      <xdr:colOff>994218</xdr:colOff>
      <xdr:row>1</xdr:row>
      <xdr:rowOff>231260</xdr:rowOff>
    </xdr:to>
    <xdr:grpSp>
      <xdr:nvGrpSpPr>
        <xdr:cNvPr id="13" name="Agrupar 12">
          <a:hlinkClick xmlns:r="http://schemas.openxmlformats.org/officeDocument/2006/relationships" r:id="rId7"/>
          <a:extLst>
            <a:ext uri="{FF2B5EF4-FFF2-40B4-BE49-F238E27FC236}">
              <a16:creationId xmlns:a16="http://schemas.microsoft.com/office/drawing/2014/main" id="{406F721B-3F81-4EB2-ACD8-E4E360F1A7AE}"/>
            </a:ext>
          </a:extLst>
        </xdr:cNvPr>
        <xdr:cNvGrpSpPr/>
      </xdr:nvGrpSpPr>
      <xdr:grpSpPr>
        <a:xfrm>
          <a:off x="11429890" y="149376"/>
          <a:ext cx="403778" cy="396209"/>
          <a:chOff x="11434763" y="129787"/>
          <a:chExt cx="413303" cy="386672"/>
        </a:xfrm>
      </xdr:grpSpPr>
      <xdr:sp macro="" textlink="">
        <xdr:nvSpPr>
          <xdr:cNvPr id="14" name="Retângulo: Cantos Arredondados 13">
            <a:extLst>
              <a:ext uri="{FF2B5EF4-FFF2-40B4-BE49-F238E27FC236}">
                <a16:creationId xmlns:a16="http://schemas.microsoft.com/office/drawing/2014/main" id="{3C9C737F-A96D-628E-E72F-5DE132792629}"/>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3505DBB6-D719-B3D5-AC87-219A82E5111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8"/>
          <a:extLst>
            <a:ext uri="{FF2B5EF4-FFF2-40B4-BE49-F238E27FC236}">
              <a16:creationId xmlns:a16="http://schemas.microsoft.com/office/drawing/2014/main" id="{45CBE98F-F197-4ECB-A7BE-6EE3AFF4EE8F}"/>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9BF77D1E-851E-4A24-867F-4036D0B02C0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CEC82640-88EC-49EB-9DAE-149187349064}"/>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1F0D4152-2401-40CC-88C0-26878266DAF1}"/>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EECF1E68-5812-4E1F-BCD2-3FB4DC4C9FFF}"/>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7"/>
          <a:extLst>
            <a:ext uri="{FF2B5EF4-FFF2-40B4-BE49-F238E27FC236}">
              <a16:creationId xmlns:a16="http://schemas.microsoft.com/office/drawing/2014/main" id="{B5AA1489-A209-4697-932A-955AF7583E09}"/>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CAPITAL HUMANO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97494</xdr:rowOff>
    </xdr:from>
    <xdr:to>
      <xdr:col>1</xdr:col>
      <xdr:colOff>139</xdr:colOff>
      <xdr:row>19</xdr:row>
      <xdr:rowOff>173619</xdr:rowOff>
    </xdr:to>
    <xdr:sp macro="" textlink="Índice!B114">
      <xdr:nvSpPr>
        <xdr:cNvPr id="23" name="Retângulo: Cantos Arredondados 22">
          <a:hlinkClick xmlns:r="http://schemas.openxmlformats.org/officeDocument/2006/relationships" r:id="rId13"/>
          <a:extLst>
            <a:ext uri="{FF2B5EF4-FFF2-40B4-BE49-F238E27FC236}">
              <a16:creationId xmlns:a16="http://schemas.microsoft.com/office/drawing/2014/main" id="{789EA6CB-F768-4831-AAA0-D9E54ADE9102}"/>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276499</xdr:rowOff>
    </xdr:from>
    <xdr:to>
      <xdr:col>1</xdr:col>
      <xdr:colOff>139</xdr:colOff>
      <xdr:row>21</xdr:row>
      <xdr:rowOff>48384</xdr:rowOff>
    </xdr:to>
    <xdr:sp macro="" textlink="Índice!B132">
      <xdr:nvSpPr>
        <xdr:cNvPr id="24" name="Retângulo: Cantos Arredondados 23">
          <a:hlinkClick xmlns:r="http://schemas.openxmlformats.org/officeDocument/2006/relationships" r:id="rId14"/>
          <a:extLst>
            <a:ext uri="{FF2B5EF4-FFF2-40B4-BE49-F238E27FC236}">
              <a16:creationId xmlns:a16="http://schemas.microsoft.com/office/drawing/2014/main" id="{C8F6F92A-F364-49A2-B274-AC1E8BE5D7FF}"/>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142859</xdr:rowOff>
    </xdr:from>
    <xdr:to>
      <xdr:col>1</xdr:col>
      <xdr:colOff>139</xdr:colOff>
      <xdr:row>22</xdr:row>
      <xdr:rowOff>217730</xdr:rowOff>
    </xdr:to>
    <xdr:sp macro="" textlink="Índice!B139">
      <xdr:nvSpPr>
        <xdr:cNvPr id="25" name="Retângulo: Cantos Arredondados 24">
          <a:hlinkClick xmlns:r="http://schemas.openxmlformats.org/officeDocument/2006/relationships" r:id="rId15"/>
          <a:extLst>
            <a:ext uri="{FF2B5EF4-FFF2-40B4-BE49-F238E27FC236}">
              <a16:creationId xmlns:a16="http://schemas.microsoft.com/office/drawing/2014/main" id="{D1063410-5375-4B28-A5D9-FD9785E1E573}"/>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8810</xdr:rowOff>
    </xdr:from>
    <xdr:to>
      <xdr:col>1</xdr:col>
      <xdr:colOff>139</xdr:colOff>
      <xdr:row>24</xdr:row>
      <xdr:rowOff>85912</xdr:rowOff>
    </xdr:to>
    <xdr:sp macro="" textlink="Índice!B141">
      <xdr:nvSpPr>
        <xdr:cNvPr id="26" name="Retângulo: Cantos Arredondados 25">
          <a:hlinkClick xmlns:r="http://schemas.openxmlformats.org/officeDocument/2006/relationships" r:id="rId16"/>
          <a:extLst>
            <a:ext uri="{FF2B5EF4-FFF2-40B4-BE49-F238E27FC236}">
              <a16:creationId xmlns:a16="http://schemas.microsoft.com/office/drawing/2014/main" id="{FAEFC313-CFC5-4C4A-AE93-2E6AB0AB11FD}"/>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7" name="Retângulo: Cantos Arredondados 26">
          <a:hlinkClick xmlns:r="http://schemas.openxmlformats.org/officeDocument/2006/relationships" r:id="rId7"/>
          <a:extLst>
            <a:ext uri="{FF2B5EF4-FFF2-40B4-BE49-F238E27FC236}">
              <a16:creationId xmlns:a16="http://schemas.microsoft.com/office/drawing/2014/main" id="{BF1525A4-C66A-4093-921B-37E863979281}"/>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Diversidade e inclusão</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28" name="Retângulo: Cantos Arredondados 27">
          <a:hlinkClick xmlns:r="http://schemas.openxmlformats.org/officeDocument/2006/relationships" r:id="rId17"/>
          <a:extLst>
            <a:ext uri="{FF2B5EF4-FFF2-40B4-BE49-F238E27FC236}">
              <a16:creationId xmlns:a16="http://schemas.microsoft.com/office/drawing/2014/main" id="{1903C780-12F2-459F-A85B-103040A23BFA}"/>
            </a:ext>
          </a:extLst>
        </xdr:cNvPr>
        <xdr:cNvSpPr/>
      </xdr:nvSpPr>
      <xdr:spPr>
        <a:xfrm>
          <a:off x="339725" y="4423275"/>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1" i="0" u="sng" strike="noStrike">
              <a:solidFill>
                <a:schemeClr val="bg1"/>
              </a:solidFill>
              <a:effectLst/>
              <a:latin typeface="Calibri regular"/>
              <a:ea typeface="+mn-ea"/>
              <a:cs typeface="+mn-cs"/>
            </a:rPr>
            <a:pPr algn="l"/>
            <a:t>Saúde, bem-estar e segurança</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29" name="Retângulo: Cantos Arredondados 28">
          <a:hlinkClick xmlns:r="http://schemas.openxmlformats.org/officeDocument/2006/relationships" r:id="rId18"/>
          <a:extLst>
            <a:ext uri="{FF2B5EF4-FFF2-40B4-BE49-F238E27FC236}">
              <a16:creationId xmlns:a16="http://schemas.microsoft.com/office/drawing/2014/main" id="{6215F9EB-3A0A-47D9-A5D2-7A8616DAFF59}"/>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Atração, desenvolvimento e retenção</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219682</xdr:rowOff>
    </xdr:to>
    <xdr:sp macro="" textlink="Índice!C107">
      <xdr:nvSpPr>
        <xdr:cNvPr id="30" name="Retângulo: Cantos Arredondados 29">
          <a:hlinkClick xmlns:r="http://schemas.openxmlformats.org/officeDocument/2006/relationships" r:id="rId6"/>
          <a:extLst>
            <a:ext uri="{FF2B5EF4-FFF2-40B4-BE49-F238E27FC236}">
              <a16:creationId xmlns:a16="http://schemas.microsoft.com/office/drawing/2014/main" id="{06A467D5-BE15-4D9F-B674-08B0EE525E28}"/>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Gestão de pessoas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266065</xdr:rowOff>
    </xdr:from>
    <xdr:to>
      <xdr:col>0</xdr:col>
      <xdr:colOff>2244550</xdr:colOff>
      <xdr:row>18</xdr:row>
      <xdr:rowOff>26612</xdr:rowOff>
    </xdr:to>
    <xdr:sp macro="" textlink="Índice!C113">
      <xdr:nvSpPr>
        <xdr:cNvPr id="31" name="Retângulo: Cantos Arredondados 30">
          <a:hlinkClick xmlns:r="http://schemas.openxmlformats.org/officeDocument/2006/relationships" r:id="rId19"/>
          <a:extLst>
            <a:ext uri="{FF2B5EF4-FFF2-40B4-BE49-F238E27FC236}">
              <a16:creationId xmlns:a16="http://schemas.microsoft.com/office/drawing/2014/main" id="{12C77CD3-16E5-4753-8C17-D457CE729ED9}"/>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Remuneração e benefícios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61B6CA36-20C8-49B0-A753-BBC7D39A0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688AB3CC-7D11-48B8-ABA4-39C65B46F2AD}"/>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66671DB6-EC14-12B3-C496-B076F9A547ED}"/>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49191B39-5A23-D469-F060-6E0F3AFCCF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32DE3521-207F-4FF9-9BBE-CFEA46EC0CCD}"/>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F853B858-22A0-2696-FD89-2F1E712EA0E8}"/>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A1497E0D-0AAA-ABA8-6586-143034904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1085147</xdr:colOff>
      <xdr:row>0</xdr:row>
      <xdr:rowOff>154632</xdr:rowOff>
    </xdr:from>
    <xdr:to>
      <xdr:col>9</xdr:col>
      <xdr:colOff>114552</xdr:colOff>
      <xdr:row>1</xdr:row>
      <xdr:rowOff>235530</xdr:rowOff>
    </xdr:to>
    <xdr:grpSp>
      <xdr:nvGrpSpPr>
        <xdr:cNvPr id="10" name="Agrupar 9">
          <a:hlinkClick xmlns:r="http://schemas.openxmlformats.org/officeDocument/2006/relationships" r:id="rId6"/>
          <a:extLst>
            <a:ext uri="{FF2B5EF4-FFF2-40B4-BE49-F238E27FC236}">
              <a16:creationId xmlns:a16="http://schemas.microsoft.com/office/drawing/2014/main" id="{C1214859-86A8-4B9B-BA0C-D90E5812FA7F}"/>
            </a:ext>
          </a:extLst>
        </xdr:cNvPr>
        <xdr:cNvGrpSpPr/>
      </xdr:nvGrpSpPr>
      <xdr:grpSpPr>
        <a:xfrm>
          <a:off x="11924597"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7F33D08D-4B2C-DE65-FA12-5A6A5A1A83C0}"/>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E1FA2EBA-42F6-68C3-DCA2-4B763839FE43}"/>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154632</xdr:rowOff>
    </xdr:from>
    <xdr:to>
      <xdr:col>8</xdr:col>
      <xdr:colOff>992905</xdr:colOff>
      <xdr:row>1</xdr:row>
      <xdr:rowOff>235530</xdr:rowOff>
    </xdr:to>
    <xdr:grpSp>
      <xdr:nvGrpSpPr>
        <xdr:cNvPr id="13" name="Agrupar 12">
          <a:hlinkClick xmlns:r="http://schemas.openxmlformats.org/officeDocument/2006/relationships" r:id="rId7"/>
          <a:extLst>
            <a:ext uri="{FF2B5EF4-FFF2-40B4-BE49-F238E27FC236}">
              <a16:creationId xmlns:a16="http://schemas.microsoft.com/office/drawing/2014/main" id="{4EC2B887-2E6A-4063-A373-A1E609E3E000}"/>
            </a:ext>
          </a:extLst>
        </xdr:cNvPr>
        <xdr:cNvGrpSpPr/>
      </xdr:nvGrpSpPr>
      <xdr:grpSpPr>
        <a:xfrm>
          <a:off x="11428577"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D71B0257-03B8-FE33-5EE6-7E77BD852916}"/>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CC507331-B19E-1F91-917D-ADCD10C9EED0}"/>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8"/>
          <a:extLst>
            <a:ext uri="{FF2B5EF4-FFF2-40B4-BE49-F238E27FC236}">
              <a16:creationId xmlns:a16="http://schemas.microsoft.com/office/drawing/2014/main" id="{BC926F3D-E224-4242-B9F0-498A79F61649}"/>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85C1BD19-7056-4A80-956A-079E2CCDEDD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9ED64BDA-7E74-4890-B98D-6C7120138D7A}"/>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A76F4ED1-24F5-47EF-BE75-8BA6D83AB449}"/>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FBCC499A-E0B0-4420-94AB-88F914244637}"/>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5D41AAD1-009B-4388-9E05-C351D2029540}"/>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CAPITAL HUMANO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287994</xdr:rowOff>
    </xdr:from>
    <xdr:to>
      <xdr:col>1</xdr:col>
      <xdr:colOff>139</xdr:colOff>
      <xdr:row>19</xdr:row>
      <xdr:rowOff>49794</xdr:rowOff>
    </xdr:to>
    <xdr:sp macro="" textlink="Índice!B114">
      <xdr:nvSpPr>
        <xdr:cNvPr id="23" name="Retângulo: Cantos Arredondados 22">
          <a:hlinkClick xmlns:r="http://schemas.openxmlformats.org/officeDocument/2006/relationships" r:id="rId14"/>
          <a:extLst>
            <a:ext uri="{FF2B5EF4-FFF2-40B4-BE49-F238E27FC236}">
              <a16:creationId xmlns:a16="http://schemas.microsoft.com/office/drawing/2014/main" id="{FFA21131-968A-4B7A-871C-D21F7C0DB662}"/>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152674</xdr:rowOff>
    </xdr:from>
    <xdr:to>
      <xdr:col>1</xdr:col>
      <xdr:colOff>139</xdr:colOff>
      <xdr:row>20</xdr:row>
      <xdr:rowOff>115059</xdr:rowOff>
    </xdr:to>
    <xdr:sp macro="" textlink="Índice!B132">
      <xdr:nvSpPr>
        <xdr:cNvPr id="24" name="Retângulo: Cantos Arredondados 23">
          <a:hlinkClick xmlns:r="http://schemas.openxmlformats.org/officeDocument/2006/relationships" r:id="rId15"/>
          <a:extLst>
            <a:ext uri="{FF2B5EF4-FFF2-40B4-BE49-F238E27FC236}">
              <a16:creationId xmlns:a16="http://schemas.microsoft.com/office/drawing/2014/main" id="{96A71CD2-D116-42D9-9F3D-6414559CD839}"/>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209534</xdr:rowOff>
    </xdr:from>
    <xdr:to>
      <xdr:col>1</xdr:col>
      <xdr:colOff>139</xdr:colOff>
      <xdr:row>21</xdr:row>
      <xdr:rowOff>284405</xdr:rowOff>
    </xdr:to>
    <xdr:sp macro="" textlink="Índice!B139">
      <xdr:nvSpPr>
        <xdr:cNvPr id="25" name="Retângulo: Cantos Arredondados 24">
          <a:hlinkClick xmlns:r="http://schemas.openxmlformats.org/officeDocument/2006/relationships" r:id="rId16"/>
          <a:extLst>
            <a:ext uri="{FF2B5EF4-FFF2-40B4-BE49-F238E27FC236}">
              <a16:creationId xmlns:a16="http://schemas.microsoft.com/office/drawing/2014/main" id="{7CB3090D-6E0F-4EDF-B4D4-D213BE60A022}"/>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75485</xdr:rowOff>
    </xdr:from>
    <xdr:to>
      <xdr:col>1</xdr:col>
      <xdr:colOff>139</xdr:colOff>
      <xdr:row>23</xdr:row>
      <xdr:rowOff>152587</xdr:rowOff>
    </xdr:to>
    <xdr:sp macro="" textlink="Índice!B141">
      <xdr:nvSpPr>
        <xdr:cNvPr id="26" name="Retângulo: Cantos Arredondados 25">
          <a:hlinkClick xmlns:r="http://schemas.openxmlformats.org/officeDocument/2006/relationships" r:id="rId17"/>
          <a:extLst>
            <a:ext uri="{FF2B5EF4-FFF2-40B4-BE49-F238E27FC236}">
              <a16:creationId xmlns:a16="http://schemas.microsoft.com/office/drawing/2014/main" id="{7CCB2E86-1D15-4A4D-A501-E6244ED27084}"/>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7" name="Retângulo: Cantos Arredondados 26">
          <a:hlinkClick xmlns:r="http://schemas.openxmlformats.org/officeDocument/2006/relationships" r:id="rId13"/>
          <a:extLst>
            <a:ext uri="{FF2B5EF4-FFF2-40B4-BE49-F238E27FC236}">
              <a16:creationId xmlns:a16="http://schemas.microsoft.com/office/drawing/2014/main" id="{A1B2F587-742C-4E5F-9E22-50153670B92E}"/>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Diversidade e inclusão</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28" name="Retângulo: Cantos Arredondados 27">
          <a:hlinkClick xmlns:r="http://schemas.openxmlformats.org/officeDocument/2006/relationships" r:id="rId7"/>
          <a:extLst>
            <a:ext uri="{FF2B5EF4-FFF2-40B4-BE49-F238E27FC236}">
              <a16:creationId xmlns:a16="http://schemas.microsoft.com/office/drawing/2014/main" id="{4236EC1D-E2C6-49DE-8EA5-0C4893489171}"/>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Saúde, bem-estar e segurança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29" name="Retângulo: Cantos Arredondados 28">
          <a:hlinkClick xmlns:r="http://schemas.openxmlformats.org/officeDocument/2006/relationships" r:id="rId18"/>
          <a:extLst>
            <a:ext uri="{FF2B5EF4-FFF2-40B4-BE49-F238E27FC236}">
              <a16:creationId xmlns:a16="http://schemas.microsoft.com/office/drawing/2014/main" id="{A9EAA7DA-D73B-4887-A9FC-0D0AB91C5FBA}"/>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Atração, desenvolvimento e retenção</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95857</xdr:rowOff>
    </xdr:to>
    <xdr:sp macro="" textlink="Índice!C107">
      <xdr:nvSpPr>
        <xdr:cNvPr id="30" name="Retângulo: Cantos Arredondados 29">
          <a:hlinkClick xmlns:r="http://schemas.openxmlformats.org/officeDocument/2006/relationships" r:id="rId19"/>
          <a:extLst>
            <a:ext uri="{FF2B5EF4-FFF2-40B4-BE49-F238E27FC236}">
              <a16:creationId xmlns:a16="http://schemas.microsoft.com/office/drawing/2014/main" id="{A30C97CC-07E1-4AA8-A09F-493D20915A1B}"/>
            </a:ext>
          </a:extLst>
        </xdr:cNvPr>
        <xdr:cNvSpPr/>
      </xdr:nvSpPr>
      <xdr:spPr>
        <a:xfrm>
          <a:off x="339725" y="4859271"/>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1" i="0" u="sng" strike="noStrike">
              <a:solidFill>
                <a:schemeClr val="bg1"/>
              </a:solidFill>
              <a:effectLst/>
              <a:latin typeface="Calibri regular"/>
              <a:ea typeface="+mn-ea"/>
              <a:cs typeface="+mn-cs"/>
            </a:rPr>
            <a:pPr algn="l"/>
            <a:t>Gestão de pessoas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142240</xdr:rowOff>
    </xdr:from>
    <xdr:to>
      <xdr:col>0</xdr:col>
      <xdr:colOff>2244550</xdr:colOff>
      <xdr:row>17</xdr:row>
      <xdr:rowOff>217112</xdr:rowOff>
    </xdr:to>
    <xdr:sp macro="" textlink="Índice!C113">
      <xdr:nvSpPr>
        <xdr:cNvPr id="31" name="Retângulo: Cantos Arredondados 30">
          <a:hlinkClick xmlns:r="http://schemas.openxmlformats.org/officeDocument/2006/relationships" r:id="rId6"/>
          <a:extLst>
            <a:ext uri="{FF2B5EF4-FFF2-40B4-BE49-F238E27FC236}">
              <a16:creationId xmlns:a16="http://schemas.microsoft.com/office/drawing/2014/main" id="{9C71F373-BCB9-44E6-8F62-25AFBE5A56D5}"/>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Remuneração e benefícios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DFBD6AE6-D0F8-432B-98D0-7A45F68C4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8820D887-B619-420B-8CE2-E41917F14CF3}"/>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4F4334E9-1CE3-9B76-BD3C-18078658B495}"/>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CD20D0AF-A57D-84A7-31A4-F1C136D7EE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961FA1D9-9B01-4AD5-B51A-2B3ABE371D22}"/>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DBFE990E-7EF8-0B33-EE5F-D8B72E2084D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9EFD00F0-786D-D695-5E1A-CC052FA07E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6"/>
          <a:extLst>
            <a:ext uri="{FF2B5EF4-FFF2-40B4-BE49-F238E27FC236}">
              <a16:creationId xmlns:a16="http://schemas.microsoft.com/office/drawing/2014/main" id="{3E66C8C6-66DB-482D-BD37-E64387AC590B}"/>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E07B7720-3746-B434-94EA-CF4B7D53F2F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89143603-D5A5-CBBC-34E9-9A9C4B265537}"/>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7"/>
          <a:extLst>
            <a:ext uri="{FF2B5EF4-FFF2-40B4-BE49-F238E27FC236}">
              <a16:creationId xmlns:a16="http://schemas.microsoft.com/office/drawing/2014/main" id="{552D3322-5DCD-420F-A914-A44FD5CA5190}"/>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C2FFF4ED-CCD7-D4A8-D33A-A7A6BB926713}"/>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7669E424-A370-BAAC-0223-3D45DFBA546F}"/>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8"/>
          <a:extLst>
            <a:ext uri="{FF2B5EF4-FFF2-40B4-BE49-F238E27FC236}">
              <a16:creationId xmlns:a16="http://schemas.microsoft.com/office/drawing/2014/main" id="{0907EDAA-9250-4EE6-A28D-2A900E628386}"/>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B8CC8EDF-25F9-4303-98C7-3C024F453763}"/>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C1ED33AA-549F-4D1B-820D-8D8A60693A8C}"/>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AAE5C4B3-CEE5-42A4-AE79-93442341FCF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AEDAF2D6-16D4-4083-AD44-66326145AEDB}"/>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10</xdr:row>
      <xdr:rowOff>362891</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CE70663E-947B-40BD-9F39-764D7881EA1C}"/>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CAPITAL HUMANO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307044</xdr:rowOff>
    </xdr:from>
    <xdr:to>
      <xdr:col>1</xdr:col>
      <xdr:colOff>139</xdr:colOff>
      <xdr:row>19</xdr:row>
      <xdr:rowOff>68844</xdr:rowOff>
    </xdr:to>
    <xdr:sp macro="" textlink="Índice!B114">
      <xdr:nvSpPr>
        <xdr:cNvPr id="23" name="Retângulo: Cantos Arredondados 22">
          <a:hlinkClick xmlns:r="http://schemas.openxmlformats.org/officeDocument/2006/relationships" r:id="rId6"/>
          <a:extLst>
            <a:ext uri="{FF2B5EF4-FFF2-40B4-BE49-F238E27FC236}">
              <a16:creationId xmlns:a16="http://schemas.microsoft.com/office/drawing/2014/main" id="{A50B0ED6-9271-46BC-8B94-44A097FFD91A}"/>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171724</xdr:rowOff>
    </xdr:from>
    <xdr:to>
      <xdr:col>1</xdr:col>
      <xdr:colOff>139</xdr:colOff>
      <xdr:row>20</xdr:row>
      <xdr:rowOff>257934</xdr:rowOff>
    </xdr:to>
    <xdr:sp macro="" textlink="Índice!B132">
      <xdr:nvSpPr>
        <xdr:cNvPr id="24" name="Retângulo: Cantos Arredondados 23">
          <a:hlinkClick xmlns:r="http://schemas.openxmlformats.org/officeDocument/2006/relationships" r:id="rId14"/>
          <a:extLst>
            <a:ext uri="{FF2B5EF4-FFF2-40B4-BE49-F238E27FC236}">
              <a16:creationId xmlns:a16="http://schemas.microsoft.com/office/drawing/2014/main" id="{8DF17BE2-65B0-4E36-903A-FD7DD9B3E56D}"/>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38084</xdr:rowOff>
    </xdr:from>
    <xdr:to>
      <xdr:col>1</xdr:col>
      <xdr:colOff>139</xdr:colOff>
      <xdr:row>22</xdr:row>
      <xdr:rowOff>112955</xdr:rowOff>
    </xdr:to>
    <xdr:sp macro="" textlink="Índice!B139">
      <xdr:nvSpPr>
        <xdr:cNvPr id="25" name="Retângulo: Cantos Arredondados 24">
          <a:hlinkClick xmlns:r="http://schemas.openxmlformats.org/officeDocument/2006/relationships" r:id="rId15"/>
          <a:extLst>
            <a:ext uri="{FF2B5EF4-FFF2-40B4-BE49-F238E27FC236}">
              <a16:creationId xmlns:a16="http://schemas.microsoft.com/office/drawing/2014/main" id="{BCF3CF7A-BA8D-4EDD-972D-C142EEA51ECB}"/>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218360</xdr:rowOff>
    </xdr:from>
    <xdr:to>
      <xdr:col>1</xdr:col>
      <xdr:colOff>139</xdr:colOff>
      <xdr:row>23</xdr:row>
      <xdr:rowOff>295462</xdr:rowOff>
    </xdr:to>
    <xdr:sp macro="" textlink="Índice!B141">
      <xdr:nvSpPr>
        <xdr:cNvPr id="26" name="Retângulo: Cantos Arredondados 25">
          <a:hlinkClick xmlns:r="http://schemas.openxmlformats.org/officeDocument/2006/relationships" r:id="rId16"/>
          <a:extLst>
            <a:ext uri="{FF2B5EF4-FFF2-40B4-BE49-F238E27FC236}">
              <a16:creationId xmlns:a16="http://schemas.microsoft.com/office/drawing/2014/main" id="{786D3DB0-E128-41E9-95AD-2E15C4976487}"/>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111432</xdr:rowOff>
    </xdr:from>
    <xdr:to>
      <xdr:col>0</xdr:col>
      <xdr:colOff>2244550</xdr:colOff>
      <xdr:row>13</xdr:row>
      <xdr:rowOff>186304</xdr:rowOff>
    </xdr:to>
    <xdr:sp macro="" textlink="Índice!C88">
      <xdr:nvSpPr>
        <xdr:cNvPr id="27" name="Retângulo: Cantos Arredondados 26">
          <a:hlinkClick xmlns:r="http://schemas.openxmlformats.org/officeDocument/2006/relationships" r:id="rId13"/>
          <a:extLst>
            <a:ext uri="{FF2B5EF4-FFF2-40B4-BE49-F238E27FC236}">
              <a16:creationId xmlns:a16="http://schemas.microsoft.com/office/drawing/2014/main" id="{868754FB-B0E3-4921-BB2B-AA6E93919D19}"/>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Diversidade e inclusão</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13</xdr:row>
      <xdr:rowOff>232275</xdr:rowOff>
    </xdr:from>
    <xdr:to>
      <xdr:col>0</xdr:col>
      <xdr:colOff>2244550</xdr:colOff>
      <xdr:row>14</xdr:row>
      <xdr:rowOff>307561</xdr:rowOff>
    </xdr:to>
    <xdr:sp macro="" textlink="Índice!C90">
      <xdr:nvSpPr>
        <xdr:cNvPr id="28" name="Retângulo: Cantos Arredondados 27">
          <a:hlinkClick xmlns:r="http://schemas.openxmlformats.org/officeDocument/2006/relationships" r:id="rId17"/>
          <a:extLst>
            <a:ext uri="{FF2B5EF4-FFF2-40B4-BE49-F238E27FC236}">
              <a16:creationId xmlns:a16="http://schemas.microsoft.com/office/drawing/2014/main" id="{16931DF6-55F9-49C5-89B7-742457555C28}"/>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Saúde, bem-estar e segurança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409276</xdr:rowOff>
    </xdr:from>
    <xdr:to>
      <xdr:col>0</xdr:col>
      <xdr:colOff>2244550</xdr:colOff>
      <xdr:row>12</xdr:row>
      <xdr:rowOff>65047</xdr:rowOff>
    </xdr:to>
    <xdr:sp macro="" textlink="Índice!C85">
      <xdr:nvSpPr>
        <xdr:cNvPr id="29" name="Retângulo: Cantos Arredondados 28">
          <a:hlinkClick xmlns:r="http://schemas.openxmlformats.org/officeDocument/2006/relationships" r:id="rId18"/>
          <a:extLst>
            <a:ext uri="{FF2B5EF4-FFF2-40B4-BE49-F238E27FC236}">
              <a16:creationId xmlns:a16="http://schemas.microsoft.com/office/drawing/2014/main" id="{D64FCE73-3B0F-4111-93C2-E4F5DF8423DA}"/>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Atração, desenvolvimento e retenção</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39621</xdr:rowOff>
    </xdr:from>
    <xdr:to>
      <xdr:col>0</xdr:col>
      <xdr:colOff>2244550</xdr:colOff>
      <xdr:row>16</xdr:row>
      <xdr:rowOff>114907</xdr:rowOff>
    </xdr:to>
    <xdr:sp macro="" textlink="Índice!C107">
      <xdr:nvSpPr>
        <xdr:cNvPr id="30" name="Retângulo: Cantos Arredondados 29">
          <a:hlinkClick xmlns:r="http://schemas.openxmlformats.org/officeDocument/2006/relationships" r:id="rId7"/>
          <a:extLst>
            <a:ext uri="{FF2B5EF4-FFF2-40B4-BE49-F238E27FC236}">
              <a16:creationId xmlns:a16="http://schemas.microsoft.com/office/drawing/2014/main" id="{638BA222-AC4A-4E5E-A2C2-64D8BA7DA901}"/>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Gestão de pessoas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161290</xdr:rowOff>
    </xdr:from>
    <xdr:to>
      <xdr:col>0</xdr:col>
      <xdr:colOff>2244550</xdr:colOff>
      <xdr:row>17</xdr:row>
      <xdr:rowOff>236162</xdr:rowOff>
    </xdr:to>
    <xdr:sp macro="" textlink="Índice!C113">
      <xdr:nvSpPr>
        <xdr:cNvPr id="31" name="Retângulo: Cantos Arredondados 30">
          <a:hlinkClick xmlns:r="http://schemas.openxmlformats.org/officeDocument/2006/relationships" r:id="rId19"/>
          <a:extLst>
            <a:ext uri="{FF2B5EF4-FFF2-40B4-BE49-F238E27FC236}">
              <a16:creationId xmlns:a16="http://schemas.microsoft.com/office/drawing/2014/main" id="{646A93E6-7062-43AF-AAF8-A0C19DED2AC2}"/>
            </a:ext>
          </a:extLst>
        </xdr:cNvPr>
        <xdr:cNvSpPr/>
      </xdr:nvSpPr>
      <xdr:spPr>
        <a:xfrm>
          <a:off x="339725" y="5295265"/>
          <a:ext cx="1904825" cy="389197"/>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1" i="0" u="sng" strike="noStrike">
              <a:solidFill>
                <a:schemeClr val="bg1"/>
              </a:solidFill>
              <a:effectLst/>
              <a:latin typeface="Calibri regular"/>
              <a:ea typeface="+mn-ea"/>
              <a:cs typeface="+mn-cs"/>
            </a:rPr>
            <a:pPr algn="l"/>
            <a:t>Remuneração e benefícios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9ECB0986-663C-4485-9861-A923E8406B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936B4DFB-8BE1-4531-877C-39405506C1E9}"/>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9B292C7D-92CA-C200-17D6-8C0F064B6329}"/>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FC749AC7-6AE3-E68A-85C7-A29399B971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5DD9DF45-0A72-46FC-8BE5-48BAEB5C891F}"/>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3CAF2785-97A3-A84D-DAD5-8FE034398979}"/>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909009A8-D024-9E90-7AC1-51DA77893B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6"/>
          <a:extLst>
            <a:ext uri="{FF2B5EF4-FFF2-40B4-BE49-F238E27FC236}">
              <a16:creationId xmlns:a16="http://schemas.microsoft.com/office/drawing/2014/main" id="{ED6DDBB5-CC46-4D52-9DD4-27EED4F29796}"/>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FC5A3CAE-0AD2-1A4C-BDEF-6F475FE0DBC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6465BD50-340D-D95E-CBF1-97D7B215FE6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7"/>
          <a:extLst>
            <a:ext uri="{FF2B5EF4-FFF2-40B4-BE49-F238E27FC236}">
              <a16:creationId xmlns:a16="http://schemas.microsoft.com/office/drawing/2014/main" id="{BB7D482C-E036-4EBB-8ADF-54DFC719ECFD}"/>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EB032476-2967-A835-D87C-84D0101AA51D}"/>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AAD539AA-F9B2-9F50-4744-0EAC2DBF08B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8"/>
          <a:extLst>
            <a:ext uri="{FF2B5EF4-FFF2-40B4-BE49-F238E27FC236}">
              <a16:creationId xmlns:a16="http://schemas.microsoft.com/office/drawing/2014/main" id="{1ADF5926-BAD7-45A8-91EF-A7674DF1550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70054CC0-2727-49EC-A6CF-106ABF391F0F}"/>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252AB90E-26D6-41D2-B4C1-A1F94E161357}"/>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016F30C0-EC2A-4209-BF10-9470C90023A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96DA262E-B2DA-4383-9753-89EAD3976435}"/>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6688ABD2-94EE-4454-A941-0EAC2981DC1E}"/>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14"/>
          <a:extLst>
            <a:ext uri="{FF2B5EF4-FFF2-40B4-BE49-F238E27FC236}">
              <a16:creationId xmlns:a16="http://schemas.microsoft.com/office/drawing/2014/main" id="{3E8D7FAB-FFD5-4866-941D-4DE0999BD2BB}"/>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CAPITAL SOCIAL E DE RELACIONAMENTO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228874</xdr:rowOff>
    </xdr:from>
    <xdr:to>
      <xdr:col>1</xdr:col>
      <xdr:colOff>139</xdr:colOff>
      <xdr:row>19</xdr:row>
      <xdr:rowOff>759</xdr:rowOff>
    </xdr:to>
    <xdr:sp macro="" textlink="Índice!B132">
      <xdr:nvSpPr>
        <xdr:cNvPr id="24" name="Retângulo: Cantos Arredondados 23">
          <a:hlinkClick xmlns:r="http://schemas.openxmlformats.org/officeDocument/2006/relationships" r:id="rId15"/>
          <a:extLst>
            <a:ext uri="{FF2B5EF4-FFF2-40B4-BE49-F238E27FC236}">
              <a16:creationId xmlns:a16="http://schemas.microsoft.com/office/drawing/2014/main" id="{A3EF36EE-6AE8-43E0-83F8-F5F1BF7AA8D5}"/>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95234</xdr:rowOff>
    </xdr:from>
    <xdr:to>
      <xdr:col>1</xdr:col>
      <xdr:colOff>139</xdr:colOff>
      <xdr:row>20</xdr:row>
      <xdr:rowOff>170105</xdr:rowOff>
    </xdr:to>
    <xdr:sp macro="" textlink="Índice!B139">
      <xdr:nvSpPr>
        <xdr:cNvPr id="25" name="Retângulo: Cantos Arredondados 24">
          <a:hlinkClick xmlns:r="http://schemas.openxmlformats.org/officeDocument/2006/relationships" r:id="rId16"/>
          <a:extLst>
            <a:ext uri="{FF2B5EF4-FFF2-40B4-BE49-F238E27FC236}">
              <a16:creationId xmlns:a16="http://schemas.microsoft.com/office/drawing/2014/main" id="{11D7750B-DA40-43A5-9B10-F1C972CD5224}"/>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275510</xdr:rowOff>
    </xdr:from>
    <xdr:to>
      <xdr:col>1</xdr:col>
      <xdr:colOff>139</xdr:colOff>
      <xdr:row>22</xdr:row>
      <xdr:rowOff>38287</xdr:rowOff>
    </xdr:to>
    <xdr:sp macro="" textlink="Índice!B141">
      <xdr:nvSpPr>
        <xdr:cNvPr id="26" name="Retângulo: Cantos Arredondados 25">
          <a:hlinkClick xmlns:r="http://schemas.openxmlformats.org/officeDocument/2006/relationships" r:id="rId17"/>
          <a:extLst>
            <a:ext uri="{FF2B5EF4-FFF2-40B4-BE49-F238E27FC236}">
              <a16:creationId xmlns:a16="http://schemas.microsoft.com/office/drawing/2014/main" id="{4AAF8222-1CA2-4063-A5DA-799CBDA45306}"/>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16</xdr:row>
      <xdr:rowOff>5329</xdr:rowOff>
    </xdr:to>
    <xdr:sp macro="" textlink="Índice!C123">
      <xdr:nvSpPr>
        <xdr:cNvPr id="27" name="Retângulo: Cantos Arredondados 26">
          <a:hlinkClick xmlns:r="http://schemas.openxmlformats.org/officeDocument/2006/relationships" r:id="rId6"/>
          <a:extLst>
            <a:ext uri="{FF2B5EF4-FFF2-40B4-BE49-F238E27FC236}">
              <a16:creationId xmlns:a16="http://schemas.microsoft.com/office/drawing/2014/main" id="{14559218-312E-4C3E-83D3-BC96AD8249BA}"/>
            </a:ext>
          </a:extLst>
        </xdr:cNvPr>
        <xdr:cNvSpPr/>
      </xdr:nvSpPr>
      <xdr:spPr>
        <a:xfrm>
          <a:off x="339725" y="4645332"/>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0" i="0" u="none" strike="noStrike">
              <a:solidFill>
                <a:schemeClr val="bg1"/>
              </a:solidFill>
              <a:latin typeface="Calibri regular"/>
            </a:rPr>
            <a:pPr algn="l"/>
            <a:t>Gestão da cadeia de suprimentos</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9" name="Retângulo: Cantos Arredondados 28">
          <a:hlinkClick xmlns:r="http://schemas.openxmlformats.org/officeDocument/2006/relationships" r:id="rId14"/>
          <a:extLst>
            <a:ext uri="{FF2B5EF4-FFF2-40B4-BE49-F238E27FC236}">
              <a16:creationId xmlns:a16="http://schemas.microsoft.com/office/drawing/2014/main" id="{EBD9D4D5-F15F-4D79-BCC8-40A28005F445}"/>
            </a:ext>
          </a:extLst>
        </xdr:cNvPr>
        <xdr:cNvSpPr/>
      </xdr:nvSpPr>
      <xdr:spPr>
        <a:xfrm>
          <a:off x="339725" y="4047825"/>
          <a:ext cx="1904825" cy="533699"/>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1" i="0" u="sng" strike="noStrike">
              <a:solidFill>
                <a:schemeClr val="bg1"/>
              </a:solidFill>
              <a:effectLst/>
              <a:latin typeface="Calibri regular"/>
              <a:ea typeface="+mn-ea"/>
              <a:cs typeface="+mn-cs"/>
            </a:rPr>
            <a:pPr algn="l"/>
            <a:t>Impacto socioeconômico e desenvolvimento das comunidades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75565</xdr:rowOff>
    </xdr:from>
    <xdr:to>
      <xdr:col>0</xdr:col>
      <xdr:colOff>2244550</xdr:colOff>
      <xdr:row>17</xdr:row>
      <xdr:rowOff>150437</xdr:rowOff>
    </xdr:to>
    <xdr:sp macro="" textlink="Índice!C129">
      <xdr:nvSpPr>
        <xdr:cNvPr id="31" name="Retângulo: Cantos Arredondados 30">
          <a:hlinkClick xmlns:r="http://schemas.openxmlformats.org/officeDocument/2006/relationships" r:id="rId18"/>
          <a:extLst>
            <a:ext uri="{FF2B5EF4-FFF2-40B4-BE49-F238E27FC236}">
              <a16:creationId xmlns:a16="http://schemas.microsoft.com/office/drawing/2014/main" id="{5D6DA4C8-5B4D-4B36-A50E-C1AA153F7615}"/>
            </a:ext>
          </a:extLst>
        </xdr:cNvPr>
        <xdr:cNvSpPr/>
      </xdr:nvSpPr>
      <xdr:spPr>
        <a:xfrm>
          <a:off x="339725" y="5104765"/>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0" i="0" u="none" strike="noStrike">
              <a:solidFill>
                <a:schemeClr val="bg1"/>
              </a:solidFill>
              <a:effectLst/>
              <a:latin typeface="Calibri regular"/>
              <a:ea typeface="+mn-ea"/>
              <a:cs typeface="+mn-cs"/>
            </a:rPr>
            <a:pPr algn="l"/>
            <a:t>Gestão de emergência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3ADDACF8-2EB6-4A7F-9B99-6423A9A9B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DE88E760-51FA-4025-901B-2C01BF16900E}"/>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9BA6B5EC-8E6C-DE6E-4698-80F8DC6F9371}"/>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629443B4-DA5F-86E2-31FE-EA227A9A9C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010E8157-4490-4E0D-A38C-220F279EBC02}"/>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7C2A0F86-C8F3-5886-3342-43090F3EA3D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CC761636-96E5-BE38-A6AF-B24D08D26C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6"/>
          <a:extLst>
            <a:ext uri="{FF2B5EF4-FFF2-40B4-BE49-F238E27FC236}">
              <a16:creationId xmlns:a16="http://schemas.microsoft.com/office/drawing/2014/main" id="{800C5471-BFB8-4BF6-9637-7021D32AFAB0}"/>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6E2ED04F-2EA3-CDB9-9843-40369590801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BBA18F51-39C8-29B8-EDA1-7F53B45A41C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7"/>
          <a:extLst>
            <a:ext uri="{FF2B5EF4-FFF2-40B4-BE49-F238E27FC236}">
              <a16:creationId xmlns:a16="http://schemas.microsoft.com/office/drawing/2014/main" id="{31E3E8B1-0F53-4308-8F1C-567A460A91D2}"/>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84B933F2-EC5F-30BF-BF45-A3E136B9FFB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DA2AD086-0CBD-8C46-F2DB-8C5C72D0F2AE}"/>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8"/>
          <a:extLst>
            <a:ext uri="{FF2B5EF4-FFF2-40B4-BE49-F238E27FC236}">
              <a16:creationId xmlns:a16="http://schemas.microsoft.com/office/drawing/2014/main" id="{2723266A-9955-4AF7-AE30-D5B861120B7F}"/>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02913880-A878-4FBF-ADE7-9CE2AAEE5C3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1C67EF2A-D681-4388-BA87-324C45D4001B}"/>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D37645E4-DA08-43DC-A670-4D59DA3C1A6D}"/>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3D58B85B-AB10-4140-907D-2B413627EE76}"/>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A077C5F1-893D-483B-8521-1CB3239F1141}"/>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7"/>
          <a:extLst>
            <a:ext uri="{FF2B5EF4-FFF2-40B4-BE49-F238E27FC236}">
              <a16:creationId xmlns:a16="http://schemas.microsoft.com/office/drawing/2014/main" id="{0A33B0F3-84D5-4C4C-8E00-238367DE0ECD}"/>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CAPITAL SOCIAL E DE RELACIONAMENTO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228874</xdr:rowOff>
    </xdr:from>
    <xdr:to>
      <xdr:col>1</xdr:col>
      <xdr:colOff>139</xdr:colOff>
      <xdr:row>19</xdr:row>
      <xdr:rowOff>759</xdr:rowOff>
    </xdr:to>
    <xdr:sp macro="" textlink="Índice!B132">
      <xdr:nvSpPr>
        <xdr:cNvPr id="24" name="Retângulo: Cantos Arredondados 23">
          <a:hlinkClick xmlns:r="http://schemas.openxmlformats.org/officeDocument/2006/relationships" r:id="rId14"/>
          <a:extLst>
            <a:ext uri="{FF2B5EF4-FFF2-40B4-BE49-F238E27FC236}">
              <a16:creationId xmlns:a16="http://schemas.microsoft.com/office/drawing/2014/main" id="{28AE47C5-AF38-4B34-8C50-6D8934176F1C}"/>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95234</xdr:rowOff>
    </xdr:from>
    <xdr:to>
      <xdr:col>1</xdr:col>
      <xdr:colOff>139</xdr:colOff>
      <xdr:row>20</xdr:row>
      <xdr:rowOff>170105</xdr:rowOff>
    </xdr:to>
    <xdr:sp macro="" textlink="Índice!B139">
      <xdr:nvSpPr>
        <xdr:cNvPr id="25" name="Retângulo: Cantos Arredondados 24">
          <a:hlinkClick xmlns:r="http://schemas.openxmlformats.org/officeDocument/2006/relationships" r:id="rId15"/>
          <a:extLst>
            <a:ext uri="{FF2B5EF4-FFF2-40B4-BE49-F238E27FC236}">
              <a16:creationId xmlns:a16="http://schemas.microsoft.com/office/drawing/2014/main" id="{E4D84C71-47B5-4A48-A231-C55931656387}"/>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275510</xdr:rowOff>
    </xdr:from>
    <xdr:to>
      <xdr:col>1</xdr:col>
      <xdr:colOff>139</xdr:colOff>
      <xdr:row>22</xdr:row>
      <xdr:rowOff>38287</xdr:rowOff>
    </xdr:to>
    <xdr:sp macro="" textlink="Índice!B141">
      <xdr:nvSpPr>
        <xdr:cNvPr id="26" name="Retângulo: Cantos Arredondados 25">
          <a:hlinkClick xmlns:r="http://schemas.openxmlformats.org/officeDocument/2006/relationships" r:id="rId16"/>
          <a:extLst>
            <a:ext uri="{FF2B5EF4-FFF2-40B4-BE49-F238E27FC236}">
              <a16:creationId xmlns:a16="http://schemas.microsoft.com/office/drawing/2014/main" id="{CB034CF6-70EB-4355-B5F6-43F41B097C67}"/>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16</xdr:row>
      <xdr:rowOff>5329</xdr:rowOff>
    </xdr:to>
    <xdr:sp macro="" textlink="Índice!C123">
      <xdr:nvSpPr>
        <xdr:cNvPr id="27" name="Retângulo: Cantos Arredondados 26">
          <a:hlinkClick xmlns:r="http://schemas.openxmlformats.org/officeDocument/2006/relationships" r:id="rId17"/>
          <a:extLst>
            <a:ext uri="{FF2B5EF4-FFF2-40B4-BE49-F238E27FC236}">
              <a16:creationId xmlns:a16="http://schemas.microsoft.com/office/drawing/2014/main" id="{B106EE10-6410-4757-B573-A54167C98E08}"/>
            </a:ext>
          </a:extLst>
        </xdr:cNvPr>
        <xdr:cNvSpPr/>
      </xdr:nvSpPr>
      <xdr:spPr>
        <a:xfrm>
          <a:off x="339725" y="4645332"/>
          <a:ext cx="1904825" cy="389197"/>
        </a:xfrm>
        <a:prstGeom prst="roundRect">
          <a:avLst/>
        </a:prstGeom>
        <a:solidFill>
          <a:srgbClr val="E4562E"/>
        </a:solidFill>
        <a:ln>
          <a:noFill/>
        </a:ln>
        <a:effectLst>
          <a:outerShdw blurRad="76200" dir="13500000" sy="23000" kx="1200000" algn="br" rotWithShape="0">
            <a:prstClr val="black">
              <a:alpha val="72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1" i="0" u="sng" strike="noStrike">
              <a:solidFill>
                <a:schemeClr val="bg1"/>
              </a:solidFill>
              <a:latin typeface="Calibri regular"/>
            </a:rPr>
            <a:pPr algn="l"/>
            <a:t>Gestão da cadeia de suprimentos</a:t>
          </a:fld>
          <a:endParaRPr lang="en-US" sz="1100" b="1" i="0" u="sng"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8" name="Retângulo: Cantos Arredondados 27">
          <a:hlinkClick xmlns:r="http://schemas.openxmlformats.org/officeDocument/2006/relationships" r:id="rId7"/>
          <a:extLst>
            <a:ext uri="{FF2B5EF4-FFF2-40B4-BE49-F238E27FC236}">
              <a16:creationId xmlns:a16="http://schemas.microsoft.com/office/drawing/2014/main" id="{5D7EE1A3-12ED-4A26-9535-537DD0790B38}"/>
            </a:ext>
          </a:extLst>
        </xdr:cNvPr>
        <xdr:cNvSpPr/>
      </xdr:nvSpPr>
      <xdr:spPr>
        <a:xfrm>
          <a:off x="339725" y="4047825"/>
          <a:ext cx="1904825" cy="533699"/>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0" i="0" u="none" strike="noStrike">
              <a:solidFill>
                <a:schemeClr val="bg1"/>
              </a:solidFill>
              <a:effectLst/>
              <a:latin typeface="Calibri regular"/>
              <a:ea typeface="+mn-ea"/>
              <a:cs typeface="+mn-cs"/>
            </a:rPr>
            <a:pPr algn="l"/>
            <a:t>Impacto socioeconômico e desenvolvimento das comunidades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75565</xdr:rowOff>
    </xdr:from>
    <xdr:to>
      <xdr:col>0</xdr:col>
      <xdr:colOff>2244550</xdr:colOff>
      <xdr:row>17</xdr:row>
      <xdr:rowOff>150437</xdr:rowOff>
    </xdr:to>
    <xdr:sp macro="" textlink="Índice!C129">
      <xdr:nvSpPr>
        <xdr:cNvPr id="29" name="Retângulo: Cantos Arredondados 28">
          <a:hlinkClick xmlns:r="http://schemas.openxmlformats.org/officeDocument/2006/relationships" r:id="rId6"/>
          <a:extLst>
            <a:ext uri="{FF2B5EF4-FFF2-40B4-BE49-F238E27FC236}">
              <a16:creationId xmlns:a16="http://schemas.microsoft.com/office/drawing/2014/main" id="{8A1A58BD-AC8F-4451-964E-31953FBF8FD5}"/>
            </a:ext>
          </a:extLst>
        </xdr:cNvPr>
        <xdr:cNvSpPr/>
      </xdr:nvSpPr>
      <xdr:spPr>
        <a:xfrm>
          <a:off x="339725" y="5104765"/>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0" i="0" u="none" strike="noStrike">
              <a:solidFill>
                <a:schemeClr val="bg1"/>
              </a:solidFill>
              <a:effectLst/>
              <a:latin typeface="Calibri regular"/>
              <a:ea typeface="+mn-ea"/>
              <a:cs typeface="+mn-cs"/>
            </a:rPr>
            <a:pPr algn="l"/>
            <a:t>Gestão de emergência</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4A16607A-98DE-41D5-97D7-DABCAD17F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62B10532-08F4-4643-B304-0A634433E9C3}"/>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1A6757B7-B52A-A2B6-625C-D5FC400E2352}"/>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7F77D188-2C2E-D3E9-5D60-AF99D6E663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FB739FEE-A6E7-4EBF-8BCB-B00E9DE9DFCB}"/>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1E97E504-D0DD-2DFE-F8AB-6286D3C59A8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6B0781FE-7F00-842A-0367-F0B0AC4698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6"/>
          <a:extLst>
            <a:ext uri="{FF2B5EF4-FFF2-40B4-BE49-F238E27FC236}">
              <a16:creationId xmlns:a16="http://schemas.microsoft.com/office/drawing/2014/main" id="{689418F8-83D4-45B8-92A2-F51A50E8F123}"/>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8489103D-7C25-D330-B5CE-46517BBFF7BF}"/>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865AE9F-E5C4-4B1D-6E18-1B55262A4AB1}"/>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7"/>
          <a:extLst>
            <a:ext uri="{FF2B5EF4-FFF2-40B4-BE49-F238E27FC236}">
              <a16:creationId xmlns:a16="http://schemas.microsoft.com/office/drawing/2014/main" id="{3E51165D-0870-4E61-A10E-635A2B12DD60}"/>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FA227DA8-BE85-DFB8-7CDD-7D6CBB663FC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13ABE0EC-0BAE-D61A-69D4-E795A3308DFD}"/>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8"/>
          <a:extLst>
            <a:ext uri="{FF2B5EF4-FFF2-40B4-BE49-F238E27FC236}">
              <a16:creationId xmlns:a16="http://schemas.microsoft.com/office/drawing/2014/main" id="{550383A5-49FC-42A6-A682-97F270CC169A}"/>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3E97CBFD-F2C9-4A44-805C-D9B570224E9E}"/>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DCD0F888-6221-401B-AAC0-437B129FF5DA}"/>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80EBA06D-828F-4595-B47B-EB0CA9E55B4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D40D8FDF-8E6F-45F3-ABF5-1BD06608559E}"/>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860C3C15-98AA-40F8-AB78-FC3E78CC4A74}"/>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14"/>
          <a:extLst>
            <a:ext uri="{FF2B5EF4-FFF2-40B4-BE49-F238E27FC236}">
              <a16:creationId xmlns:a16="http://schemas.microsoft.com/office/drawing/2014/main" id="{827996AC-4215-4603-B2E5-93466DB6D5D9}"/>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CAPITAL SOCIAL E DE RELACIONAMENTO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295549</xdr:rowOff>
    </xdr:from>
    <xdr:to>
      <xdr:col>1</xdr:col>
      <xdr:colOff>139</xdr:colOff>
      <xdr:row>18</xdr:row>
      <xdr:rowOff>67434</xdr:rowOff>
    </xdr:to>
    <xdr:sp macro="" textlink="Índice!B132">
      <xdr:nvSpPr>
        <xdr:cNvPr id="24" name="Retângulo: Cantos Arredondados 23">
          <a:hlinkClick xmlns:r="http://schemas.openxmlformats.org/officeDocument/2006/relationships" r:id="rId6"/>
          <a:extLst>
            <a:ext uri="{FF2B5EF4-FFF2-40B4-BE49-F238E27FC236}">
              <a16:creationId xmlns:a16="http://schemas.microsoft.com/office/drawing/2014/main" id="{F7B66B90-B68F-484E-87F7-D2C59F77B5E1}"/>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161909</xdr:rowOff>
    </xdr:from>
    <xdr:to>
      <xdr:col>1</xdr:col>
      <xdr:colOff>139</xdr:colOff>
      <xdr:row>19</xdr:row>
      <xdr:rowOff>236780</xdr:rowOff>
    </xdr:to>
    <xdr:sp macro="" textlink="Índice!B139">
      <xdr:nvSpPr>
        <xdr:cNvPr id="25" name="Retângulo: Cantos Arredondados 24">
          <a:hlinkClick xmlns:r="http://schemas.openxmlformats.org/officeDocument/2006/relationships" r:id="rId15"/>
          <a:extLst>
            <a:ext uri="{FF2B5EF4-FFF2-40B4-BE49-F238E27FC236}">
              <a16:creationId xmlns:a16="http://schemas.microsoft.com/office/drawing/2014/main" id="{55AF2ED1-C5BB-43EF-845C-FE7FFC1C934E}"/>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27860</xdr:rowOff>
    </xdr:from>
    <xdr:to>
      <xdr:col>1</xdr:col>
      <xdr:colOff>139</xdr:colOff>
      <xdr:row>21</xdr:row>
      <xdr:rowOff>104962</xdr:rowOff>
    </xdr:to>
    <xdr:sp macro="" textlink="Índice!B141">
      <xdr:nvSpPr>
        <xdr:cNvPr id="26" name="Retângulo: Cantos Arredondados 25">
          <a:hlinkClick xmlns:r="http://schemas.openxmlformats.org/officeDocument/2006/relationships" r:id="rId16"/>
          <a:extLst>
            <a:ext uri="{FF2B5EF4-FFF2-40B4-BE49-F238E27FC236}">
              <a16:creationId xmlns:a16="http://schemas.microsoft.com/office/drawing/2014/main" id="{39152279-DDB5-44AC-9BD9-E6CA371A32B6}"/>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15</xdr:row>
      <xdr:rowOff>195829</xdr:rowOff>
    </xdr:to>
    <xdr:sp macro="" textlink="Índice!C123">
      <xdr:nvSpPr>
        <xdr:cNvPr id="27" name="Retângulo: Cantos Arredondados 26">
          <a:hlinkClick xmlns:r="http://schemas.openxmlformats.org/officeDocument/2006/relationships" r:id="rId7"/>
          <a:extLst>
            <a:ext uri="{FF2B5EF4-FFF2-40B4-BE49-F238E27FC236}">
              <a16:creationId xmlns:a16="http://schemas.microsoft.com/office/drawing/2014/main" id="{20E248C5-90A7-44C0-8F75-14F02107926A}"/>
            </a:ext>
          </a:extLst>
        </xdr:cNvPr>
        <xdr:cNvSpPr/>
      </xdr:nvSpPr>
      <xdr:spPr>
        <a:xfrm>
          <a:off x="339725" y="4645332"/>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0" i="0" u="none" strike="noStrike">
              <a:solidFill>
                <a:schemeClr val="bg1"/>
              </a:solidFill>
              <a:latin typeface="Calibri regular"/>
            </a:rPr>
            <a:pPr algn="l"/>
            <a:t>Gestão da cadeia de suprimentos</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8" name="Retângulo: Cantos Arredondados 27">
          <a:hlinkClick xmlns:r="http://schemas.openxmlformats.org/officeDocument/2006/relationships" r:id="rId14"/>
          <a:extLst>
            <a:ext uri="{FF2B5EF4-FFF2-40B4-BE49-F238E27FC236}">
              <a16:creationId xmlns:a16="http://schemas.microsoft.com/office/drawing/2014/main" id="{C578F9E4-4E64-4F5C-BA4F-406215AE2F13}"/>
            </a:ext>
          </a:extLst>
        </xdr:cNvPr>
        <xdr:cNvSpPr/>
      </xdr:nvSpPr>
      <xdr:spPr>
        <a:xfrm>
          <a:off x="339725" y="4047825"/>
          <a:ext cx="1904825" cy="533699"/>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0" i="0" u="none" strike="noStrike">
              <a:solidFill>
                <a:schemeClr val="bg1"/>
              </a:solidFill>
              <a:effectLst/>
              <a:latin typeface="Calibri regular"/>
              <a:ea typeface="+mn-ea"/>
              <a:cs typeface="+mn-cs"/>
            </a:rPr>
            <a:pPr algn="l"/>
            <a:t>Impacto socioeconômico e desenvolvimento das comunidades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266065</xdr:rowOff>
    </xdr:from>
    <xdr:to>
      <xdr:col>0</xdr:col>
      <xdr:colOff>2244550</xdr:colOff>
      <xdr:row>16</xdr:row>
      <xdr:rowOff>217112</xdr:rowOff>
    </xdr:to>
    <xdr:sp macro="" textlink="Índice!C129">
      <xdr:nvSpPr>
        <xdr:cNvPr id="29" name="Retângulo: Cantos Arredondados 28">
          <a:hlinkClick xmlns:r="http://schemas.openxmlformats.org/officeDocument/2006/relationships" r:id="rId17"/>
          <a:extLst>
            <a:ext uri="{FF2B5EF4-FFF2-40B4-BE49-F238E27FC236}">
              <a16:creationId xmlns:a16="http://schemas.microsoft.com/office/drawing/2014/main" id="{106DF633-9EB5-4E80-82B7-205FF2BF453B}"/>
            </a:ext>
          </a:extLst>
        </xdr:cNvPr>
        <xdr:cNvSpPr/>
      </xdr:nvSpPr>
      <xdr:spPr>
        <a:xfrm>
          <a:off x="339725" y="5104765"/>
          <a:ext cx="1904825"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1" i="0" u="sng" strike="noStrike">
              <a:solidFill>
                <a:schemeClr val="bg1"/>
              </a:solidFill>
              <a:effectLst/>
              <a:latin typeface="Calibri regular"/>
              <a:ea typeface="+mn-ea"/>
              <a:cs typeface="+mn-cs"/>
            </a:rPr>
            <a:pPr algn="l"/>
            <a:t>Gestão de emergência</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16" name="Imagem 15">
          <a:extLst>
            <a:ext uri="{FF2B5EF4-FFF2-40B4-BE49-F238E27FC236}">
              <a16:creationId xmlns:a16="http://schemas.microsoft.com/office/drawing/2014/main" id="{1BA9A148-EF06-4E57-B856-956568D0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17" name="Agrupar 16">
          <a:hlinkClick xmlns:r="http://schemas.openxmlformats.org/officeDocument/2006/relationships" r:id="rId2"/>
          <a:extLst>
            <a:ext uri="{FF2B5EF4-FFF2-40B4-BE49-F238E27FC236}">
              <a16:creationId xmlns:a16="http://schemas.microsoft.com/office/drawing/2014/main" id="{429A5480-E063-447E-A71C-E30620D04BC0}"/>
            </a:ext>
          </a:extLst>
        </xdr:cNvPr>
        <xdr:cNvGrpSpPr/>
      </xdr:nvGrpSpPr>
      <xdr:grpSpPr>
        <a:xfrm>
          <a:off x="2933700" y="138112"/>
          <a:ext cx="1101725" cy="385200"/>
          <a:chOff x="2933700" y="138112"/>
          <a:chExt cx="1095375" cy="385200"/>
        </a:xfrm>
      </xdr:grpSpPr>
      <xdr:sp macro="" textlink="">
        <xdr:nvSpPr>
          <xdr:cNvPr id="18" name="Retângulo 17">
            <a:extLst>
              <a:ext uri="{FF2B5EF4-FFF2-40B4-BE49-F238E27FC236}">
                <a16:creationId xmlns:a16="http://schemas.microsoft.com/office/drawing/2014/main" id="{775B5E1D-7CD2-AD36-8585-72C3E212BF35}"/>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19" name="Imagem 18">
            <a:extLst>
              <a:ext uri="{FF2B5EF4-FFF2-40B4-BE49-F238E27FC236}">
                <a16:creationId xmlns:a16="http://schemas.microsoft.com/office/drawing/2014/main" id="{373D137F-A91D-1B4F-0819-F4F76D6AA3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20" name="Agrupar 19">
          <a:hlinkClick xmlns:r="http://schemas.openxmlformats.org/officeDocument/2006/relationships" r:id="rId4"/>
          <a:extLst>
            <a:ext uri="{FF2B5EF4-FFF2-40B4-BE49-F238E27FC236}">
              <a16:creationId xmlns:a16="http://schemas.microsoft.com/office/drawing/2014/main" id="{7232546E-AD4A-4D61-9A91-5B6893B6E5F5}"/>
            </a:ext>
          </a:extLst>
        </xdr:cNvPr>
        <xdr:cNvGrpSpPr/>
      </xdr:nvGrpSpPr>
      <xdr:grpSpPr>
        <a:xfrm>
          <a:off x="4302125" y="150018"/>
          <a:ext cx="1104900" cy="375675"/>
          <a:chOff x="4295775" y="140493"/>
          <a:chExt cx="1104900" cy="385200"/>
        </a:xfrm>
      </xdr:grpSpPr>
      <xdr:sp macro="" textlink="">
        <xdr:nvSpPr>
          <xdr:cNvPr id="21" name="Retângulo 20">
            <a:extLst>
              <a:ext uri="{FF2B5EF4-FFF2-40B4-BE49-F238E27FC236}">
                <a16:creationId xmlns:a16="http://schemas.microsoft.com/office/drawing/2014/main" id="{A7BD18AF-BC77-A884-69D8-D116A0ABF1FF}"/>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22" name="Imagem 21">
            <a:extLst>
              <a:ext uri="{FF2B5EF4-FFF2-40B4-BE49-F238E27FC236}">
                <a16:creationId xmlns:a16="http://schemas.microsoft.com/office/drawing/2014/main" id="{1C52EFF3-B7F1-0F6C-25E3-87A9AA8957E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23" name="Agrupar 22">
          <a:hlinkClick xmlns:r="http://schemas.openxmlformats.org/officeDocument/2006/relationships" r:id="rId6"/>
          <a:extLst>
            <a:ext uri="{FF2B5EF4-FFF2-40B4-BE49-F238E27FC236}">
              <a16:creationId xmlns:a16="http://schemas.microsoft.com/office/drawing/2014/main" id="{5F2B6C13-39BB-4F7C-ADDC-0CCFB13A8693}"/>
            </a:ext>
          </a:extLst>
        </xdr:cNvPr>
        <xdr:cNvGrpSpPr/>
      </xdr:nvGrpSpPr>
      <xdr:grpSpPr>
        <a:xfrm>
          <a:off x="11922219" y="152254"/>
          <a:ext cx="420055" cy="396413"/>
          <a:chOff x="11937133" y="129787"/>
          <a:chExt cx="416880" cy="386672"/>
        </a:xfrm>
      </xdr:grpSpPr>
      <xdr:sp macro="" textlink="">
        <xdr:nvSpPr>
          <xdr:cNvPr id="24" name="Retângulo: Cantos Arredondados 23">
            <a:extLst>
              <a:ext uri="{FF2B5EF4-FFF2-40B4-BE49-F238E27FC236}">
                <a16:creationId xmlns:a16="http://schemas.microsoft.com/office/drawing/2014/main" id="{2BD77A8D-DD70-09E5-422F-841B900A82F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5" name="Seta: para a Direita 24">
            <a:extLst>
              <a:ext uri="{FF2B5EF4-FFF2-40B4-BE49-F238E27FC236}">
                <a16:creationId xmlns:a16="http://schemas.microsoft.com/office/drawing/2014/main" id="{C857C849-B448-100E-AAA1-E4DA33D946D6}"/>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26" name="Agrupar 25">
          <a:hlinkClick xmlns:r="http://schemas.openxmlformats.org/officeDocument/2006/relationships" r:id="rId7"/>
          <a:extLst>
            <a:ext uri="{FF2B5EF4-FFF2-40B4-BE49-F238E27FC236}">
              <a16:creationId xmlns:a16="http://schemas.microsoft.com/office/drawing/2014/main" id="{7F40F442-F381-4021-BA2D-A08AF3A75EC0}"/>
            </a:ext>
          </a:extLst>
        </xdr:cNvPr>
        <xdr:cNvGrpSpPr/>
      </xdr:nvGrpSpPr>
      <xdr:grpSpPr>
        <a:xfrm>
          <a:off x="11426199" y="152254"/>
          <a:ext cx="403778" cy="396413"/>
          <a:chOff x="11434763" y="129787"/>
          <a:chExt cx="413303" cy="386672"/>
        </a:xfrm>
      </xdr:grpSpPr>
      <xdr:sp macro="" textlink="">
        <xdr:nvSpPr>
          <xdr:cNvPr id="27" name="Retângulo: Cantos Arredondados 26">
            <a:extLst>
              <a:ext uri="{FF2B5EF4-FFF2-40B4-BE49-F238E27FC236}">
                <a16:creationId xmlns:a16="http://schemas.microsoft.com/office/drawing/2014/main" id="{F46CC4DF-080A-E0AF-C0E9-4CC7C2369F7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8" name="Seta: para a Direita 27">
            <a:extLst>
              <a:ext uri="{FF2B5EF4-FFF2-40B4-BE49-F238E27FC236}">
                <a16:creationId xmlns:a16="http://schemas.microsoft.com/office/drawing/2014/main" id="{3379D590-4EC5-20FB-C5BE-101DC66F4AD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0" name="Retângulo: Cantos Arredondados 29">
          <a:hlinkClick xmlns:r="http://schemas.openxmlformats.org/officeDocument/2006/relationships" r:id="rId8"/>
          <a:extLst>
            <a:ext uri="{FF2B5EF4-FFF2-40B4-BE49-F238E27FC236}">
              <a16:creationId xmlns:a16="http://schemas.microsoft.com/office/drawing/2014/main" id="{5D3834F5-BE32-45AB-AC00-B0A49070D9A7}"/>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1" name="Retângulo: Cantos Arredondados 30">
          <a:hlinkClick xmlns:r="http://schemas.openxmlformats.org/officeDocument/2006/relationships" r:id="rId9"/>
          <a:extLst>
            <a:ext uri="{FF2B5EF4-FFF2-40B4-BE49-F238E27FC236}">
              <a16:creationId xmlns:a16="http://schemas.microsoft.com/office/drawing/2014/main" id="{B7AEBF56-9A92-4DB5-A4B8-62E2C0020216}"/>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2" name="Retângulo: Cantos Arredondados 31">
          <a:hlinkClick xmlns:r="http://schemas.openxmlformats.org/officeDocument/2006/relationships" r:id="rId10"/>
          <a:extLst>
            <a:ext uri="{FF2B5EF4-FFF2-40B4-BE49-F238E27FC236}">
              <a16:creationId xmlns:a16="http://schemas.microsoft.com/office/drawing/2014/main" id="{B74ACC77-772F-43A5-94A1-87D083DF0603}"/>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3" name="Retângulo: Cantos Arredondados 32">
          <a:hlinkClick xmlns:r="http://schemas.openxmlformats.org/officeDocument/2006/relationships" r:id="rId11"/>
          <a:extLst>
            <a:ext uri="{FF2B5EF4-FFF2-40B4-BE49-F238E27FC236}">
              <a16:creationId xmlns:a16="http://schemas.microsoft.com/office/drawing/2014/main" id="{C61F69C9-CAB3-4485-8213-CD23857FF9F1}"/>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4" name="Retângulo: Cantos Arredondados 33">
          <a:hlinkClick xmlns:r="http://schemas.openxmlformats.org/officeDocument/2006/relationships" r:id="rId12"/>
          <a:extLst>
            <a:ext uri="{FF2B5EF4-FFF2-40B4-BE49-F238E27FC236}">
              <a16:creationId xmlns:a16="http://schemas.microsoft.com/office/drawing/2014/main" id="{3FD20990-454A-4937-92AB-0B27C6B52060}"/>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35" name="Retângulo: Cantos Arredondados 34">
          <a:hlinkClick xmlns:r="http://schemas.openxmlformats.org/officeDocument/2006/relationships" r:id="rId13"/>
          <a:extLst>
            <a:ext uri="{FF2B5EF4-FFF2-40B4-BE49-F238E27FC236}">
              <a16:creationId xmlns:a16="http://schemas.microsoft.com/office/drawing/2014/main" id="{5BA9093A-B2CC-42C9-A5D3-A56C304118E7}"/>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36" name="Retângulo: Cantos Arredondados 35">
          <a:hlinkClick xmlns:r="http://schemas.openxmlformats.org/officeDocument/2006/relationships" r:id="rId14"/>
          <a:extLst>
            <a:ext uri="{FF2B5EF4-FFF2-40B4-BE49-F238E27FC236}">
              <a16:creationId xmlns:a16="http://schemas.microsoft.com/office/drawing/2014/main" id="{250C11C5-F69F-45F1-874C-2E599CCFA140}"/>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37" name="Retângulo: Cantos Arredondados 36">
          <a:hlinkClick xmlns:r="http://schemas.openxmlformats.org/officeDocument/2006/relationships" r:id="rId15"/>
          <a:extLst>
            <a:ext uri="{FF2B5EF4-FFF2-40B4-BE49-F238E27FC236}">
              <a16:creationId xmlns:a16="http://schemas.microsoft.com/office/drawing/2014/main" id="{F87A75FB-9D18-496C-9533-7643A678FD05}"/>
            </a:ext>
          </a:extLst>
        </xdr:cNvPr>
        <xdr:cNvSpPr/>
      </xdr:nvSpPr>
      <xdr:spPr>
        <a:xfrm>
          <a:off x="168275" y="4019824"/>
          <a:ext cx="2079764" cy="400535"/>
        </a:xfrm>
        <a:prstGeom prst="roundRect">
          <a:avLst/>
        </a:prstGeom>
        <a:solidFill>
          <a:srgbClr val="7229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1" i="0" u="none" strike="noStrike">
              <a:solidFill>
                <a:schemeClr val="bg1"/>
              </a:solidFill>
              <a:effectLst/>
              <a:latin typeface="Calibri regular"/>
              <a:ea typeface="+mn-ea"/>
              <a:cs typeface="+mn-cs"/>
            </a:rPr>
            <a:pPr algn="l"/>
            <a:t>CAPITAL INTELECTUAL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257159</xdr:rowOff>
    </xdr:from>
    <xdr:to>
      <xdr:col>1</xdr:col>
      <xdr:colOff>139</xdr:colOff>
      <xdr:row>17</xdr:row>
      <xdr:rowOff>17705</xdr:rowOff>
    </xdr:to>
    <xdr:sp macro="" textlink="Índice!B139">
      <xdr:nvSpPr>
        <xdr:cNvPr id="38" name="Retângulo: Cantos Arredondados 37">
          <a:hlinkClick xmlns:r="http://schemas.openxmlformats.org/officeDocument/2006/relationships" r:id="rId6"/>
          <a:extLst>
            <a:ext uri="{FF2B5EF4-FFF2-40B4-BE49-F238E27FC236}">
              <a16:creationId xmlns:a16="http://schemas.microsoft.com/office/drawing/2014/main" id="{55EE6753-2AF0-406C-8C8F-C8B342F519FF}"/>
            </a:ext>
          </a:extLst>
        </xdr:cNvPr>
        <xdr:cNvSpPr/>
      </xdr:nvSpPr>
      <xdr:spPr>
        <a:xfrm>
          <a:off x="168275" y="49720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123110</xdr:rowOff>
    </xdr:from>
    <xdr:to>
      <xdr:col>1</xdr:col>
      <xdr:colOff>139</xdr:colOff>
      <xdr:row>18</xdr:row>
      <xdr:rowOff>200212</xdr:rowOff>
    </xdr:to>
    <xdr:sp macro="" textlink="Índice!B141">
      <xdr:nvSpPr>
        <xdr:cNvPr id="39" name="Retângulo: Cantos Arredondados 38">
          <a:hlinkClick xmlns:r="http://schemas.openxmlformats.org/officeDocument/2006/relationships" r:id="rId16"/>
          <a:extLst>
            <a:ext uri="{FF2B5EF4-FFF2-40B4-BE49-F238E27FC236}">
              <a16:creationId xmlns:a16="http://schemas.microsoft.com/office/drawing/2014/main" id="{A67D0A2E-97E6-454B-A067-CEA92DF94B10}"/>
            </a:ext>
          </a:extLst>
        </xdr:cNvPr>
        <xdr:cNvSpPr/>
      </xdr:nvSpPr>
      <xdr:spPr>
        <a:xfrm>
          <a:off x="168275" y="546663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75565</xdr:rowOff>
    </xdr:from>
    <xdr:to>
      <xdr:col>0</xdr:col>
      <xdr:colOff>2244550</xdr:colOff>
      <xdr:row>15</xdr:row>
      <xdr:rowOff>150437</xdr:rowOff>
    </xdr:to>
    <xdr:sp macro="" textlink="Índice!C132">
      <xdr:nvSpPr>
        <xdr:cNvPr id="42" name="Retângulo: Cantos Arredondados 41">
          <a:hlinkClick xmlns:r="http://schemas.openxmlformats.org/officeDocument/2006/relationships" r:id="rId7"/>
          <a:extLst>
            <a:ext uri="{FF2B5EF4-FFF2-40B4-BE49-F238E27FC236}">
              <a16:creationId xmlns:a16="http://schemas.microsoft.com/office/drawing/2014/main" id="{4D8D15F1-C9A8-4F8A-8AEF-98F8333941A5}"/>
            </a:ext>
          </a:extLst>
        </xdr:cNvPr>
        <xdr:cNvSpPr/>
      </xdr:nvSpPr>
      <xdr:spPr>
        <a:xfrm>
          <a:off x="339725" y="4476115"/>
          <a:ext cx="1904825" cy="389197"/>
        </a:xfrm>
        <a:prstGeom prst="roundRect">
          <a:avLst/>
        </a:prstGeom>
        <a:solidFill>
          <a:srgbClr val="7229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39CF211-B88E-4931-9A5F-B96F076377D1}" type="TxLink">
            <a:rPr lang="en-US" sz="1000" b="1" i="0" u="sng" strike="noStrike">
              <a:solidFill>
                <a:schemeClr val="bg1"/>
              </a:solidFill>
              <a:effectLst/>
              <a:latin typeface="Calibri regular"/>
              <a:ea typeface="+mn-ea"/>
              <a:cs typeface="+mn-cs"/>
            </a:rPr>
            <a:pPr algn="l"/>
            <a:t>Inovações e novas oportunidades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DCDC28AB-22AB-45B1-8B5C-11B63C21A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BF280411-3F0F-4209-B0D6-A76809871225}"/>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C61AE1E-735E-3269-D8F0-AF518242CCA3}"/>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0376CF7A-5819-E323-BFCD-13352B68E1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8D54815A-E6F3-484E-AE34-3C8C35540694}"/>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DB1D25F1-3BFA-A4E6-BC62-327C059CEBA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05482100-A746-13DF-5DD3-34C4F759F3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237517</xdr:rowOff>
    </xdr:to>
    <xdr:grpSp>
      <xdr:nvGrpSpPr>
        <xdr:cNvPr id="10" name="Agrupar 9">
          <a:hlinkClick xmlns:r="http://schemas.openxmlformats.org/officeDocument/2006/relationships" r:id="rId6"/>
          <a:extLst>
            <a:ext uri="{FF2B5EF4-FFF2-40B4-BE49-F238E27FC236}">
              <a16:creationId xmlns:a16="http://schemas.microsoft.com/office/drawing/2014/main" id="{8A89AADE-7045-4F44-9028-A1CBD573E33D}"/>
            </a:ext>
          </a:extLst>
        </xdr:cNvPr>
        <xdr:cNvGrpSpPr/>
      </xdr:nvGrpSpPr>
      <xdr:grpSpPr>
        <a:xfrm>
          <a:off x="11922219" y="152254"/>
          <a:ext cx="420055" cy="399588"/>
          <a:chOff x="11937133" y="129787"/>
          <a:chExt cx="416880" cy="386672"/>
        </a:xfrm>
      </xdr:grpSpPr>
      <xdr:sp macro="" textlink="">
        <xdr:nvSpPr>
          <xdr:cNvPr id="11" name="Retângulo: Cantos Arredondados 10">
            <a:extLst>
              <a:ext uri="{FF2B5EF4-FFF2-40B4-BE49-F238E27FC236}">
                <a16:creationId xmlns:a16="http://schemas.microsoft.com/office/drawing/2014/main" id="{97D75613-9D23-64BD-AC22-64E65B8E3751}"/>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59ED3FC-4AAD-033D-162C-620A67672C08}"/>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237517</xdr:rowOff>
    </xdr:to>
    <xdr:grpSp>
      <xdr:nvGrpSpPr>
        <xdr:cNvPr id="13" name="Agrupar 12">
          <a:hlinkClick xmlns:r="http://schemas.openxmlformats.org/officeDocument/2006/relationships" r:id="rId7"/>
          <a:extLst>
            <a:ext uri="{FF2B5EF4-FFF2-40B4-BE49-F238E27FC236}">
              <a16:creationId xmlns:a16="http://schemas.microsoft.com/office/drawing/2014/main" id="{E86484E6-2FA1-4C06-8A84-F2D7DB880A08}"/>
            </a:ext>
          </a:extLst>
        </xdr:cNvPr>
        <xdr:cNvGrpSpPr/>
      </xdr:nvGrpSpPr>
      <xdr:grpSpPr>
        <a:xfrm>
          <a:off x="11426199" y="152254"/>
          <a:ext cx="403778" cy="399588"/>
          <a:chOff x="11434763" y="129787"/>
          <a:chExt cx="413303" cy="386672"/>
        </a:xfrm>
      </xdr:grpSpPr>
      <xdr:sp macro="" textlink="">
        <xdr:nvSpPr>
          <xdr:cNvPr id="14" name="Retângulo: Cantos Arredondados 13">
            <a:extLst>
              <a:ext uri="{FF2B5EF4-FFF2-40B4-BE49-F238E27FC236}">
                <a16:creationId xmlns:a16="http://schemas.microsoft.com/office/drawing/2014/main" id="{574E6F27-D8FB-BE98-1784-D12AA3757B3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63ACAB94-FA26-E97F-2DFC-A2DF2F8E676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8"/>
          <a:extLst>
            <a:ext uri="{FF2B5EF4-FFF2-40B4-BE49-F238E27FC236}">
              <a16:creationId xmlns:a16="http://schemas.microsoft.com/office/drawing/2014/main" id="{4C8B2CFD-D5BC-4E2A-801A-5D54158289B5}"/>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A2733DEB-9A4E-4EE8-8A09-659520B7025D}"/>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8878FF54-676D-492E-A219-08DB560FEF9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9FD22A08-74EA-4CD7-AA07-D98A81A54DF9}"/>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6A727AFA-5149-4781-BD59-B995E7DA5A13}"/>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280828</xdr:rowOff>
    </xdr:from>
    <xdr:to>
      <xdr:col>1</xdr:col>
      <xdr:colOff>139</xdr:colOff>
      <xdr:row>11</xdr:row>
      <xdr:rowOff>51741</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D60992B0-D510-4622-A5E6-4B58CC61D158}"/>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14"/>
          <a:extLst>
            <a:ext uri="{FF2B5EF4-FFF2-40B4-BE49-F238E27FC236}">
              <a16:creationId xmlns:a16="http://schemas.microsoft.com/office/drawing/2014/main" id="{F1251E1B-EA5A-41AF-BBDB-00DB25913A6F}"/>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4" name="Retângulo: Cantos Arredondados 23">
          <a:hlinkClick xmlns:r="http://schemas.openxmlformats.org/officeDocument/2006/relationships" r:id="rId7"/>
          <a:extLst>
            <a:ext uri="{FF2B5EF4-FFF2-40B4-BE49-F238E27FC236}">
              <a16:creationId xmlns:a16="http://schemas.microsoft.com/office/drawing/2014/main" id="{754090B7-79F5-4E72-97D9-1CDE257B1388}"/>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5" name="Retângulo: Cantos Arredondados 24">
          <a:hlinkClick xmlns:r="http://schemas.openxmlformats.org/officeDocument/2006/relationships" r:id="rId15"/>
          <a:extLst>
            <a:ext uri="{FF2B5EF4-FFF2-40B4-BE49-F238E27FC236}">
              <a16:creationId xmlns:a16="http://schemas.microsoft.com/office/drawing/2014/main" id="{E7B1E2AD-2704-419B-B92E-85A98568AA28}"/>
            </a:ext>
          </a:extLst>
        </xdr:cNvPr>
        <xdr:cNvSpPr/>
      </xdr:nvSpPr>
      <xdr:spPr>
        <a:xfrm>
          <a:off x="168275" y="4476734"/>
          <a:ext cx="2079764" cy="38919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1" i="0" u="none" strike="noStrike">
              <a:solidFill>
                <a:schemeClr val="bg1"/>
              </a:solidFill>
              <a:effectLst/>
              <a:latin typeface="Calibri regular"/>
              <a:ea typeface="+mn-ea"/>
              <a:cs typeface="+mn-cs"/>
            </a:rPr>
            <a:pPr algn="l"/>
            <a:t>CAPITAL MANUFATURADO</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56435</xdr:rowOff>
    </xdr:from>
    <xdr:to>
      <xdr:col>1</xdr:col>
      <xdr:colOff>139</xdr:colOff>
      <xdr:row>18</xdr:row>
      <xdr:rowOff>133537</xdr:rowOff>
    </xdr:to>
    <xdr:sp macro="" textlink="Índice!B141">
      <xdr:nvSpPr>
        <xdr:cNvPr id="26" name="Retângulo: Cantos Arredondados 25">
          <a:hlinkClick xmlns:r="http://schemas.openxmlformats.org/officeDocument/2006/relationships" r:id="rId6"/>
          <a:extLst>
            <a:ext uri="{FF2B5EF4-FFF2-40B4-BE49-F238E27FC236}">
              <a16:creationId xmlns:a16="http://schemas.microsoft.com/office/drawing/2014/main" id="{1F48901A-E2EB-424E-94BF-FAFD603E3B19}"/>
            </a:ext>
          </a:extLst>
        </xdr:cNvPr>
        <xdr:cNvSpPr/>
      </xdr:nvSpPr>
      <xdr:spPr>
        <a:xfrm>
          <a:off x="168275" y="539996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INDICADORES PRÓPRIOS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221615</xdr:rowOff>
    </xdr:from>
    <xdr:to>
      <xdr:col>0</xdr:col>
      <xdr:colOff>2244550</xdr:colOff>
      <xdr:row>16</xdr:row>
      <xdr:rowOff>296487</xdr:rowOff>
    </xdr:to>
    <xdr:sp macro="" textlink="Índice!C139">
      <xdr:nvSpPr>
        <xdr:cNvPr id="27" name="Retângulo: Cantos Arredondados 26">
          <a:hlinkClick xmlns:r="http://schemas.openxmlformats.org/officeDocument/2006/relationships" r:id="rId16"/>
          <a:extLst>
            <a:ext uri="{FF2B5EF4-FFF2-40B4-BE49-F238E27FC236}">
              <a16:creationId xmlns:a16="http://schemas.microsoft.com/office/drawing/2014/main" id="{8C5A5CFD-479A-4496-88E0-6C04D7E7A2C3}"/>
            </a:ext>
          </a:extLst>
        </xdr:cNvPr>
        <xdr:cNvSpPr/>
      </xdr:nvSpPr>
      <xdr:spPr>
        <a:xfrm>
          <a:off x="339725" y="4933315"/>
          <a:ext cx="1904825" cy="389197"/>
        </a:xfrm>
        <a:prstGeom prst="roundRect">
          <a:avLst/>
        </a:prstGeom>
        <a:solidFill>
          <a:srgbClr val="695E4A"/>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CC96CA3-D672-4B5B-9C5E-C222CABB30AD}" type="TxLink">
            <a:rPr lang="en-US" sz="1000" b="1" i="0" u="sng" strike="noStrike">
              <a:solidFill>
                <a:schemeClr val="bg1"/>
              </a:solidFill>
              <a:effectLst/>
              <a:latin typeface="Calibri regular"/>
              <a:ea typeface="+mn-ea"/>
              <a:cs typeface="+mn-cs"/>
            </a:rPr>
            <a:pPr algn="l"/>
            <a:t>Ativos e desempenho</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3" name="Imagem 2">
          <a:extLst>
            <a:ext uri="{FF2B5EF4-FFF2-40B4-BE49-F238E27FC236}">
              <a16:creationId xmlns:a16="http://schemas.microsoft.com/office/drawing/2014/main" id="{4C565C87-F8D2-4C07-9D20-6B0A1C2C2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4" name="Agrupar 3">
          <a:hlinkClick xmlns:r="http://schemas.openxmlformats.org/officeDocument/2006/relationships" r:id="rId2"/>
          <a:extLst>
            <a:ext uri="{FF2B5EF4-FFF2-40B4-BE49-F238E27FC236}">
              <a16:creationId xmlns:a16="http://schemas.microsoft.com/office/drawing/2014/main" id="{CD5FD28A-53A3-47C3-9407-6FB307C3FECD}"/>
            </a:ext>
          </a:extLst>
        </xdr:cNvPr>
        <xdr:cNvGrpSpPr/>
      </xdr:nvGrpSpPr>
      <xdr:grpSpPr>
        <a:xfrm>
          <a:off x="2933700" y="138112"/>
          <a:ext cx="1101725" cy="385200"/>
          <a:chOff x="2933700" y="138112"/>
          <a:chExt cx="1095375" cy="385200"/>
        </a:xfrm>
      </xdr:grpSpPr>
      <xdr:sp macro="" textlink="">
        <xdr:nvSpPr>
          <xdr:cNvPr id="5" name="Retângulo 4">
            <a:extLst>
              <a:ext uri="{FF2B5EF4-FFF2-40B4-BE49-F238E27FC236}">
                <a16:creationId xmlns:a16="http://schemas.microsoft.com/office/drawing/2014/main" id="{CB6E20F3-1550-85D5-8DE2-F2CD627D78B7}"/>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6" name="Imagem 5">
            <a:extLst>
              <a:ext uri="{FF2B5EF4-FFF2-40B4-BE49-F238E27FC236}">
                <a16:creationId xmlns:a16="http://schemas.microsoft.com/office/drawing/2014/main" id="{56F632F6-4728-4199-828C-E5217FD62A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7" name="Agrupar 6">
          <a:hlinkClick xmlns:r="http://schemas.openxmlformats.org/officeDocument/2006/relationships" r:id="rId4"/>
          <a:extLst>
            <a:ext uri="{FF2B5EF4-FFF2-40B4-BE49-F238E27FC236}">
              <a16:creationId xmlns:a16="http://schemas.microsoft.com/office/drawing/2014/main" id="{BFC878E9-A6C8-4A0D-9163-CB5836362D00}"/>
            </a:ext>
          </a:extLst>
        </xdr:cNvPr>
        <xdr:cNvGrpSpPr/>
      </xdr:nvGrpSpPr>
      <xdr:grpSpPr>
        <a:xfrm>
          <a:off x="4302125" y="150018"/>
          <a:ext cx="1104900" cy="375675"/>
          <a:chOff x="4295775" y="140493"/>
          <a:chExt cx="1104900" cy="385200"/>
        </a:xfrm>
      </xdr:grpSpPr>
      <xdr:sp macro="" textlink="">
        <xdr:nvSpPr>
          <xdr:cNvPr id="8" name="Retângulo 7">
            <a:extLst>
              <a:ext uri="{FF2B5EF4-FFF2-40B4-BE49-F238E27FC236}">
                <a16:creationId xmlns:a16="http://schemas.microsoft.com/office/drawing/2014/main" id="{06F9B8F3-1D81-196D-A458-A10C199CB0DF}"/>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9" name="Imagem 8">
            <a:extLst>
              <a:ext uri="{FF2B5EF4-FFF2-40B4-BE49-F238E27FC236}">
                <a16:creationId xmlns:a16="http://schemas.microsoft.com/office/drawing/2014/main" id="{1B62C81C-4F63-6042-9BA8-57C54A874F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6"/>
          <a:extLst>
            <a:ext uri="{FF2B5EF4-FFF2-40B4-BE49-F238E27FC236}">
              <a16:creationId xmlns:a16="http://schemas.microsoft.com/office/drawing/2014/main" id="{603706A0-44CD-47FD-A022-A9BD696C0A25}"/>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F09563D6-60A0-7296-DB06-3BC6CA9AB47F}"/>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727DA87-F130-D507-8036-A980BFB2008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7"/>
          <a:extLst>
            <a:ext uri="{FF2B5EF4-FFF2-40B4-BE49-F238E27FC236}">
              <a16:creationId xmlns:a16="http://schemas.microsoft.com/office/drawing/2014/main" id="{D2A181AE-B58C-461C-A8CA-C5CCB4CD3439}"/>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C3655702-032F-610D-B427-C583688838DF}"/>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00D5FFA-0937-E4D1-2803-FE8AC4A394CE}"/>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8"/>
          <a:extLst>
            <a:ext uri="{FF2B5EF4-FFF2-40B4-BE49-F238E27FC236}">
              <a16:creationId xmlns:a16="http://schemas.microsoft.com/office/drawing/2014/main" id="{09D5B92E-A8A5-4B9F-9E68-549BE059ABA8}"/>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9"/>
          <a:extLst>
            <a:ext uri="{FF2B5EF4-FFF2-40B4-BE49-F238E27FC236}">
              <a16:creationId xmlns:a16="http://schemas.microsoft.com/office/drawing/2014/main" id="{E0B82B82-D386-4F62-9B28-BBD7FC378842}"/>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10"/>
          <a:extLst>
            <a:ext uri="{FF2B5EF4-FFF2-40B4-BE49-F238E27FC236}">
              <a16:creationId xmlns:a16="http://schemas.microsoft.com/office/drawing/2014/main" id="{0A08AC0C-AF88-4E2A-85A6-608382FE0204}"/>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11"/>
          <a:extLst>
            <a:ext uri="{FF2B5EF4-FFF2-40B4-BE49-F238E27FC236}">
              <a16:creationId xmlns:a16="http://schemas.microsoft.com/office/drawing/2014/main" id="{7CEACC19-C0B4-426A-A49C-4CEED414977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12"/>
          <a:extLst>
            <a:ext uri="{FF2B5EF4-FFF2-40B4-BE49-F238E27FC236}">
              <a16:creationId xmlns:a16="http://schemas.microsoft.com/office/drawing/2014/main" id="{86D08A58-5A7B-4820-80F6-67DD31B9F260}"/>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280828</xdr:rowOff>
    </xdr:from>
    <xdr:to>
      <xdr:col>1</xdr:col>
      <xdr:colOff>139</xdr:colOff>
      <xdr:row>11</xdr:row>
      <xdr:rowOff>51741</xdr:rowOff>
    </xdr:to>
    <xdr:sp macro="" textlink="Índice!B88">
      <xdr:nvSpPr>
        <xdr:cNvPr id="22" name="Retângulo: Cantos Arredondados 21">
          <a:hlinkClick xmlns:r="http://schemas.openxmlformats.org/officeDocument/2006/relationships" r:id="rId13"/>
          <a:extLst>
            <a:ext uri="{FF2B5EF4-FFF2-40B4-BE49-F238E27FC236}">
              <a16:creationId xmlns:a16="http://schemas.microsoft.com/office/drawing/2014/main" id="{E51D1D3A-DF34-4DA8-9A7F-13E70514F5E9}"/>
            </a:ext>
          </a:extLst>
        </xdr:cNvPr>
        <xdr:cNvSpPr/>
      </xdr:nvSpPr>
      <xdr:spPr>
        <a:xfrm>
          <a:off x="168275" y="3109753"/>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14"/>
          <a:extLst>
            <a:ext uri="{FF2B5EF4-FFF2-40B4-BE49-F238E27FC236}">
              <a16:creationId xmlns:a16="http://schemas.microsoft.com/office/drawing/2014/main" id="{D66FD588-6AC6-4533-AC7F-D0FB5A1AEE77}"/>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4" name="Retângulo: Cantos Arredondados 23">
          <a:hlinkClick xmlns:r="http://schemas.openxmlformats.org/officeDocument/2006/relationships" r:id="rId15"/>
          <a:extLst>
            <a:ext uri="{FF2B5EF4-FFF2-40B4-BE49-F238E27FC236}">
              <a16:creationId xmlns:a16="http://schemas.microsoft.com/office/drawing/2014/main" id="{67518954-F51D-48C2-B629-4B75E895CCB0}"/>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5" name="Retângulo: Cantos Arredondados 24">
          <a:hlinkClick xmlns:r="http://schemas.openxmlformats.org/officeDocument/2006/relationships" r:id="rId7"/>
          <a:extLst>
            <a:ext uri="{FF2B5EF4-FFF2-40B4-BE49-F238E27FC236}">
              <a16:creationId xmlns:a16="http://schemas.microsoft.com/office/drawing/2014/main" id="{657685EC-3C49-4F35-AC09-271F59562BEF}"/>
            </a:ext>
          </a:extLst>
        </xdr:cNvPr>
        <xdr:cNvSpPr/>
      </xdr:nvSpPr>
      <xdr:spPr>
        <a:xfrm>
          <a:off x="168275" y="44767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218360</xdr:rowOff>
    </xdr:from>
    <xdr:to>
      <xdr:col>1</xdr:col>
      <xdr:colOff>139</xdr:colOff>
      <xdr:row>16</xdr:row>
      <xdr:rowOff>295462</xdr:rowOff>
    </xdr:to>
    <xdr:sp macro="" textlink="Índice!B141">
      <xdr:nvSpPr>
        <xdr:cNvPr id="26" name="Retângulo: Cantos Arredondados 25">
          <a:hlinkClick xmlns:r="http://schemas.openxmlformats.org/officeDocument/2006/relationships" r:id="rId16"/>
          <a:extLst>
            <a:ext uri="{FF2B5EF4-FFF2-40B4-BE49-F238E27FC236}">
              <a16:creationId xmlns:a16="http://schemas.microsoft.com/office/drawing/2014/main" id="{5F0B6174-B67A-41DE-8FCE-495403AE5652}"/>
            </a:ext>
          </a:extLst>
        </xdr:cNvPr>
        <xdr:cNvSpPr/>
      </xdr:nvSpPr>
      <xdr:spPr>
        <a:xfrm>
          <a:off x="168275" y="4933235"/>
          <a:ext cx="2079764" cy="391427"/>
        </a:xfrm>
        <a:prstGeom prst="roundRect">
          <a:avLst/>
        </a:prstGeom>
        <a:solidFill>
          <a:srgbClr val="7F5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1" i="0" u="none" strike="noStrike">
              <a:solidFill>
                <a:schemeClr val="bg1"/>
              </a:solidFill>
              <a:effectLst/>
              <a:latin typeface="Calibri regular"/>
              <a:ea typeface="+mn-ea"/>
              <a:cs typeface="+mn-cs"/>
            </a:rPr>
            <a:pPr algn="l"/>
            <a:t>INDICADORES PRÓPRIOS</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17</xdr:row>
      <xdr:rowOff>50165</xdr:rowOff>
    </xdr:from>
    <xdr:to>
      <xdr:col>0</xdr:col>
      <xdr:colOff>2244550</xdr:colOff>
      <xdr:row>18</xdr:row>
      <xdr:rowOff>125037</xdr:rowOff>
    </xdr:to>
    <xdr:sp macro="" textlink="Índice!C141">
      <xdr:nvSpPr>
        <xdr:cNvPr id="27" name="Retângulo: Cantos Arredondados 26">
          <a:hlinkClick xmlns:r="http://schemas.openxmlformats.org/officeDocument/2006/relationships" r:id="rId16"/>
          <a:extLst>
            <a:ext uri="{FF2B5EF4-FFF2-40B4-BE49-F238E27FC236}">
              <a16:creationId xmlns:a16="http://schemas.microsoft.com/office/drawing/2014/main" id="{A5458392-58E0-4270-98C6-AAEC00AA7C19}"/>
            </a:ext>
          </a:extLst>
        </xdr:cNvPr>
        <xdr:cNvSpPr/>
      </xdr:nvSpPr>
      <xdr:spPr>
        <a:xfrm>
          <a:off x="339725" y="5393690"/>
          <a:ext cx="1904825" cy="389197"/>
        </a:xfrm>
        <a:prstGeom prst="roundRect">
          <a:avLst/>
        </a:prstGeom>
        <a:solidFill>
          <a:srgbClr val="7F5A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3A143FBB-1F05-4FAC-A139-5F0E04E33833}" type="TxLink">
            <a:rPr lang="en-US" sz="1000" b="1" i="0" u="sng" strike="noStrike">
              <a:solidFill>
                <a:schemeClr val="bg1"/>
              </a:solidFill>
              <a:effectLst/>
              <a:latin typeface="Calibri regular"/>
              <a:ea typeface="+mn-ea"/>
              <a:cs typeface="+mn-cs"/>
            </a:rPr>
            <a:pPr algn="l"/>
            <a:t>Contribuições socioambientais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183515</xdr:rowOff>
    </xdr:from>
    <xdr:to>
      <xdr:col>0</xdr:col>
      <xdr:colOff>2244550</xdr:colOff>
      <xdr:row>19</xdr:row>
      <xdr:rowOff>258387</xdr:rowOff>
    </xdr:to>
    <xdr:sp macro="" textlink="Índice!C148">
      <xdr:nvSpPr>
        <xdr:cNvPr id="28" name="Retângulo: Cantos Arredondados 27">
          <a:hlinkClick xmlns:r="http://schemas.openxmlformats.org/officeDocument/2006/relationships" r:id="rId6"/>
          <a:extLst>
            <a:ext uri="{FF2B5EF4-FFF2-40B4-BE49-F238E27FC236}">
              <a16:creationId xmlns:a16="http://schemas.microsoft.com/office/drawing/2014/main" id="{7C119426-B7C5-367E-9F8C-2EFC863E5329}"/>
            </a:ext>
          </a:extLst>
        </xdr:cNvPr>
        <xdr:cNvSpPr/>
      </xdr:nvSpPr>
      <xdr:spPr>
        <a:xfrm>
          <a:off x="339725" y="5841365"/>
          <a:ext cx="1904825" cy="389197"/>
        </a:xfrm>
        <a:prstGeom prst="roundRect">
          <a:avLst/>
        </a:prstGeom>
        <a:solidFill>
          <a:srgbClr val="7F5A00"/>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D383ED3B-1560-4521-9616-BD3D00F71816}" type="TxLink">
            <a:rPr lang="en-US" sz="1000" b="0" i="0" u="none" strike="noStrike">
              <a:solidFill>
                <a:schemeClr val="bg1"/>
              </a:solidFill>
              <a:effectLst/>
              <a:latin typeface="Calibri regular"/>
              <a:ea typeface="+mn-ea"/>
              <a:cs typeface="+mn-cs"/>
            </a:rPr>
            <a:pPr algn="l"/>
            <a:t>Impostos e participações do governo</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1428749</xdr:colOff>
      <xdr:row>2</xdr:row>
      <xdr:rowOff>1800</xdr:rowOff>
    </xdr:to>
    <xdr:pic>
      <xdr:nvPicPr>
        <xdr:cNvPr id="4" name="Imagem 3">
          <a:extLst>
            <a:ext uri="{FF2B5EF4-FFF2-40B4-BE49-F238E27FC236}">
              <a16:creationId xmlns:a16="http://schemas.microsoft.com/office/drawing/2014/main" id="{566F5234-A6D4-4C0B-8A23-A3451039D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2</xdr:col>
      <xdr:colOff>438150</xdr:colOff>
      <xdr:row>0</xdr:row>
      <xdr:rowOff>138112</xdr:rowOff>
    </xdr:from>
    <xdr:to>
      <xdr:col>3</xdr:col>
      <xdr:colOff>149225</xdr:colOff>
      <xdr:row>1</xdr:row>
      <xdr:rowOff>208987</xdr:rowOff>
    </xdr:to>
    <xdr:grpSp>
      <xdr:nvGrpSpPr>
        <xdr:cNvPr id="5" name="Agrupar 4">
          <a:hlinkClick xmlns:r="http://schemas.openxmlformats.org/officeDocument/2006/relationships" r:id="rId2"/>
          <a:extLst>
            <a:ext uri="{FF2B5EF4-FFF2-40B4-BE49-F238E27FC236}">
              <a16:creationId xmlns:a16="http://schemas.microsoft.com/office/drawing/2014/main" id="{85888B4B-E38A-474B-B61C-23D73A58076D}"/>
            </a:ext>
          </a:extLst>
        </xdr:cNvPr>
        <xdr:cNvGrpSpPr/>
      </xdr:nvGrpSpPr>
      <xdr:grpSpPr>
        <a:xfrm>
          <a:off x="2933700" y="138112"/>
          <a:ext cx="1101725" cy="385200"/>
          <a:chOff x="2933700" y="138112"/>
          <a:chExt cx="1095375" cy="385200"/>
        </a:xfrm>
      </xdr:grpSpPr>
      <xdr:sp macro="" textlink="">
        <xdr:nvSpPr>
          <xdr:cNvPr id="6" name="Retângulo 5">
            <a:extLst>
              <a:ext uri="{FF2B5EF4-FFF2-40B4-BE49-F238E27FC236}">
                <a16:creationId xmlns:a16="http://schemas.microsoft.com/office/drawing/2014/main" id="{D907C072-C328-685C-5302-6E3A41E16078}"/>
              </a:ext>
            </a:extLst>
          </xdr:cNvPr>
          <xdr:cNvSpPr/>
        </xdr:nvSpPr>
        <xdr:spPr>
          <a:xfrm>
            <a:off x="3243542" y="138112"/>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a:solidFill>
                  <a:srgbClr val="695E4A"/>
                </a:solidFill>
                <a:latin typeface="Calibre regular"/>
              </a:rPr>
              <a:t>Início</a:t>
            </a:r>
          </a:p>
        </xdr:txBody>
      </xdr:sp>
      <xdr:pic>
        <xdr:nvPicPr>
          <xdr:cNvPr id="7" name="Imagem 6">
            <a:extLst>
              <a:ext uri="{FF2B5EF4-FFF2-40B4-BE49-F238E27FC236}">
                <a16:creationId xmlns:a16="http://schemas.microsoft.com/office/drawing/2014/main" id="{14DDCED3-DBF7-206E-EC92-2D7B0E0793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8" name="Agrupar 7">
          <a:hlinkClick xmlns:r="http://schemas.openxmlformats.org/officeDocument/2006/relationships" r:id="rId4"/>
          <a:extLst>
            <a:ext uri="{FF2B5EF4-FFF2-40B4-BE49-F238E27FC236}">
              <a16:creationId xmlns:a16="http://schemas.microsoft.com/office/drawing/2014/main" id="{C9FE92C2-0CC8-4525-9212-723992E030E9}"/>
            </a:ext>
          </a:extLst>
        </xdr:cNvPr>
        <xdr:cNvGrpSpPr/>
      </xdr:nvGrpSpPr>
      <xdr:grpSpPr>
        <a:xfrm>
          <a:off x="4302125" y="150018"/>
          <a:ext cx="1104900" cy="375675"/>
          <a:chOff x="4295775" y="140493"/>
          <a:chExt cx="1104900" cy="385200"/>
        </a:xfrm>
      </xdr:grpSpPr>
      <xdr:sp macro="" textlink="">
        <xdr:nvSpPr>
          <xdr:cNvPr id="9" name="Retângulo 8">
            <a:extLst>
              <a:ext uri="{FF2B5EF4-FFF2-40B4-BE49-F238E27FC236}">
                <a16:creationId xmlns:a16="http://schemas.microsoft.com/office/drawing/2014/main" id="{BD9E6980-9C88-BD33-13EB-A315BABB5253}"/>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Índice</a:t>
            </a:r>
          </a:p>
        </xdr:txBody>
      </xdr:sp>
      <xdr:pic>
        <xdr:nvPicPr>
          <xdr:cNvPr id="10" name="Imagem 9">
            <a:extLst>
              <a:ext uri="{FF2B5EF4-FFF2-40B4-BE49-F238E27FC236}">
                <a16:creationId xmlns:a16="http://schemas.microsoft.com/office/drawing/2014/main" id="{AEF38D95-7366-1FC3-FC16-2B5D618F08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4" name="Agrupar 13">
          <a:hlinkClick xmlns:r="http://schemas.openxmlformats.org/officeDocument/2006/relationships" r:id="rId6"/>
          <a:extLst>
            <a:ext uri="{FF2B5EF4-FFF2-40B4-BE49-F238E27FC236}">
              <a16:creationId xmlns:a16="http://schemas.microsoft.com/office/drawing/2014/main" id="{E4BA555E-133C-4393-99E6-EC0C712FD70E}"/>
            </a:ext>
          </a:extLst>
        </xdr:cNvPr>
        <xdr:cNvGrpSpPr/>
      </xdr:nvGrpSpPr>
      <xdr:grpSpPr>
        <a:xfrm>
          <a:off x="11426199" y="152254"/>
          <a:ext cx="403778" cy="396413"/>
          <a:chOff x="11434763" y="129787"/>
          <a:chExt cx="413303" cy="386672"/>
        </a:xfrm>
      </xdr:grpSpPr>
      <xdr:sp macro="" textlink="">
        <xdr:nvSpPr>
          <xdr:cNvPr id="15" name="Retângulo: Cantos Arredondados 14">
            <a:extLst>
              <a:ext uri="{FF2B5EF4-FFF2-40B4-BE49-F238E27FC236}">
                <a16:creationId xmlns:a16="http://schemas.microsoft.com/office/drawing/2014/main" id="{ABFE2DBA-7E19-8BF8-BED0-7FF2326D515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6" name="Seta: para a Direita 15">
            <a:extLst>
              <a:ext uri="{FF2B5EF4-FFF2-40B4-BE49-F238E27FC236}">
                <a16:creationId xmlns:a16="http://schemas.microsoft.com/office/drawing/2014/main" id="{34150613-2521-9983-3C2B-4BB692A37CD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8" name="Retângulo: Cantos Arredondados 17">
          <a:hlinkClick xmlns:r="http://schemas.openxmlformats.org/officeDocument/2006/relationships" r:id="rId7"/>
          <a:extLst>
            <a:ext uri="{FF2B5EF4-FFF2-40B4-BE49-F238E27FC236}">
              <a16:creationId xmlns:a16="http://schemas.microsoft.com/office/drawing/2014/main" id="{3F830F00-6F65-4289-89DC-99D068CEBCF4}"/>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APRESENTAÇÃO</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9" name="Retângulo: Cantos Arredondados 18">
          <a:hlinkClick xmlns:r="http://schemas.openxmlformats.org/officeDocument/2006/relationships" r:id="rId8"/>
          <a:extLst>
            <a:ext uri="{FF2B5EF4-FFF2-40B4-BE49-F238E27FC236}">
              <a16:creationId xmlns:a16="http://schemas.microsoft.com/office/drawing/2014/main" id="{45DC1BAC-48E7-49DD-B7C0-E64C25E3B0EB}"/>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SOBRE A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20" name="Retângulo: Cantos Arredondados 19">
          <a:hlinkClick xmlns:r="http://schemas.openxmlformats.org/officeDocument/2006/relationships" r:id="rId9"/>
          <a:extLst>
            <a:ext uri="{FF2B5EF4-FFF2-40B4-BE49-F238E27FC236}">
              <a16:creationId xmlns:a16="http://schemas.microsoft.com/office/drawing/2014/main" id="{E8A58D86-03EC-4953-97A4-D9AD15B52DC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GOVERNANÇA CORPORATIVA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1" name="Retângulo: Cantos Arredondados 20">
          <a:hlinkClick xmlns:r="http://schemas.openxmlformats.org/officeDocument/2006/relationships" r:id="rId10"/>
          <a:extLst>
            <a:ext uri="{FF2B5EF4-FFF2-40B4-BE49-F238E27FC236}">
              <a16:creationId xmlns:a16="http://schemas.microsoft.com/office/drawing/2014/main" id="{8A8E218F-6E19-42F6-917B-38F66956C20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CAPITAL FINANCEIRO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2" name="Retângulo: Cantos Arredondados 21">
          <a:hlinkClick xmlns:r="http://schemas.openxmlformats.org/officeDocument/2006/relationships" r:id="rId11"/>
          <a:extLst>
            <a:ext uri="{FF2B5EF4-FFF2-40B4-BE49-F238E27FC236}">
              <a16:creationId xmlns:a16="http://schemas.microsoft.com/office/drawing/2014/main" id="{8097C6F1-99BC-4AE0-B2C0-AA68678DB5A1}"/>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CAPITAL NATURAL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280828</xdr:rowOff>
    </xdr:from>
    <xdr:to>
      <xdr:col>1</xdr:col>
      <xdr:colOff>139</xdr:colOff>
      <xdr:row>11</xdr:row>
      <xdr:rowOff>51741</xdr:rowOff>
    </xdr:to>
    <xdr:sp macro="" textlink="Índice!B88">
      <xdr:nvSpPr>
        <xdr:cNvPr id="23" name="Retângulo: Cantos Arredondados 22">
          <a:hlinkClick xmlns:r="http://schemas.openxmlformats.org/officeDocument/2006/relationships" r:id="rId12"/>
          <a:extLst>
            <a:ext uri="{FF2B5EF4-FFF2-40B4-BE49-F238E27FC236}">
              <a16:creationId xmlns:a16="http://schemas.microsoft.com/office/drawing/2014/main" id="{B8CBB0F4-B447-4322-A9AF-1006E1B41F12}"/>
            </a:ext>
          </a:extLst>
        </xdr:cNvPr>
        <xdr:cNvSpPr/>
      </xdr:nvSpPr>
      <xdr:spPr>
        <a:xfrm>
          <a:off x="168275" y="3109753"/>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CAPITAL HUMANO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4" name="Retângulo: Cantos Arredondados 23">
          <a:hlinkClick xmlns:r="http://schemas.openxmlformats.org/officeDocument/2006/relationships" r:id="rId13"/>
          <a:extLst>
            <a:ext uri="{FF2B5EF4-FFF2-40B4-BE49-F238E27FC236}">
              <a16:creationId xmlns:a16="http://schemas.microsoft.com/office/drawing/2014/main" id="{8E317524-AE5E-4C47-B662-B3CB60C09D6B}"/>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CAPITAL SOCIAL E DE RELACIONAMENTO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5" name="Retângulo: Cantos Arredondados 24">
          <a:hlinkClick xmlns:r="http://schemas.openxmlformats.org/officeDocument/2006/relationships" r:id="rId14"/>
          <a:extLst>
            <a:ext uri="{FF2B5EF4-FFF2-40B4-BE49-F238E27FC236}">
              <a16:creationId xmlns:a16="http://schemas.microsoft.com/office/drawing/2014/main" id="{03AA9FB4-A035-4E11-9B78-DE58D424C0F7}"/>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CAPITAL INTELECTUAL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6" name="Retângulo: Cantos Arredondados 25">
          <a:hlinkClick xmlns:r="http://schemas.openxmlformats.org/officeDocument/2006/relationships" r:id="rId15"/>
          <a:extLst>
            <a:ext uri="{FF2B5EF4-FFF2-40B4-BE49-F238E27FC236}">
              <a16:creationId xmlns:a16="http://schemas.microsoft.com/office/drawing/2014/main" id="{805597A2-A60E-48B9-8CE2-B2095B917858}"/>
            </a:ext>
          </a:extLst>
        </xdr:cNvPr>
        <xdr:cNvSpPr/>
      </xdr:nvSpPr>
      <xdr:spPr>
        <a:xfrm>
          <a:off x="168275" y="44767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CAPITAL MANUFATURADO</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218360</xdr:rowOff>
    </xdr:from>
    <xdr:to>
      <xdr:col>1</xdr:col>
      <xdr:colOff>139</xdr:colOff>
      <xdr:row>16</xdr:row>
      <xdr:rowOff>295462</xdr:rowOff>
    </xdr:to>
    <xdr:sp macro="" textlink="Índice!B141">
      <xdr:nvSpPr>
        <xdr:cNvPr id="27" name="Retângulo: Cantos Arredondados 26">
          <a:hlinkClick xmlns:r="http://schemas.openxmlformats.org/officeDocument/2006/relationships" r:id="rId6"/>
          <a:extLst>
            <a:ext uri="{FF2B5EF4-FFF2-40B4-BE49-F238E27FC236}">
              <a16:creationId xmlns:a16="http://schemas.microsoft.com/office/drawing/2014/main" id="{ADB1B250-9054-4D5D-AA3A-EEA2CBE01905}"/>
            </a:ext>
          </a:extLst>
        </xdr:cNvPr>
        <xdr:cNvSpPr/>
      </xdr:nvSpPr>
      <xdr:spPr>
        <a:xfrm>
          <a:off x="168275" y="4933235"/>
          <a:ext cx="2079764" cy="391427"/>
        </a:xfrm>
        <a:prstGeom prst="roundRect">
          <a:avLst/>
        </a:prstGeom>
        <a:solidFill>
          <a:srgbClr val="7F5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1" i="0" u="none" strike="noStrike">
              <a:solidFill>
                <a:schemeClr val="bg1"/>
              </a:solidFill>
              <a:effectLst/>
              <a:latin typeface="Calibri regular"/>
              <a:ea typeface="+mn-ea"/>
              <a:cs typeface="+mn-cs"/>
            </a:rPr>
            <a:pPr algn="l"/>
            <a:t>INDICADORES PRÓPRIOS</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364490</xdr:rowOff>
    </xdr:from>
    <xdr:to>
      <xdr:col>0</xdr:col>
      <xdr:colOff>2244550</xdr:colOff>
      <xdr:row>18</xdr:row>
      <xdr:rowOff>1212</xdr:rowOff>
    </xdr:to>
    <xdr:sp macro="" textlink="Índice!C141">
      <xdr:nvSpPr>
        <xdr:cNvPr id="28" name="Retângulo: Cantos Arredondados 27">
          <a:hlinkClick xmlns:r="http://schemas.openxmlformats.org/officeDocument/2006/relationships" r:id="rId6"/>
          <a:extLst>
            <a:ext uri="{FF2B5EF4-FFF2-40B4-BE49-F238E27FC236}">
              <a16:creationId xmlns:a16="http://schemas.microsoft.com/office/drawing/2014/main" id="{137B9A49-DA64-4F07-9D8C-47C8139238D7}"/>
            </a:ext>
          </a:extLst>
        </xdr:cNvPr>
        <xdr:cNvSpPr/>
      </xdr:nvSpPr>
      <xdr:spPr>
        <a:xfrm>
          <a:off x="339725" y="5393690"/>
          <a:ext cx="1904825" cy="389197"/>
        </a:xfrm>
        <a:prstGeom prst="roundRect">
          <a:avLst/>
        </a:prstGeom>
        <a:solidFill>
          <a:srgbClr val="7F5A00"/>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3A143FBB-1F05-4FAC-A139-5F0E04E33833}" type="TxLink">
            <a:rPr lang="en-US" sz="1000" b="0" i="0" u="none" strike="noStrike">
              <a:solidFill>
                <a:schemeClr val="bg1"/>
              </a:solidFill>
              <a:effectLst/>
              <a:latin typeface="Calibri regular"/>
              <a:ea typeface="+mn-ea"/>
              <a:cs typeface="+mn-cs"/>
            </a:rPr>
            <a:pPr algn="l"/>
            <a:t>Contribuições socioambientais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59690</xdr:rowOff>
    </xdr:from>
    <xdr:to>
      <xdr:col>0</xdr:col>
      <xdr:colOff>2244550</xdr:colOff>
      <xdr:row>19</xdr:row>
      <xdr:rowOff>134562</xdr:rowOff>
    </xdr:to>
    <xdr:sp macro="" textlink="Índice!C148">
      <xdr:nvSpPr>
        <xdr:cNvPr id="29" name="Retângulo: Cantos Arredondados 28">
          <a:hlinkClick xmlns:r="http://schemas.openxmlformats.org/officeDocument/2006/relationships" r:id="rId16"/>
          <a:extLst>
            <a:ext uri="{FF2B5EF4-FFF2-40B4-BE49-F238E27FC236}">
              <a16:creationId xmlns:a16="http://schemas.microsoft.com/office/drawing/2014/main" id="{DFACD81D-C23D-4133-ABC5-48C9C928A60B}"/>
            </a:ext>
          </a:extLst>
        </xdr:cNvPr>
        <xdr:cNvSpPr/>
      </xdr:nvSpPr>
      <xdr:spPr>
        <a:xfrm>
          <a:off x="339725" y="5841365"/>
          <a:ext cx="1904825" cy="389197"/>
        </a:xfrm>
        <a:prstGeom prst="roundRect">
          <a:avLst/>
        </a:prstGeom>
        <a:solidFill>
          <a:srgbClr val="7F5A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D383ED3B-1560-4521-9616-BD3D00F71816}" type="TxLink">
            <a:rPr lang="en-US" sz="1000" b="1" i="0" u="sng" strike="noStrike">
              <a:solidFill>
                <a:schemeClr val="bg1"/>
              </a:solidFill>
              <a:effectLst/>
              <a:latin typeface="Calibri regular"/>
              <a:ea typeface="+mn-ea"/>
              <a:cs typeface="+mn-cs"/>
            </a:rPr>
            <a:pPr algn="l"/>
            <a:t>Impostos e participações do governo</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eneva.com.br/a-eneva/governanca-e-complianc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24D6-4034-4C63-8FE9-C0C5254952E9}">
  <sheetPr>
    <tabColor rgb="FF695E4A"/>
  </sheetPr>
  <dimension ref="A1"/>
  <sheetViews>
    <sheetView showGridLines="0" showRowColHeaders="0" tabSelected="1" workbookViewId="0"/>
  </sheetViews>
  <sheetFormatPr defaultRowHeight="15"/>
  <sheetData/>
  <sheetProtection algorithmName="SHA-512" hashValue="bpTiq0BBOt2uGYyqO1gXQoXl/7MjnNhlyvr4cGSLlzptVdZtgD3i3Ev9wOLMYe9DUq1zW8Hh4TbY2ya19yeXbg==" saltValue="da2vEwUCuiop6vOb0jlDkQ==" spinCount="100000" sheet="1" objects="1" scenarios="1" formatRows="0" autoFilter="0"/>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F101-4787-4E91-B2E8-B10C6719EA7D}">
  <sheetPr>
    <tabColor rgb="FF695E4A"/>
  </sheetPr>
  <dimension ref="A1:E59"/>
  <sheetViews>
    <sheetView showGridLines="0" showRowColHeaders="0" workbookViewId="0"/>
  </sheetViews>
  <sheetFormatPr defaultRowHeight="15"/>
  <cols>
    <col min="1" max="1" width="3" customWidth="1"/>
    <col min="2" max="2" width="39.5703125" bestFit="1" customWidth="1"/>
    <col min="3" max="3" width="53.7109375" bestFit="1" customWidth="1"/>
    <col min="4" max="4" width="19.7109375" customWidth="1"/>
    <col min="5" max="5" width="71" customWidth="1"/>
    <col min="6" max="6" width="10.85546875" customWidth="1"/>
  </cols>
  <sheetData>
    <row r="1" spans="1:5" ht="24.95" customHeight="1">
      <c r="A1" s="5"/>
      <c r="B1" s="5"/>
      <c r="C1" s="5"/>
      <c r="D1" s="5"/>
      <c r="E1" s="6"/>
    </row>
    <row r="2" spans="1:5" ht="24.95" customHeight="1">
      <c r="A2" s="5"/>
    </row>
    <row r="3" spans="1:5" ht="24.95" customHeight="1">
      <c r="A3" s="5"/>
      <c r="B3" s="190" t="s">
        <v>712</v>
      </c>
    </row>
    <row r="4" spans="1:5" ht="24.95" customHeight="1">
      <c r="A4" s="5"/>
    </row>
    <row r="5" spans="1:5" ht="24.95" customHeight="1">
      <c r="A5" s="6"/>
    </row>
    <row r="6" spans="1:5" ht="24.95" customHeight="1"/>
    <row r="7" spans="1:5" ht="24.95" customHeight="1"/>
    <row r="8" spans="1:5" ht="24.95" customHeight="1"/>
    <row r="9" spans="1:5" ht="24.95" customHeight="1"/>
    <row r="10" spans="1:5" ht="24.95" customHeight="1"/>
    <row r="11" spans="1:5" ht="24.95" customHeight="1"/>
    <row r="12" spans="1:5" ht="24.95" customHeight="1"/>
    <row r="13" spans="1:5" ht="24.95" customHeight="1"/>
    <row r="14" spans="1:5" ht="24.95" customHeight="1"/>
    <row r="15" spans="1:5" ht="24.95" customHeight="1"/>
    <row r="16" spans="1:5"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sheetData>
  <sheetProtection algorithmName="SHA-512" hashValue="Ojkjjp3hborkGbUFNLI9wtIIvJF+ELn2PBx3ObmAbg87NC2lLBWJPk9ACI/XH3Y2WerRz2AIMk7+JtAmAdf8mA==" saltValue="27Vq8XpS6NXdq4/jiT1PdQ==" spinCount="100000" sheet="1" objects="1" scenarios="1" formatColumns="0" formatRows="0" autoFilter="0"/>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82F0-7782-406D-AB6A-8E4B1F6773C1}">
  <sheetPr>
    <tabColor rgb="FF695E4A"/>
  </sheetPr>
  <dimension ref="B1:E151"/>
  <sheetViews>
    <sheetView showGridLines="0" showRowColHeaders="0" workbookViewId="0">
      <pane ySplit="5" topLeftCell="A6" activePane="bottomLeft" state="frozen"/>
      <selection activeCell="C3" sqref="C3"/>
      <selection pane="bottomLeft"/>
    </sheetView>
  </sheetViews>
  <sheetFormatPr defaultRowHeight="12.75"/>
  <cols>
    <col min="1" max="1" width="3" style="5" customWidth="1"/>
    <col min="2" max="2" width="39.5703125" style="5" bestFit="1" customWidth="1"/>
    <col min="3" max="3" width="53.7109375" style="5" bestFit="1" customWidth="1"/>
    <col min="4" max="4" width="19.7109375" style="413" bestFit="1" customWidth="1"/>
    <col min="5" max="5" width="71" style="6" customWidth="1"/>
    <col min="6" max="16384" width="9.140625" style="5"/>
  </cols>
  <sheetData>
    <row r="1" spans="2:5" ht="24.95" customHeight="1"/>
    <row r="2" spans="2:5" ht="24.95" customHeight="1"/>
    <row r="3" spans="2:5" ht="24.95" customHeight="1">
      <c r="B3" s="190" t="s">
        <v>456</v>
      </c>
    </row>
    <row r="4" spans="2:5" ht="14.25" customHeight="1"/>
    <row r="5" spans="2:5" ht="24.95" customHeight="1">
      <c r="B5" s="7" t="s">
        <v>459</v>
      </c>
      <c r="C5" s="7" t="s">
        <v>480</v>
      </c>
      <c r="D5" s="7" t="s">
        <v>457</v>
      </c>
      <c r="E5" s="8" t="s">
        <v>458</v>
      </c>
    </row>
    <row r="6" spans="2:5" ht="24.95" customHeight="1">
      <c r="B6" s="9" t="s">
        <v>504</v>
      </c>
      <c r="C6" s="9" t="s">
        <v>460</v>
      </c>
      <c r="D6" s="705" t="s">
        <v>717</v>
      </c>
      <c r="E6" s="10" t="s">
        <v>473</v>
      </c>
    </row>
    <row r="7" spans="2:5" ht="24.95" customHeight="1">
      <c r="B7" s="11" t="s">
        <v>504</v>
      </c>
      <c r="C7" s="11" t="s">
        <v>460</v>
      </c>
      <c r="D7" s="705" t="s">
        <v>718</v>
      </c>
      <c r="E7" s="12" t="s">
        <v>474</v>
      </c>
    </row>
    <row r="8" spans="2:5" ht="34.5" customHeight="1">
      <c r="B8" s="11" t="s">
        <v>504</v>
      </c>
      <c r="C8" s="11" t="s">
        <v>460</v>
      </c>
      <c r="D8" s="705" t="s">
        <v>719</v>
      </c>
      <c r="E8" s="12" t="s">
        <v>475</v>
      </c>
    </row>
    <row r="9" spans="2:5" ht="24.95" customHeight="1">
      <c r="B9" s="11" t="s">
        <v>504</v>
      </c>
      <c r="C9" s="11" t="s">
        <v>0</v>
      </c>
      <c r="D9" s="705" t="s">
        <v>463</v>
      </c>
      <c r="E9" s="12" t="s">
        <v>476</v>
      </c>
    </row>
    <row r="10" spans="2:5" ht="24.95" customHeight="1">
      <c r="B10" s="11" t="s">
        <v>504</v>
      </c>
      <c r="C10" s="11" t="s">
        <v>0</v>
      </c>
      <c r="D10" s="705" t="s">
        <v>464</v>
      </c>
      <c r="E10" s="12" t="s">
        <v>477</v>
      </c>
    </row>
    <row r="11" spans="2:5" ht="24.95" customHeight="1">
      <c r="B11" s="11" t="s">
        <v>505</v>
      </c>
      <c r="C11" s="11" t="s">
        <v>1</v>
      </c>
      <c r="D11" s="415" t="s">
        <v>461</v>
      </c>
      <c r="E11" s="12" t="s">
        <v>478</v>
      </c>
    </row>
    <row r="12" spans="2:5" ht="24.95" customHeight="1">
      <c r="B12" s="11" t="s">
        <v>505</v>
      </c>
      <c r="C12" s="11" t="s">
        <v>1</v>
      </c>
      <c r="D12" s="415" t="s">
        <v>462</v>
      </c>
      <c r="E12" s="12" t="s">
        <v>479</v>
      </c>
    </row>
    <row r="13" spans="2:5" ht="24.95" customHeight="1">
      <c r="B13" s="11" t="s">
        <v>505</v>
      </c>
      <c r="C13" s="11" t="s">
        <v>2</v>
      </c>
      <c r="D13" s="415" t="s">
        <v>465</v>
      </c>
      <c r="E13" s="12" t="s">
        <v>472</v>
      </c>
    </row>
    <row r="14" spans="2:5" ht="24.95" customHeight="1">
      <c r="B14" s="11" t="s">
        <v>505</v>
      </c>
      <c r="C14" s="11" t="s">
        <v>2</v>
      </c>
      <c r="D14" s="415" t="s">
        <v>466</v>
      </c>
      <c r="E14" s="12" t="s">
        <v>2</v>
      </c>
    </row>
    <row r="15" spans="2:5" ht="24.95" customHeight="1">
      <c r="B15" s="11" t="s">
        <v>505</v>
      </c>
      <c r="C15" s="11" t="s">
        <v>3</v>
      </c>
      <c r="D15" s="415" t="s">
        <v>467</v>
      </c>
      <c r="E15" s="12" t="s">
        <v>3</v>
      </c>
    </row>
    <row r="16" spans="2:5" ht="24.95" customHeight="1">
      <c r="B16" s="11" t="s">
        <v>505</v>
      </c>
      <c r="C16" s="11" t="s">
        <v>3</v>
      </c>
      <c r="D16" s="415" t="s">
        <v>469</v>
      </c>
      <c r="E16" s="12" t="s">
        <v>470</v>
      </c>
    </row>
    <row r="17" spans="2:5" ht="24.95" customHeight="1">
      <c r="B17" s="11" t="s">
        <v>505</v>
      </c>
      <c r="C17" s="11" t="s">
        <v>3</v>
      </c>
      <c r="D17" s="415" t="s">
        <v>725</v>
      </c>
      <c r="E17" s="12" t="s">
        <v>471</v>
      </c>
    </row>
    <row r="18" spans="2:5" ht="24.95" customHeight="1">
      <c r="B18" s="11" t="s">
        <v>506</v>
      </c>
      <c r="C18" s="11" t="s">
        <v>4</v>
      </c>
      <c r="D18" s="578" t="s">
        <v>481</v>
      </c>
      <c r="E18" s="12" t="s">
        <v>491</v>
      </c>
    </row>
    <row r="19" spans="2:5" ht="24.95" customHeight="1">
      <c r="B19" s="11" t="s">
        <v>506</v>
      </c>
      <c r="C19" s="11" t="s">
        <v>4</v>
      </c>
      <c r="D19" s="578" t="s">
        <v>482</v>
      </c>
      <c r="E19" s="12" t="s">
        <v>492</v>
      </c>
    </row>
    <row r="20" spans="2:5" ht="35.1" customHeight="1">
      <c r="B20" s="11" t="s">
        <v>506</v>
      </c>
      <c r="C20" s="11" t="s">
        <v>4</v>
      </c>
      <c r="D20" s="578" t="s">
        <v>483</v>
      </c>
      <c r="E20" s="12" t="s">
        <v>493</v>
      </c>
    </row>
    <row r="21" spans="2:5" ht="24.95" customHeight="1">
      <c r="B21" s="11" t="s">
        <v>506</v>
      </c>
      <c r="C21" s="11" t="s">
        <v>4</v>
      </c>
      <c r="D21" s="578" t="s">
        <v>484</v>
      </c>
      <c r="E21" s="12" t="s">
        <v>494</v>
      </c>
    </row>
    <row r="22" spans="2:5" ht="24.95" customHeight="1">
      <c r="B22" s="11" t="s">
        <v>506</v>
      </c>
      <c r="C22" s="11" t="s">
        <v>4</v>
      </c>
      <c r="D22" s="578" t="s">
        <v>485</v>
      </c>
      <c r="E22" s="12" t="s">
        <v>495</v>
      </c>
    </row>
    <row r="23" spans="2:5" ht="24.95" customHeight="1">
      <c r="B23" s="11" t="s">
        <v>506</v>
      </c>
      <c r="C23" s="11" t="s">
        <v>4</v>
      </c>
      <c r="D23" s="578" t="s">
        <v>486</v>
      </c>
      <c r="E23" s="12" t="s">
        <v>496</v>
      </c>
    </row>
    <row r="24" spans="2:5" ht="24.95" customHeight="1">
      <c r="B24" s="11" t="s">
        <v>506</v>
      </c>
      <c r="C24" s="11" t="s">
        <v>4</v>
      </c>
      <c r="D24" s="578" t="s">
        <v>487</v>
      </c>
      <c r="E24" s="12" t="s">
        <v>497</v>
      </c>
    </row>
    <row r="25" spans="2:5" ht="24.95" customHeight="1">
      <c r="B25" s="11" t="s">
        <v>506</v>
      </c>
      <c r="C25" s="11" t="s">
        <v>4</v>
      </c>
      <c r="D25" s="578" t="s">
        <v>488</v>
      </c>
      <c r="E25" s="12" t="s">
        <v>498</v>
      </c>
    </row>
    <row r="26" spans="2:5" ht="50.1" customHeight="1">
      <c r="B26" s="11" t="s">
        <v>506</v>
      </c>
      <c r="C26" s="11" t="s">
        <v>4</v>
      </c>
      <c r="D26" s="578" t="s">
        <v>489</v>
      </c>
      <c r="E26" s="12" t="s">
        <v>490</v>
      </c>
    </row>
    <row r="27" spans="2:5" ht="24.95" customHeight="1">
      <c r="B27" s="11" t="s">
        <v>506</v>
      </c>
      <c r="C27" s="11" t="s">
        <v>499</v>
      </c>
      <c r="D27" s="578" t="s">
        <v>500</v>
      </c>
      <c r="E27" s="12" t="s">
        <v>508</v>
      </c>
    </row>
    <row r="28" spans="2:5" ht="24.95" customHeight="1">
      <c r="B28" s="11" t="s">
        <v>506</v>
      </c>
      <c r="C28" s="11" t="s">
        <v>499</v>
      </c>
      <c r="D28" s="578" t="s">
        <v>467</v>
      </c>
      <c r="E28" s="12" t="s">
        <v>499</v>
      </c>
    </row>
    <row r="29" spans="2:5" ht="24.95" customHeight="1">
      <c r="B29" s="11" t="s">
        <v>506</v>
      </c>
      <c r="C29" s="11" t="s">
        <v>499</v>
      </c>
      <c r="D29" s="578" t="s">
        <v>501</v>
      </c>
      <c r="E29" s="12" t="s">
        <v>509</v>
      </c>
    </row>
    <row r="30" spans="2:5" ht="35.1" customHeight="1">
      <c r="B30" s="11" t="s">
        <v>506</v>
      </c>
      <c r="C30" s="11" t="s">
        <v>499</v>
      </c>
      <c r="D30" s="578" t="s">
        <v>502</v>
      </c>
      <c r="E30" s="12" t="s">
        <v>510</v>
      </c>
    </row>
    <row r="31" spans="2:5" ht="35.1" customHeight="1">
      <c r="B31" s="11" t="s">
        <v>506</v>
      </c>
      <c r="C31" s="11" t="s">
        <v>499</v>
      </c>
      <c r="D31" s="578" t="s">
        <v>507</v>
      </c>
      <c r="E31" s="12" t="s">
        <v>503</v>
      </c>
    </row>
    <row r="32" spans="2:5" ht="35.1" customHeight="1">
      <c r="B32" s="11" t="s">
        <v>506</v>
      </c>
      <c r="C32" s="11" t="s">
        <v>5</v>
      </c>
      <c r="D32" s="578" t="s">
        <v>518</v>
      </c>
      <c r="E32" s="12" t="s">
        <v>511</v>
      </c>
    </row>
    <row r="33" spans="2:5" ht="50.1" customHeight="1">
      <c r="B33" s="11" t="s">
        <v>506</v>
      </c>
      <c r="C33" s="11" t="s">
        <v>5</v>
      </c>
      <c r="D33" s="578" t="s">
        <v>516</v>
      </c>
      <c r="E33" s="12" t="s">
        <v>515</v>
      </c>
    </row>
    <row r="34" spans="2:5" ht="24.95" customHeight="1">
      <c r="B34" s="11" t="s">
        <v>506</v>
      </c>
      <c r="C34" s="11" t="s">
        <v>5</v>
      </c>
      <c r="D34" s="578" t="s">
        <v>519</v>
      </c>
      <c r="E34" s="12" t="s">
        <v>512</v>
      </c>
    </row>
    <row r="35" spans="2:5" ht="24.95" customHeight="1">
      <c r="B35" s="11" t="s">
        <v>506</v>
      </c>
      <c r="C35" s="11" t="s">
        <v>5</v>
      </c>
      <c r="D35" s="578" t="s">
        <v>520</v>
      </c>
      <c r="E35" s="12" t="s">
        <v>513</v>
      </c>
    </row>
    <row r="36" spans="2:5" ht="35.1" customHeight="1">
      <c r="B36" s="11" t="s">
        <v>506</v>
      </c>
      <c r="C36" s="11" t="s">
        <v>5</v>
      </c>
      <c r="D36" s="578" t="s">
        <v>517</v>
      </c>
      <c r="E36" s="12" t="s">
        <v>514</v>
      </c>
    </row>
    <row r="37" spans="2:5" ht="24.95" customHeight="1">
      <c r="B37" s="11" t="s">
        <v>506</v>
      </c>
      <c r="C37" s="11" t="s">
        <v>6</v>
      </c>
      <c r="D37" s="578" t="s">
        <v>522</v>
      </c>
      <c r="E37" s="12" t="s">
        <v>521</v>
      </c>
    </row>
    <row r="38" spans="2:5" ht="24.95" customHeight="1">
      <c r="B38" s="11" t="s">
        <v>506</v>
      </c>
      <c r="C38" s="11" t="s">
        <v>6</v>
      </c>
      <c r="D38" s="578" t="s">
        <v>523</v>
      </c>
      <c r="E38" s="12" t="s">
        <v>530</v>
      </c>
    </row>
    <row r="39" spans="2:5" ht="24.95" customHeight="1">
      <c r="B39" s="11" t="s">
        <v>506</v>
      </c>
      <c r="C39" s="11" t="s">
        <v>6</v>
      </c>
      <c r="D39" s="578" t="s">
        <v>524</v>
      </c>
      <c r="E39" s="12" t="s">
        <v>529</v>
      </c>
    </row>
    <row r="40" spans="2:5" ht="24.95" customHeight="1">
      <c r="B40" s="11" t="s">
        <v>506</v>
      </c>
      <c r="C40" s="11" t="s">
        <v>6</v>
      </c>
      <c r="D40" s="578" t="s">
        <v>525</v>
      </c>
      <c r="E40" s="12" t="s">
        <v>528</v>
      </c>
    </row>
    <row r="41" spans="2:5" ht="24.95" customHeight="1">
      <c r="B41" s="11" t="s">
        <v>506</v>
      </c>
      <c r="C41" s="11" t="s">
        <v>6</v>
      </c>
      <c r="D41" s="578" t="s">
        <v>526</v>
      </c>
      <c r="E41" s="12" t="s">
        <v>527</v>
      </c>
    </row>
    <row r="42" spans="2:5" ht="24.95" customHeight="1">
      <c r="B42" s="11" t="s">
        <v>531</v>
      </c>
      <c r="C42" s="11" t="s">
        <v>7</v>
      </c>
      <c r="D42" s="705" t="s">
        <v>533</v>
      </c>
      <c r="E42" s="12" t="s">
        <v>532</v>
      </c>
    </row>
    <row r="43" spans="2:5" ht="24.95" customHeight="1">
      <c r="B43" s="11" t="s">
        <v>531</v>
      </c>
      <c r="C43" s="11" t="s">
        <v>7</v>
      </c>
      <c r="D43" s="705" t="s">
        <v>534</v>
      </c>
      <c r="E43" s="12" t="s">
        <v>539</v>
      </c>
    </row>
    <row r="44" spans="2:5" ht="24.95" customHeight="1">
      <c r="B44" s="11" t="s">
        <v>531</v>
      </c>
      <c r="C44" s="11" t="s">
        <v>7</v>
      </c>
      <c r="D44" s="705" t="s">
        <v>535</v>
      </c>
      <c r="E44" s="12" t="s">
        <v>538</v>
      </c>
    </row>
    <row r="45" spans="2:5" ht="24.95" customHeight="1">
      <c r="B45" s="11" t="s">
        <v>531</v>
      </c>
      <c r="C45" s="11" t="s">
        <v>7</v>
      </c>
      <c r="D45" s="705" t="s">
        <v>537</v>
      </c>
      <c r="E45" s="12" t="s">
        <v>536</v>
      </c>
    </row>
    <row r="46" spans="2:5" ht="24.95" customHeight="1">
      <c r="B46" s="11" t="s">
        <v>540</v>
      </c>
      <c r="C46" s="11" t="s">
        <v>8</v>
      </c>
      <c r="D46" s="415" t="s">
        <v>542</v>
      </c>
      <c r="E46" s="12" t="s">
        <v>541</v>
      </c>
    </row>
    <row r="47" spans="2:5" ht="24.95" customHeight="1">
      <c r="B47" s="11" t="s">
        <v>540</v>
      </c>
      <c r="C47" s="11" t="s">
        <v>8</v>
      </c>
      <c r="D47" s="415" t="s">
        <v>467</v>
      </c>
      <c r="E47" s="12" t="s">
        <v>8</v>
      </c>
    </row>
    <row r="48" spans="2:5" ht="24.95" customHeight="1">
      <c r="B48" s="11" t="s">
        <v>540</v>
      </c>
      <c r="C48" s="11" t="s">
        <v>9</v>
      </c>
      <c r="D48" s="415" t="s">
        <v>467</v>
      </c>
      <c r="E48" s="12" t="s">
        <v>555</v>
      </c>
    </row>
    <row r="49" spans="2:5" ht="24.95" customHeight="1">
      <c r="B49" s="11" t="s">
        <v>540</v>
      </c>
      <c r="C49" s="11" t="s">
        <v>9</v>
      </c>
      <c r="D49" s="415" t="s">
        <v>544</v>
      </c>
      <c r="E49" s="12" t="s">
        <v>543</v>
      </c>
    </row>
    <row r="50" spans="2:5" ht="35.1" customHeight="1">
      <c r="B50" s="11" t="s">
        <v>540</v>
      </c>
      <c r="C50" s="11" t="s">
        <v>9</v>
      </c>
      <c r="D50" s="415" t="s">
        <v>545</v>
      </c>
      <c r="E50" s="12" t="s">
        <v>554</v>
      </c>
    </row>
    <row r="51" spans="2:5" ht="24.95" customHeight="1">
      <c r="B51" s="11" t="s">
        <v>540</v>
      </c>
      <c r="C51" s="11" t="s">
        <v>9</v>
      </c>
      <c r="D51" s="415" t="s">
        <v>546</v>
      </c>
      <c r="E51" s="12" t="s">
        <v>553</v>
      </c>
    </row>
    <row r="52" spans="2:5" ht="24.95" customHeight="1">
      <c r="B52" s="11" t="s">
        <v>540</v>
      </c>
      <c r="C52" s="11" t="s">
        <v>9</v>
      </c>
      <c r="D52" s="415" t="s">
        <v>547</v>
      </c>
      <c r="E52" s="12" t="s">
        <v>552</v>
      </c>
    </row>
    <row r="53" spans="2:5" ht="24.95" customHeight="1">
      <c r="B53" s="11" t="s">
        <v>540</v>
      </c>
      <c r="C53" s="11" t="s">
        <v>9</v>
      </c>
      <c r="D53" s="415" t="s">
        <v>548</v>
      </c>
      <c r="E53" s="12" t="s">
        <v>551</v>
      </c>
    </row>
    <row r="54" spans="2:5" ht="35.1" customHeight="1">
      <c r="B54" s="11" t="s">
        <v>540</v>
      </c>
      <c r="C54" s="11" t="s">
        <v>9</v>
      </c>
      <c r="D54" s="415" t="s">
        <v>550</v>
      </c>
      <c r="E54" s="12" t="s">
        <v>549</v>
      </c>
    </row>
    <row r="55" spans="2:5" ht="35.1" customHeight="1">
      <c r="B55" s="11" t="s">
        <v>540</v>
      </c>
      <c r="C55" s="11" t="s">
        <v>9</v>
      </c>
      <c r="D55" s="415" t="s">
        <v>557</v>
      </c>
      <c r="E55" s="12" t="s">
        <v>556</v>
      </c>
    </row>
    <row r="56" spans="2:5" ht="35.1" customHeight="1">
      <c r="B56" s="11" t="s">
        <v>540</v>
      </c>
      <c r="C56" s="11" t="s">
        <v>9</v>
      </c>
      <c r="D56" s="415" t="s">
        <v>558</v>
      </c>
      <c r="E56" s="12" t="s">
        <v>565</v>
      </c>
    </row>
    <row r="57" spans="2:5" ht="50.1" customHeight="1">
      <c r="B57" s="11" t="s">
        <v>540</v>
      </c>
      <c r="C57" s="11" t="s">
        <v>9</v>
      </c>
      <c r="D57" s="415" t="s">
        <v>559</v>
      </c>
      <c r="E57" s="12" t="s">
        <v>564</v>
      </c>
    </row>
    <row r="58" spans="2:5" ht="35.1" customHeight="1">
      <c r="B58" s="11" t="s">
        <v>540</v>
      </c>
      <c r="C58" s="11" t="s">
        <v>9</v>
      </c>
      <c r="D58" s="415" t="s">
        <v>561</v>
      </c>
      <c r="E58" s="12" t="s">
        <v>560</v>
      </c>
    </row>
    <row r="59" spans="2:5" ht="50.1" customHeight="1">
      <c r="B59" s="11" t="s">
        <v>540</v>
      </c>
      <c r="C59" s="11" t="s">
        <v>9</v>
      </c>
      <c r="D59" s="415" t="s">
        <v>563</v>
      </c>
      <c r="E59" s="12" t="s">
        <v>562</v>
      </c>
    </row>
    <row r="60" spans="2:5" ht="24.95" customHeight="1">
      <c r="B60" s="11" t="s">
        <v>540</v>
      </c>
      <c r="C60" s="11" t="s">
        <v>10</v>
      </c>
      <c r="D60" s="415" t="s">
        <v>467</v>
      </c>
      <c r="E60" s="12" t="s">
        <v>569</v>
      </c>
    </row>
    <row r="61" spans="2:5" ht="24.95" customHeight="1">
      <c r="B61" s="11" t="s">
        <v>540</v>
      </c>
      <c r="C61" s="11" t="s">
        <v>10</v>
      </c>
      <c r="D61" s="415" t="s">
        <v>566</v>
      </c>
      <c r="E61" s="12" t="s">
        <v>570</v>
      </c>
    </row>
    <row r="62" spans="2:5" ht="24.95" customHeight="1">
      <c r="B62" s="11" t="s">
        <v>540</v>
      </c>
      <c r="C62" s="11" t="s">
        <v>10</v>
      </c>
      <c r="D62" s="415" t="s">
        <v>567</v>
      </c>
      <c r="E62" s="12" t="s">
        <v>571</v>
      </c>
    </row>
    <row r="63" spans="2:5" ht="24.95" customHeight="1">
      <c r="B63" s="11" t="s">
        <v>540</v>
      </c>
      <c r="C63" s="11" t="s">
        <v>10</v>
      </c>
      <c r="D63" s="415" t="s">
        <v>568</v>
      </c>
      <c r="E63" s="12" t="s">
        <v>572</v>
      </c>
    </row>
    <row r="64" spans="2:5" ht="24.95" customHeight="1">
      <c r="B64" s="11" t="s">
        <v>540</v>
      </c>
      <c r="C64" s="11" t="s">
        <v>11</v>
      </c>
      <c r="D64" s="415" t="s">
        <v>467</v>
      </c>
      <c r="E64" s="12" t="s">
        <v>576</v>
      </c>
    </row>
    <row r="65" spans="2:5" ht="24.95" customHeight="1">
      <c r="B65" s="11" t="s">
        <v>540</v>
      </c>
      <c r="C65" s="11" t="s">
        <v>11</v>
      </c>
      <c r="D65" s="415" t="s">
        <v>573</v>
      </c>
      <c r="E65" s="12" t="s">
        <v>577</v>
      </c>
    </row>
    <row r="66" spans="2:5" ht="24.95" customHeight="1">
      <c r="B66" s="11" t="s">
        <v>540</v>
      </c>
      <c r="C66" s="11" t="s">
        <v>11</v>
      </c>
      <c r="D66" s="415" t="s">
        <v>574</v>
      </c>
      <c r="E66" s="12" t="s">
        <v>578</v>
      </c>
    </row>
    <row r="67" spans="2:5" ht="24.95" customHeight="1">
      <c r="B67" s="11" t="s">
        <v>540</v>
      </c>
      <c r="C67" s="11" t="s">
        <v>11</v>
      </c>
      <c r="D67" s="415" t="s">
        <v>575</v>
      </c>
      <c r="E67" s="12" t="s">
        <v>579</v>
      </c>
    </row>
    <row r="68" spans="2:5" ht="35.1" customHeight="1">
      <c r="B68" s="11" t="s">
        <v>540</v>
      </c>
      <c r="C68" s="11" t="s">
        <v>11</v>
      </c>
      <c r="D68" s="415" t="s">
        <v>580</v>
      </c>
      <c r="E68" s="12" t="s">
        <v>832</v>
      </c>
    </row>
    <row r="69" spans="2:5" ht="24.95" customHeight="1">
      <c r="B69" s="11" t="s">
        <v>540</v>
      </c>
      <c r="C69" s="11" t="s">
        <v>12</v>
      </c>
      <c r="D69" s="415" t="s">
        <v>581</v>
      </c>
      <c r="E69" s="12" t="s">
        <v>833</v>
      </c>
    </row>
    <row r="70" spans="2:5" ht="24.95" customHeight="1">
      <c r="B70" s="11" t="s">
        <v>540</v>
      </c>
      <c r="C70" s="11" t="s">
        <v>12</v>
      </c>
      <c r="D70" s="415" t="s">
        <v>582</v>
      </c>
      <c r="E70" s="12" t="s">
        <v>834</v>
      </c>
    </row>
    <row r="71" spans="2:5" ht="24.95" customHeight="1">
      <c r="B71" s="11" t="s">
        <v>540</v>
      </c>
      <c r="C71" s="11" t="s">
        <v>12</v>
      </c>
      <c r="D71" s="415" t="s">
        <v>583</v>
      </c>
      <c r="E71" s="12" t="s">
        <v>835</v>
      </c>
    </row>
    <row r="72" spans="2:5" ht="24.95" customHeight="1">
      <c r="B72" s="11" t="s">
        <v>540</v>
      </c>
      <c r="C72" s="11" t="s">
        <v>12</v>
      </c>
      <c r="D72" s="415" t="s">
        <v>584</v>
      </c>
      <c r="E72" s="12" t="s">
        <v>836</v>
      </c>
    </row>
    <row r="73" spans="2:5" ht="24.95" customHeight="1">
      <c r="B73" s="11" t="s">
        <v>540</v>
      </c>
      <c r="C73" s="11" t="s">
        <v>12</v>
      </c>
      <c r="D73" s="415" t="s">
        <v>585</v>
      </c>
      <c r="E73" s="12" t="s">
        <v>837</v>
      </c>
    </row>
    <row r="74" spans="2:5" ht="50.1" customHeight="1">
      <c r="B74" s="11" t="s">
        <v>540</v>
      </c>
      <c r="C74" s="11" t="s">
        <v>12</v>
      </c>
      <c r="D74" s="415" t="s">
        <v>586</v>
      </c>
      <c r="E74" s="12" t="s">
        <v>838</v>
      </c>
    </row>
    <row r="75" spans="2:5" ht="35.1" customHeight="1">
      <c r="B75" s="11" t="s">
        <v>540</v>
      </c>
      <c r="C75" s="11" t="s">
        <v>12</v>
      </c>
      <c r="D75" s="415" t="s">
        <v>587</v>
      </c>
      <c r="E75" s="12" t="s">
        <v>839</v>
      </c>
    </row>
    <row r="76" spans="2:5" ht="24.95" customHeight="1">
      <c r="B76" s="11" t="s">
        <v>540</v>
      </c>
      <c r="C76" s="11" t="s">
        <v>13</v>
      </c>
      <c r="D76" s="415" t="s">
        <v>588</v>
      </c>
      <c r="E76" s="12" t="s">
        <v>840</v>
      </c>
    </row>
    <row r="77" spans="2:5" ht="50.1" customHeight="1">
      <c r="B77" s="11" t="s">
        <v>540</v>
      </c>
      <c r="C77" s="11" t="s">
        <v>13</v>
      </c>
      <c r="D77" s="415" t="s">
        <v>590</v>
      </c>
      <c r="E77" s="12" t="s">
        <v>589</v>
      </c>
    </row>
    <row r="78" spans="2:5" ht="25.5">
      <c r="B78" s="11" t="s">
        <v>540</v>
      </c>
      <c r="C78" s="11" t="s">
        <v>13</v>
      </c>
      <c r="D78" s="415" t="s">
        <v>592</v>
      </c>
      <c r="E78" s="12" t="s">
        <v>591</v>
      </c>
    </row>
    <row r="79" spans="2:5" ht="24.95" customHeight="1">
      <c r="B79" s="11" t="s">
        <v>540</v>
      </c>
      <c r="C79" s="11" t="s">
        <v>14</v>
      </c>
      <c r="D79" s="415" t="s">
        <v>593</v>
      </c>
      <c r="E79" s="12" t="s">
        <v>598</v>
      </c>
    </row>
    <row r="80" spans="2:5" ht="24.95" customHeight="1">
      <c r="B80" s="11" t="s">
        <v>540</v>
      </c>
      <c r="C80" s="11" t="s">
        <v>14</v>
      </c>
      <c r="D80" s="415" t="s">
        <v>594</v>
      </c>
      <c r="E80" s="12" t="s">
        <v>599</v>
      </c>
    </row>
    <row r="81" spans="2:5" ht="24.95" customHeight="1">
      <c r="B81" s="11" t="s">
        <v>540</v>
      </c>
      <c r="C81" s="11" t="s">
        <v>14</v>
      </c>
      <c r="D81" s="415" t="s">
        <v>595</v>
      </c>
      <c r="E81" s="12" t="s">
        <v>600</v>
      </c>
    </row>
    <row r="82" spans="2:5" ht="24.95" customHeight="1">
      <c r="B82" s="11" t="s">
        <v>540</v>
      </c>
      <c r="C82" s="11" t="s">
        <v>14</v>
      </c>
      <c r="D82" s="415" t="s">
        <v>596</v>
      </c>
      <c r="E82" s="12" t="s">
        <v>601</v>
      </c>
    </row>
    <row r="83" spans="2:5" ht="24.95" customHeight="1">
      <c r="B83" s="11" t="s">
        <v>540</v>
      </c>
      <c r="C83" s="11" t="s">
        <v>14</v>
      </c>
      <c r="D83" s="415" t="s">
        <v>597</v>
      </c>
      <c r="E83" s="12" t="s">
        <v>602</v>
      </c>
    </row>
    <row r="84" spans="2:5" ht="35.1" customHeight="1">
      <c r="B84" s="11" t="s">
        <v>540</v>
      </c>
      <c r="C84" s="11" t="s">
        <v>14</v>
      </c>
      <c r="D84" s="415" t="s">
        <v>604</v>
      </c>
      <c r="E84" s="12" t="s">
        <v>603</v>
      </c>
    </row>
    <row r="85" spans="2:5" ht="24.95" customHeight="1">
      <c r="B85" s="11" t="s">
        <v>605</v>
      </c>
      <c r="C85" s="11" t="s">
        <v>16</v>
      </c>
      <c r="D85" s="456" t="s">
        <v>467</v>
      </c>
      <c r="E85" s="12" t="s">
        <v>628</v>
      </c>
    </row>
    <row r="86" spans="2:5" ht="24.95" customHeight="1">
      <c r="B86" s="11" t="s">
        <v>605</v>
      </c>
      <c r="C86" s="11" t="s">
        <v>16</v>
      </c>
      <c r="D86" s="456" t="s">
        <v>610</v>
      </c>
      <c r="E86" s="12" t="s">
        <v>629</v>
      </c>
    </row>
    <row r="87" spans="2:5" ht="35.1" customHeight="1">
      <c r="B87" s="11" t="s">
        <v>605</v>
      </c>
      <c r="C87" s="11" t="s">
        <v>16</v>
      </c>
      <c r="D87" s="456" t="s">
        <v>611</v>
      </c>
      <c r="E87" s="12" t="s">
        <v>630</v>
      </c>
    </row>
    <row r="88" spans="2:5" ht="24.95" customHeight="1">
      <c r="B88" s="11" t="s">
        <v>605</v>
      </c>
      <c r="C88" s="11" t="s">
        <v>15</v>
      </c>
      <c r="D88" s="456" t="s">
        <v>607</v>
      </c>
      <c r="E88" s="12" t="s">
        <v>606</v>
      </c>
    </row>
    <row r="89" spans="2:5" ht="35.1" customHeight="1">
      <c r="B89" s="11" t="s">
        <v>605</v>
      </c>
      <c r="C89" s="11" t="s">
        <v>15</v>
      </c>
      <c r="D89" s="456" t="s">
        <v>608</v>
      </c>
      <c r="E89" s="12" t="s">
        <v>609</v>
      </c>
    </row>
    <row r="90" spans="2:5" ht="24.95" customHeight="1">
      <c r="B90" s="11" t="s">
        <v>605</v>
      </c>
      <c r="C90" s="11" t="s">
        <v>17</v>
      </c>
      <c r="D90" s="456" t="s">
        <v>467</v>
      </c>
      <c r="E90" s="12" t="s">
        <v>631</v>
      </c>
    </row>
    <row r="91" spans="2:5" ht="24.95" customHeight="1">
      <c r="B91" s="11" t="s">
        <v>605</v>
      </c>
      <c r="C91" s="11" t="s">
        <v>17</v>
      </c>
      <c r="D91" s="456" t="s">
        <v>612</v>
      </c>
      <c r="E91" s="12" t="s">
        <v>632</v>
      </c>
    </row>
    <row r="92" spans="2:5" ht="24.95" customHeight="1">
      <c r="B92" s="11" t="s">
        <v>605</v>
      </c>
      <c r="C92" s="11" t="s">
        <v>17</v>
      </c>
      <c r="D92" s="456" t="s">
        <v>613</v>
      </c>
      <c r="E92" s="12" t="s">
        <v>633</v>
      </c>
    </row>
    <row r="93" spans="2:5" ht="24.95" customHeight="1">
      <c r="B93" s="11" t="s">
        <v>605</v>
      </c>
      <c r="C93" s="11" t="s">
        <v>17</v>
      </c>
      <c r="D93" s="456" t="s">
        <v>614</v>
      </c>
      <c r="E93" s="12" t="s">
        <v>634</v>
      </c>
    </row>
    <row r="94" spans="2:5" ht="24.95" customHeight="1">
      <c r="B94" s="11" t="s">
        <v>605</v>
      </c>
      <c r="C94" s="11" t="s">
        <v>17</v>
      </c>
      <c r="D94" s="456" t="s">
        <v>615</v>
      </c>
      <c r="E94" s="12" t="s">
        <v>635</v>
      </c>
    </row>
    <row r="95" spans="2:5" ht="24.95" customHeight="1">
      <c r="B95" s="11" t="s">
        <v>605</v>
      </c>
      <c r="C95" s="11" t="s">
        <v>17</v>
      </c>
      <c r="D95" s="456" t="s">
        <v>616</v>
      </c>
      <c r="E95" s="12" t="s">
        <v>636</v>
      </c>
    </row>
    <row r="96" spans="2:5" ht="35.1" customHeight="1">
      <c r="B96" s="11" t="s">
        <v>605</v>
      </c>
      <c r="C96" s="11" t="s">
        <v>17</v>
      </c>
      <c r="D96" s="456" t="s">
        <v>617</v>
      </c>
      <c r="E96" s="12" t="s">
        <v>637</v>
      </c>
    </row>
    <row r="97" spans="2:5" ht="24.95" customHeight="1">
      <c r="B97" s="11" t="s">
        <v>605</v>
      </c>
      <c r="C97" s="11" t="s">
        <v>17</v>
      </c>
      <c r="D97" s="456" t="s">
        <v>618</v>
      </c>
      <c r="E97" s="12" t="s">
        <v>638</v>
      </c>
    </row>
    <row r="98" spans="2:5" ht="24.95" customHeight="1">
      <c r="B98" s="11" t="s">
        <v>605</v>
      </c>
      <c r="C98" s="11" t="s">
        <v>17</v>
      </c>
      <c r="D98" s="456" t="s">
        <v>619</v>
      </c>
      <c r="E98" s="12" t="s">
        <v>639</v>
      </c>
    </row>
    <row r="99" spans="2:5" ht="35.1" customHeight="1">
      <c r="B99" s="11" t="s">
        <v>605</v>
      </c>
      <c r="C99" s="11" t="s">
        <v>17</v>
      </c>
      <c r="D99" s="456" t="s">
        <v>620</v>
      </c>
      <c r="E99" s="12" t="s">
        <v>640</v>
      </c>
    </row>
    <row r="100" spans="2:5" ht="35.1" customHeight="1">
      <c r="B100" s="11" t="s">
        <v>605</v>
      </c>
      <c r="C100" s="11" t="s">
        <v>17</v>
      </c>
      <c r="D100" s="456" t="s">
        <v>621</v>
      </c>
      <c r="E100" s="12" t="s">
        <v>641</v>
      </c>
    </row>
    <row r="101" spans="2:5" ht="24.95" customHeight="1">
      <c r="B101" s="11" t="s">
        <v>605</v>
      </c>
      <c r="C101" s="11" t="s">
        <v>17</v>
      </c>
      <c r="D101" s="456" t="s">
        <v>622</v>
      </c>
      <c r="E101" s="12" t="s">
        <v>642</v>
      </c>
    </row>
    <row r="102" spans="2:5" ht="24.95" customHeight="1">
      <c r="B102" s="11" t="s">
        <v>605</v>
      </c>
      <c r="C102" s="11" t="s">
        <v>17</v>
      </c>
      <c r="D102" s="456" t="s">
        <v>623</v>
      </c>
      <c r="E102" s="12" t="s">
        <v>643</v>
      </c>
    </row>
    <row r="103" spans="2:5" ht="35.1" customHeight="1">
      <c r="B103" s="11" t="s">
        <v>605</v>
      </c>
      <c r="C103" s="11" t="s">
        <v>17</v>
      </c>
      <c r="D103" s="456" t="s">
        <v>624</v>
      </c>
      <c r="E103" s="12" t="s">
        <v>644</v>
      </c>
    </row>
    <row r="104" spans="2:5" ht="65.099999999999994" customHeight="1">
      <c r="B104" s="11" t="s">
        <v>605</v>
      </c>
      <c r="C104" s="11" t="s">
        <v>17</v>
      </c>
      <c r="D104" s="456" t="s">
        <v>625</v>
      </c>
      <c r="E104" s="12" t="s">
        <v>645</v>
      </c>
    </row>
    <row r="105" spans="2:5" ht="35.1" customHeight="1">
      <c r="B105" s="11" t="s">
        <v>605</v>
      </c>
      <c r="C105" s="11" t="s">
        <v>17</v>
      </c>
      <c r="D105" s="456" t="s">
        <v>627</v>
      </c>
      <c r="E105" s="12" t="s">
        <v>646</v>
      </c>
    </row>
    <row r="106" spans="2:5" ht="50.1" customHeight="1">
      <c r="B106" s="11" t="s">
        <v>605</v>
      </c>
      <c r="C106" s="11" t="s">
        <v>17</v>
      </c>
      <c r="D106" s="456" t="s">
        <v>626</v>
      </c>
      <c r="E106" s="12" t="s">
        <v>647</v>
      </c>
    </row>
    <row r="107" spans="2:5" ht="24.95" customHeight="1">
      <c r="B107" s="11" t="s">
        <v>605</v>
      </c>
      <c r="C107" s="11" t="s">
        <v>18</v>
      </c>
      <c r="D107" s="456" t="s">
        <v>648</v>
      </c>
      <c r="E107" s="12" t="s">
        <v>243</v>
      </c>
    </row>
    <row r="108" spans="2:5" ht="24.95" customHeight="1">
      <c r="B108" s="11" t="s">
        <v>605</v>
      </c>
      <c r="C108" s="11" t="s">
        <v>18</v>
      </c>
      <c r="D108" s="456" t="s">
        <v>468</v>
      </c>
      <c r="E108" s="12" t="s">
        <v>654</v>
      </c>
    </row>
    <row r="109" spans="2:5" ht="24.95" customHeight="1">
      <c r="B109" s="11" t="s">
        <v>605</v>
      </c>
      <c r="C109" s="11" t="s">
        <v>18</v>
      </c>
      <c r="D109" s="456" t="s">
        <v>649</v>
      </c>
      <c r="E109" s="12" t="s">
        <v>655</v>
      </c>
    </row>
    <row r="110" spans="2:5" ht="24.95" customHeight="1">
      <c r="B110" s="11" t="s">
        <v>605</v>
      </c>
      <c r="C110" s="11" t="s">
        <v>18</v>
      </c>
      <c r="D110" s="456" t="s">
        <v>650</v>
      </c>
      <c r="E110" s="12" t="s">
        <v>656</v>
      </c>
    </row>
    <row r="111" spans="2:5" ht="35.1" customHeight="1">
      <c r="B111" s="11" t="s">
        <v>605</v>
      </c>
      <c r="C111" s="11" t="s">
        <v>18</v>
      </c>
      <c r="D111" s="456" t="s">
        <v>651</v>
      </c>
      <c r="E111" s="12" t="s">
        <v>657</v>
      </c>
    </row>
    <row r="112" spans="2:5" ht="35.1" customHeight="1">
      <c r="B112" s="11" t="s">
        <v>605</v>
      </c>
      <c r="C112" s="11" t="s">
        <v>19</v>
      </c>
      <c r="D112" s="456" t="s">
        <v>653</v>
      </c>
      <c r="E112" s="12" t="s">
        <v>659</v>
      </c>
    </row>
    <row r="113" spans="2:5" ht="35.1" customHeight="1">
      <c r="B113" s="11" t="s">
        <v>605</v>
      </c>
      <c r="C113" s="11" t="s">
        <v>19</v>
      </c>
      <c r="D113" s="456" t="s">
        <v>652</v>
      </c>
      <c r="E113" s="12" t="s">
        <v>658</v>
      </c>
    </row>
    <row r="114" spans="2:5" ht="24.95" customHeight="1">
      <c r="B114" s="11" t="s">
        <v>660</v>
      </c>
      <c r="C114" s="11" t="s">
        <v>20</v>
      </c>
      <c r="D114" s="578" t="s">
        <v>467</v>
      </c>
      <c r="E114" s="12" t="s">
        <v>677</v>
      </c>
    </row>
    <row r="115" spans="2:5" ht="24.95" customHeight="1">
      <c r="B115" s="11" t="s">
        <v>660</v>
      </c>
      <c r="C115" s="11" t="s">
        <v>20</v>
      </c>
      <c r="D115" s="578" t="s">
        <v>661</v>
      </c>
      <c r="E115" s="12" t="s">
        <v>676</v>
      </c>
    </row>
    <row r="116" spans="2:5" ht="24.95" customHeight="1">
      <c r="B116" s="11" t="s">
        <v>660</v>
      </c>
      <c r="C116" s="11" t="s">
        <v>20</v>
      </c>
      <c r="D116" s="578" t="s">
        <v>662</v>
      </c>
      <c r="E116" s="12" t="s">
        <v>675</v>
      </c>
    </row>
    <row r="117" spans="2:5" ht="35.1" customHeight="1">
      <c r="B117" s="11" t="s">
        <v>660</v>
      </c>
      <c r="C117" s="11" t="s">
        <v>20</v>
      </c>
      <c r="D117" s="578" t="s">
        <v>663</v>
      </c>
      <c r="E117" s="12" t="s">
        <v>674</v>
      </c>
    </row>
    <row r="118" spans="2:5" ht="35.1" customHeight="1">
      <c r="B118" s="11" t="s">
        <v>660</v>
      </c>
      <c r="C118" s="11" t="s">
        <v>20</v>
      </c>
      <c r="D118" s="578" t="s">
        <v>664</v>
      </c>
      <c r="E118" s="12" t="s">
        <v>673</v>
      </c>
    </row>
    <row r="119" spans="2:5" ht="24.95" customHeight="1">
      <c r="B119" s="11" t="s">
        <v>660</v>
      </c>
      <c r="C119" s="11" t="s">
        <v>20</v>
      </c>
      <c r="D119" s="578" t="s">
        <v>665</v>
      </c>
      <c r="E119" s="12" t="s">
        <v>672</v>
      </c>
    </row>
    <row r="120" spans="2:5" ht="50.1" customHeight="1">
      <c r="B120" s="11" t="s">
        <v>660</v>
      </c>
      <c r="C120" s="11" t="s">
        <v>20</v>
      </c>
      <c r="D120" s="578" t="s">
        <v>667</v>
      </c>
      <c r="E120" s="12" t="s">
        <v>670</v>
      </c>
    </row>
    <row r="121" spans="2:5" ht="24.95" customHeight="1">
      <c r="B121" s="11" t="s">
        <v>660</v>
      </c>
      <c r="C121" s="11" t="s">
        <v>20</v>
      </c>
      <c r="D121" s="578" t="s">
        <v>666</v>
      </c>
      <c r="E121" s="12" t="s">
        <v>671</v>
      </c>
    </row>
    <row r="122" spans="2:5" ht="35.1" customHeight="1">
      <c r="B122" s="11" t="s">
        <v>660</v>
      </c>
      <c r="C122" s="11" t="s">
        <v>20</v>
      </c>
      <c r="D122" s="578" t="s">
        <v>668</v>
      </c>
      <c r="E122" s="12" t="s">
        <v>669</v>
      </c>
    </row>
    <row r="123" spans="2:5" ht="24.95" customHeight="1">
      <c r="B123" s="11" t="s">
        <v>660</v>
      </c>
      <c r="C123" s="11" t="s">
        <v>21</v>
      </c>
      <c r="D123" s="578" t="s">
        <v>467</v>
      </c>
      <c r="E123" s="12" t="s">
        <v>21</v>
      </c>
    </row>
    <row r="124" spans="2:5" ht="24.95" customHeight="1">
      <c r="B124" s="11" t="s">
        <v>660</v>
      </c>
      <c r="C124" s="11" t="s">
        <v>21</v>
      </c>
      <c r="D124" s="578" t="s">
        <v>678</v>
      </c>
      <c r="E124" s="12" t="s">
        <v>685</v>
      </c>
    </row>
    <row r="125" spans="2:5" ht="24.95" customHeight="1">
      <c r="B125" s="11" t="s">
        <v>660</v>
      </c>
      <c r="C125" s="11" t="s">
        <v>21</v>
      </c>
      <c r="D125" s="578" t="s">
        <v>679</v>
      </c>
      <c r="E125" s="12" t="s">
        <v>686</v>
      </c>
    </row>
    <row r="126" spans="2:5" ht="24.95" customHeight="1">
      <c r="B126" s="11" t="s">
        <v>660</v>
      </c>
      <c r="C126" s="11" t="s">
        <v>21</v>
      </c>
      <c r="D126" s="578" t="s">
        <v>680</v>
      </c>
      <c r="E126" s="12" t="s">
        <v>687</v>
      </c>
    </row>
    <row r="127" spans="2:5" ht="35.1" customHeight="1">
      <c r="B127" s="11" t="s">
        <v>660</v>
      </c>
      <c r="C127" s="11" t="s">
        <v>21</v>
      </c>
      <c r="D127" s="578" t="s">
        <v>681</v>
      </c>
      <c r="E127" s="12" t="s">
        <v>688</v>
      </c>
    </row>
    <row r="128" spans="2:5" ht="24.95" customHeight="1">
      <c r="B128" s="11" t="s">
        <v>660</v>
      </c>
      <c r="C128" s="11" t="s">
        <v>21</v>
      </c>
      <c r="D128" s="578" t="s">
        <v>682</v>
      </c>
      <c r="E128" s="12" t="s">
        <v>689</v>
      </c>
    </row>
    <row r="129" spans="2:5" ht="24.95" customHeight="1">
      <c r="B129" s="11" t="s">
        <v>660</v>
      </c>
      <c r="C129" s="11" t="s">
        <v>22</v>
      </c>
      <c r="D129" s="578" t="s">
        <v>467</v>
      </c>
      <c r="E129" s="12" t="s">
        <v>22</v>
      </c>
    </row>
    <row r="130" spans="2:5" ht="65.099999999999994" customHeight="1">
      <c r="B130" s="11" t="s">
        <v>660</v>
      </c>
      <c r="C130" s="11" t="s">
        <v>22</v>
      </c>
      <c r="D130" s="578" t="s">
        <v>684</v>
      </c>
      <c r="E130" s="12" t="s">
        <v>690</v>
      </c>
    </row>
    <row r="131" spans="2:5" ht="35.1" customHeight="1">
      <c r="B131" s="11" t="s">
        <v>660</v>
      </c>
      <c r="C131" s="11" t="s">
        <v>22</v>
      </c>
      <c r="D131" s="578" t="s">
        <v>683</v>
      </c>
      <c r="E131" s="12" t="s">
        <v>691</v>
      </c>
    </row>
    <row r="132" spans="2:5" ht="24.95" customHeight="1">
      <c r="B132" s="11" t="s">
        <v>692</v>
      </c>
      <c r="C132" s="11" t="s">
        <v>23</v>
      </c>
      <c r="D132" s="590" t="s">
        <v>467</v>
      </c>
      <c r="E132" s="12" t="s">
        <v>695</v>
      </c>
    </row>
    <row r="133" spans="2:5" ht="35.1" customHeight="1">
      <c r="B133" s="11" t="s">
        <v>692</v>
      </c>
      <c r="C133" s="11" t="s">
        <v>23</v>
      </c>
      <c r="D133" s="590" t="s">
        <v>693</v>
      </c>
      <c r="E133" s="12" t="s">
        <v>694</v>
      </c>
    </row>
    <row r="134" spans="2:5" ht="35.1" customHeight="1">
      <c r="B134" s="11" t="s">
        <v>696</v>
      </c>
      <c r="C134" s="11" t="s">
        <v>24</v>
      </c>
      <c r="D134" s="414" t="s">
        <v>699</v>
      </c>
      <c r="E134" s="12" t="s">
        <v>707</v>
      </c>
    </row>
    <row r="135" spans="2:5" ht="35.1" customHeight="1">
      <c r="B135" s="11" t="s">
        <v>696</v>
      </c>
      <c r="C135" s="11" t="s">
        <v>24</v>
      </c>
      <c r="D135" s="414" t="s">
        <v>700</v>
      </c>
      <c r="E135" s="12" t="s">
        <v>708</v>
      </c>
    </row>
    <row r="136" spans="2:5" ht="24.95" customHeight="1">
      <c r="B136" s="11" t="s">
        <v>696</v>
      </c>
      <c r="C136" s="11" t="s">
        <v>24</v>
      </c>
      <c r="D136" s="414" t="s">
        <v>701</v>
      </c>
      <c r="E136" s="12" t="s">
        <v>709</v>
      </c>
    </row>
    <row r="137" spans="2:5" ht="24.95" customHeight="1">
      <c r="B137" s="11" t="s">
        <v>696</v>
      </c>
      <c r="C137" s="11" t="s">
        <v>24</v>
      </c>
      <c r="D137" s="414" t="s">
        <v>702</v>
      </c>
      <c r="E137" s="12" t="s">
        <v>710</v>
      </c>
    </row>
    <row r="138" spans="2:5" ht="35.1" customHeight="1">
      <c r="B138" s="11" t="s">
        <v>696</v>
      </c>
      <c r="C138" s="11" t="s">
        <v>24</v>
      </c>
      <c r="D138" s="414" t="s">
        <v>704</v>
      </c>
      <c r="E138" s="12" t="s">
        <v>703</v>
      </c>
    </row>
    <row r="139" spans="2:5" ht="24.95" customHeight="1">
      <c r="B139" s="11" t="s">
        <v>696</v>
      </c>
      <c r="C139" s="11" t="s">
        <v>24</v>
      </c>
      <c r="D139" s="414" t="s">
        <v>697</v>
      </c>
      <c r="E139" s="12" t="s">
        <v>705</v>
      </c>
    </row>
    <row r="140" spans="2:5" ht="24.95" customHeight="1">
      <c r="B140" s="11" t="s">
        <v>696</v>
      </c>
      <c r="C140" s="11" t="s">
        <v>24</v>
      </c>
      <c r="D140" s="414" t="s">
        <v>698</v>
      </c>
      <c r="E140" s="12" t="s">
        <v>706</v>
      </c>
    </row>
    <row r="141" spans="2:5" ht="24.95" customHeight="1">
      <c r="B141" s="11" t="s">
        <v>711</v>
      </c>
      <c r="C141" s="11" t="s">
        <v>25</v>
      </c>
      <c r="D141" s="651" t="s">
        <v>466</v>
      </c>
      <c r="E141" s="12" t="s">
        <v>26</v>
      </c>
    </row>
    <row r="142" spans="2:5" ht="24.95" customHeight="1">
      <c r="B142" s="11" t="s">
        <v>711</v>
      </c>
      <c r="C142" s="11" t="s">
        <v>25</v>
      </c>
      <c r="D142" s="651" t="s">
        <v>466</v>
      </c>
      <c r="E142" s="12" t="s">
        <v>27</v>
      </c>
    </row>
    <row r="143" spans="2:5" ht="24.95" customHeight="1">
      <c r="B143" s="11" t="s">
        <v>711</v>
      </c>
      <c r="C143" s="11" t="s">
        <v>25</v>
      </c>
      <c r="D143" s="651" t="s">
        <v>466</v>
      </c>
      <c r="E143" s="12" t="s">
        <v>28</v>
      </c>
    </row>
    <row r="144" spans="2:5" ht="24.95" customHeight="1">
      <c r="B144" s="11" t="s">
        <v>711</v>
      </c>
      <c r="C144" s="11" t="s">
        <v>25</v>
      </c>
      <c r="D144" s="651" t="s">
        <v>466</v>
      </c>
      <c r="E144" s="12" t="s">
        <v>958</v>
      </c>
    </row>
    <row r="145" spans="2:5" ht="24.95" customHeight="1">
      <c r="B145" s="11" t="s">
        <v>711</v>
      </c>
      <c r="C145" s="11" t="s">
        <v>25</v>
      </c>
      <c r="D145" s="651" t="s">
        <v>466</v>
      </c>
      <c r="E145" s="12" t="s">
        <v>29</v>
      </c>
    </row>
    <row r="146" spans="2:5" ht="24.95" customHeight="1">
      <c r="B146" s="11" t="s">
        <v>711</v>
      </c>
      <c r="C146" s="11" t="s">
        <v>25</v>
      </c>
      <c r="D146" s="651" t="s">
        <v>466</v>
      </c>
      <c r="E146" s="12" t="s">
        <v>30</v>
      </c>
    </row>
    <row r="147" spans="2:5" ht="24.95" customHeight="1">
      <c r="B147" s="11" t="s">
        <v>711</v>
      </c>
      <c r="C147" s="11" t="s">
        <v>25</v>
      </c>
      <c r="D147" s="651" t="s">
        <v>466</v>
      </c>
      <c r="E147" s="12" t="s">
        <v>31</v>
      </c>
    </row>
    <row r="148" spans="2:5" ht="24.95" customHeight="1">
      <c r="B148" s="11" t="s">
        <v>711</v>
      </c>
      <c r="C148" s="11" t="s">
        <v>32</v>
      </c>
      <c r="D148" s="704" t="s">
        <v>466</v>
      </c>
      <c r="E148" s="12" t="s">
        <v>33</v>
      </c>
    </row>
    <row r="149" spans="2:5" ht="24.95" customHeight="1">
      <c r="B149" s="11" t="s">
        <v>711</v>
      </c>
      <c r="C149" s="11" t="s">
        <v>32</v>
      </c>
      <c r="D149" s="704" t="s">
        <v>466</v>
      </c>
      <c r="E149" s="12" t="s">
        <v>34</v>
      </c>
    </row>
    <row r="150" spans="2:5" ht="24.95" customHeight="1">
      <c r="B150" s="11" t="s">
        <v>711</v>
      </c>
      <c r="C150" s="11" t="s">
        <v>32</v>
      </c>
      <c r="D150" s="704" t="s">
        <v>466</v>
      </c>
      <c r="E150" s="12" t="s">
        <v>35</v>
      </c>
    </row>
    <row r="151" spans="2:5" ht="24.95" customHeight="1">
      <c r="B151" s="11" t="s">
        <v>711</v>
      </c>
      <c r="C151" s="11" t="s">
        <v>32</v>
      </c>
      <c r="D151" s="704" t="s">
        <v>466</v>
      </c>
      <c r="E151" s="12" t="s">
        <v>36</v>
      </c>
    </row>
  </sheetData>
  <sheetProtection algorithmName="SHA-512" hashValue="ojGoTOSxBPaalwNTIqCVmhJRwmAkuH3yjS4hvviDIYbcA7H753GsFn8mZ9XGslnjMH7bxJQf1nzqgIiK8oLGxg==" saltValue="PkPTk5FbaXBgRP8D0xPbGQ==" spinCount="100000" sheet="1" objects="1" scenarios="1" formatColumns="0" formatRows="0" autoFilter="0"/>
  <autoFilter ref="B5:E151" xr:uid="{542182F0-7782-406D-AB6A-8E4B1F6773C1}"/>
  <phoneticPr fontId="2" type="noConversion"/>
  <hyperlinks>
    <hyperlink ref="D69" location="'Recursos hídricos'!C6" display="GRI 303-1" xr:uid="{16BF7D7E-E046-4776-887C-166E1882166A}"/>
    <hyperlink ref="D70" location="'Recursos hídricos'!C22" display="GRI 303-2" xr:uid="{83FD0314-303F-48AD-8AAF-7B5A74D85155}"/>
    <hyperlink ref="D71" location="'Recursos hídricos'!C28" display="GRI 303-3" xr:uid="{F1C5424B-483E-47F2-B1BC-24B0027CEFCA}"/>
    <hyperlink ref="D72" location="'Recursos hídricos'!C66" display="GRI 303-4" xr:uid="{CC14392E-D9F8-49C4-8A4A-ECD69511F3B1}"/>
    <hyperlink ref="D73" location="'Recursos hídricos'!C84" display="GRI 303-5" xr:uid="{D9E4707B-EF03-43BE-829F-067A26EF3430}"/>
    <hyperlink ref="D74" location="'Recursos hídricos'!C93" display="SASB IF-EU-140a.1" xr:uid="{1D18FC04-33F1-49D8-AB89-BECC5D6E083E}"/>
    <hyperlink ref="D75" location="'Recursos hídricos'!C97" display="SASB IF-EU-140a.3" xr:uid="{4E1FD002-1AF5-450A-8665-C8060B01154C}"/>
    <hyperlink ref="D77" location="'Emissões atmosféricas'!C6" display="SASB IF-EU-120a.1" xr:uid="{F1ECB900-FD85-4FB3-9FE2-D5EBB9E8E1A9}"/>
    <hyperlink ref="D76" location="'Emissões atmosféricas'!C13" display="GRI 305-7" xr:uid="{9F8E2B2E-DB16-442A-97BB-AF13B4206ABA}"/>
    <hyperlink ref="D78" location="'Emissões atmosféricas'!C14" display="SASB EM-EP-120a.1" xr:uid="{C82A1DAF-F636-46BC-9A26-A398E409555F}"/>
    <hyperlink ref="D79" location="Resíduos!C6" display="GRI 306-1" xr:uid="{98B9C87B-0139-4F79-ABB9-F3EBAAAFE544}"/>
    <hyperlink ref="D80" location="Resíduos!C13" display="GRI 306-2" xr:uid="{6BBA5ACD-00CA-4E15-B22F-D88208FBE117}"/>
    <hyperlink ref="D81" location="Resíduos!C23" display="GRI 306-3" xr:uid="{03A0F5DE-B0B0-414F-AD1D-5E3A732885A1}"/>
    <hyperlink ref="D82" location="Resíduos!C24" display="GRI 306-4" xr:uid="{F91A27CD-AED7-4A4E-A901-154E64C40270}"/>
    <hyperlink ref="D83" location="Resíduos!C25" display="GRI 306-5" xr:uid="{470F5189-C642-490F-B700-30B9637894CE}"/>
    <hyperlink ref="D84" location="Resíduos!C52" display="SASB IF-EU-150a.1 " xr:uid="{61712D79-078D-4A6D-ABA7-C6620F5D7AC6}"/>
    <hyperlink ref="D85" location="'Atração, desenvolvimento'!C6" display="GRI 3-3" xr:uid="{9FDB64D2-EEFC-497E-B78C-988C5DDA35DE}"/>
    <hyperlink ref="D86" location="'Atração, desenvolvimento'!C13" display="GRI 404-1" xr:uid="{6E46092B-2FF9-49A0-AA1A-2C2CE60093A5}"/>
    <hyperlink ref="D87" location="'Atração, desenvolvimento'!C34" display="GRI 404-2" xr:uid="{5D68D85F-50F3-4653-B21C-2638C2588A79}"/>
    <hyperlink ref="D88" location="'Diversidade e inclusão'!C6" display="GRI 405-1" xr:uid="{45AAAB4C-6DCE-4F13-93C4-1DE24F89682F}"/>
    <hyperlink ref="D89" location="'Diversidade e inclusão'!C88" display="GRI 405-2" xr:uid="{36D54F34-C985-4828-B818-10932A74E92B}"/>
    <hyperlink ref="D90" location="'Saúde, bem-estar e segurança'!C7" display="GRI 3-3" xr:uid="{E30105C8-0B69-47D6-934B-2175B5A0C9FF}"/>
    <hyperlink ref="D91" location="'Saúde, bem-estar e segurança'!C28" display="GRI 401-3" xr:uid="{8C2A1398-5CA6-4996-9DA2-8994BACFFBBD}"/>
    <hyperlink ref="D92" location="'Saúde, bem-estar e segurança'!C40" display="GRI 402-1" xr:uid="{0C92138B-9BBE-40A0-87FB-28AE4DB9325A}"/>
    <hyperlink ref="D93" location="'Saúde, bem-estar e segurança'!C46" display="GRI 403-1" xr:uid="{6A633D41-DE64-4FD3-BE6F-951F8FC1FBA8}"/>
    <hyperlink ref="D94" location="'Saúde, bem-estar e segurança'!C56" display="GRI 403-2" xr:uid="{49596005-D93F-4A4F-BB2F-97146BF6BF90}"/>
    <hyperlink ref="D95" location="'Saúde, bem-estar e segurança'!C69" display="GRI 403-3" xr:uid="{901B609F-F195-410B-AA5B-BAA3D05673BE}"/>
    <hyperlink ref="D96" location="'Saúde, bem-estar e segurança'!C82" display="GRI 403-4" xr:uid="{B9606C94-5AAD-47CF-9FCB-60A0FF6A8E03}"/>
    <hyperlink ref="D97" location="'Saúde, bem-estar e segurança'!C91" display="GRI 403-5" xr:uid="{1BCB968B-38C2-43A4-B969-D863B5DE67BE}"/>
    <hyperlink ref="D98" location="'Saúde, bem-estar e segurança'!C97" display="GRI 403-6" xr:uid="{F5773AD6-0882-427C-8F21-86071EAC03BC}"/>
    <hyperlink ref="D99" location="'Saúde, bem-estar e segurança'!C113" display="GRI 403-7" xr:uid="{5ED10B21-C802-4928-8724-28393507E9C7}"/>
    <hyperlink ref="D100" location="'Saúde, bem-estar e segurança'!C126" display="GRI 403-8" xr:uid="{282BBAE4-2125-448B-AC29-56A438C51D7A}"/>
    <hyperlink ref="D101" location="'Saúde, bem-estar e segurança'!C136" display="GRI 403-9" xr:uid="{0B85F2DD-682F-41C3-98F0-615851ED8289}"/>
    <hyperlink ref="D102" location="'Saúde, bem-estar e segurança'!C155" display="GRI 403-10" xr:uid="{6178D5CC-E8C9-4D9B-BCB8-20BABE59243F}"/>
    <hyperlink ref="D103" location="'Saúde, bem-estar e segurança'!C165" display="GRI EU16" xr:uid="{99270852-4C8A-4BF0-A7DD-4813B5115464}"/>
    <hyperlink ref="D104" location="'Saúde, bem-estar e segurança'!C179" display="SASB EM-EP-320a.1" xr:uid="{29B20CB9-D686-42BD-8A61-50DD507AF73A}"/>
    <hyperlink ref="D105" location="'Saúde, bem-estar e segurança'!C180" display="SASB EM-EP-320a.2" xr:uid="{4EC70AB4-6F23-43FA-83C3-371EA9DA1445}"/>
    <hyperlink ref="D106" location="'Saúde, bem-estar e segurança'!C193" display="SASB IF-EU-320a.1" xr:uid="{FABABEF9-26A4-41F0-A65B-FC81A1633C07}"/>
    <hyperlink ref="D107" location="'Gestão de pessoas'!C6" display="GRI 2-7" xr:uid="{6586D988-DE44-4E62-A582-B40D24DCD846}"/>
    <hyperlink ref="D108" location="'Gestão de pessoas'!C36" display="GRI 2-8" xr:uid="{889B5FE3-24CE-4E65-8411-E4AA5D290954}"/>
    <hyperlink ref="D109" location="'Gestão de pessoas'!C51" display="GRI 202-2" xr:uid="{19AF1B48-FAAC-4DB5-BA1E-469A0EB84830}"/>
    <hyperlink ref="D110" location="'Gestão de pessoas'!C56" display="GRI 401-1" xr:uid="{CA12674F-1CB6-45AC-91B8-779F6C8EC4C0}"/>
    <hyperlink ref="D111" location="'Gestão de pessoas'!C92" display="GRI EU14" xr:uid="{B64E9D31-2437-4F8B-8A78-8B2C0FC92890}"/>
    <hyperlink ref="D112" location="'Remuneração e benefícios'!C6" display="GRI 401-2" xr:uid="{B517DD3D-B554-4B88-9747-FD82750B56D4}"/>
    <hyperlink ref="D113" location="'Remuneração e benefícios'!C17" display="GRI 202-1" xr:uid="{35B5CF67-B1D3-4629-B947-4290B0A5E44A}"/>
    <hyperlink ref="D114" location="'Impacto socioeconômico e desenv'!C6" display="GRI 3-3" xr:uid="{6C75F747-FE12-40A9-87B3-C4DB27CE8B42}"/>
    <hyperlink ref="D115" location="'Impacto socioeconômico e desenv'!C32" display="GRI 203-2" xr:uid="{995A6233-BB2F-4600-9234-4D4DF07A1E9D}"/>
    <hyperlink ref="D116" location="'Impacto socioeconômico e desenv'!C42" display="GRI 411-1" xr:uid="{7B2CDEB1-4E96-4D65-AE21-7027E1D9218E}"/>
    <hyperlink ref="D117" location="'Impacto socioeconômico e desenv'!C49" display="GRI 413-1" xr:uid="{1E27A7F8-7E67-4D38-B724-9FB572A11AE2}"/>
    <hyperlink ref="D118" location="'Impacto socioeconômico e desenv'!C55" display="GRI 413-2" xr:uid="{7A43C3CC-FE03-48BB-A04B-2A7C32BCFC95}"/>
    <hyperlink ref="D119" location="'Impacto socioeconômico e desenv'!C66" display="GRI EU20" xr:uid="{21058F8F-014C-4B5C-9C8B-649819978E2F}"/>
    <hyperlink ref="D120" location="'Impacto socioeconômico e desenv'!C81" display="GRI 11.7.6" xr:uid="{CD0AE33F-2F9A-4FA6-B014-931542BE60A8}"/>
    <hyperlink ref="D121" location="'Impacto socioeconômico e desenv'!C85" display="GRI 11.15.4 - 12.9.4" xr:uid="{D33694DF-8FC5-4A97-8061-98415D927571}"/>
    <hyperlink ref="D122" location="'Impacto socioeconômico e desenv'!C93" display="SASB EM-EP-210b.1" xr:uid="{95789C75-50B8-4C5B-98A5-A314C1E4886C}"/>
    <hyperlink ref="D123" location="'Gestão da cadeia de suprimentos'!C6" display="GRI 3-3" xr:uid="{F62A0A58-0C1C-4117-A7F8-64A6D3C33A0D}"/>
    <hyperlink ref="D124" location="'Gestão da cadeia de suprimentos'!C15" display="GRI 204-1" xr:uid="{F5D9F817-3AF8-472D-AE54-5085F6096373}"/>
    <hyperlink ref="D125" location="'Gestão da cadeia de suprimentos'!C31" display="GRI 308-2" xr:uid="{01B20192-366B-4C0B-A7D6-A9EC8BE0C155}"/>
    <hyperlink ref="D126" location="'Gestão da cadeia de suprimentos'!C34" display="GRI 408-1" xr:uid="{D02D4D06-329F-4A27-A7C7-CEF5C558285A}"/>
    <hyperlink ref="D127" location="'Gestão da cadeia de suprimentos'!C42" display="GRI 409-1" xr:uid="{76E8304F-B4F5-4A0F-9473-FF90DD52FE24}"/>
    <hyperlink ref="D128" location="'Gestão da cadeia de suprimentos'!C51" display="GRI 414-1" xr:uid="{99807728-4542-45C7-910B-1C4D895F2AA0}"/>
    <hyperlink ref="D129" location="'Gestão de emergência'!C6" display="GRI 3-3" xr:uid="{A38A48D3-5A38-4C27-B51C-541DB54407D9}"/>
    <hyperlink ref="D130" location="'Gestão de emergência'!C15" display="GRI 11.8.3" xr:uid="{ECCB445A-C722-429D-B51F-BA980D85C978}"/>
    <hyperlink ref="D131" location="'Gestão de emergência'!C18" display="GRI 12.13.3" xr:uid="{089D757B-D6E8-4F5F-B4CC-F89A9D9801B2}"/>
    <hyperlink ref="D132" location="'Inovações e novas oportunidades'!C6" display="GRI 3-3" xr:uid="{E1256384-632A-4E09-A57A-BB291DF5BA74}"/>
    <hyperlink ref="D133" location="'Inovações e novas oportunidades'!C23" display="GRI EU8" xr:uid="{4E7D4F18-DC40-4626-A4F3-5D2D0DC0E2F3}"/>
    <hyperlink ref="D134" location="'Ativos e desempenho'!C6" display="GRI EU6" xr:uid="{5CA183E4-6A60-4228-9DD8-20508572209E}"/>
    <hyperlink ref="D135" location="'Ativos e desempenho'!C11" display="GRI EU11" xr:uid="{30EA09BA-0770-4BB7-B574-F18BA1989423}"/>
    <hyperlink ref="D136" location="'Ativos e desempenho'!C31" display="GRI 11.7.4" xr:uid="{49062A69-E727-480C-AA6F-084CD4651109}"/>
    <hyperlink ref="D137" location="'Ativos e desempenho'!C35" display="GRI 11.7.5" xr:uid="{9AC2EFBD-F9EB-4506-8EE2-FC201CF7F275}"/>
    <hyperlink ref="D138" location="'Ativos e desempenho'!C39" display="SASB EM-EP-420a.1" xr:uid="{42801230-04D7-4223-B1CE-8C4EB2799B63}"/>
    <hyperlink ref="D139" location="'Ativos e desempenho'!C49" display="GRI EU1" xr:uid="{79DA09C7-3A87-498B-8841-CAA239B03C25}"/>
    <hyperlink ref="D140" location="'Ativos e desempenho'!C86" display="GRI EU2" xr:uid="{2E5E2B7E-89D9-4F8C-946D-C0B1D9D8A907}"/>
    <hyperlink ref="D141" location="'Contribuições socioambientais'!C6" display="Indicador Próprio" xr:uid="{602931B8-72AA-43E1-9D18-E6FB7BE341D7}"/>
    <hyperlink ref="D142:D147" location="'Contribuições socioambientais'!C6" display="Indicador Próprio" xr:uid="{E31AE71C-5954-4F58-8AF6-DF9791BF9793}"/>
    <hyperlink ref="D142" location="'Contribuições socioambientais'!C17" display="Indicador Próprio" xr:uid="{AAAA463C-1425-4D78-B3C4-C8F54555B007}"/>
    <hyperlink ref="D143" location="'Contribuições socioambientais'!C29" display="Indicador Próprio" xr:uid="{914ADA1E-444B-4E44-BB46-708A08849E18}"/>
    <hyperlink ref="D144" location="'Contribuições socioambientais'!C36" display="Indicador Próprio" xr:uid="{1983EE48-5730-4F07-852F-22DA2E4A7825}"/>
    <hyperlink ref="D145" location="'Contribuições socioambientais'!C44" display="Indicador Próprio" xr:uid="{C2C8053C-A1E5-4386-843E-627275E2605A}"/>
    <hyperlink ref="D146" location="'Contribuições socioambientais'!C50" display="Indicador Próprio" xr:uid="{937B6BD7-B220-4791-AD25-AB28E134EF5F}"/>
    <hyperlink ref="D147" location="'Contribuições socioambientais'!C62" display="Indicador Próprio" xr:uid="{C1135E14-861D-406A-9BFB-9C1C270507D3}"/>
    <hyperlink ref="D148" location="'Impostos e participações do gov'!C6" display="Indicador Próprio" xr:uid="{A3943630-20FD-46E7-964F-C8FF6E0DD770}"/>
    <hyperlink ref="D149:D151" location="'Impostos e participações do gov'!C6" display="Indicador Próprio" xr:uid="{A92CC8D3-0D23-42EC-8DAF-8B81CE212C75}"/>
    <hyperlink ref="D149" location="'Impostos e participações do gov'!C12" display="Indicador Próprio" xr:uid="{6F6651B6-754C-4472-B406-BADB6FD4FFC4}"/>
    <hyperlink ref="D150" location="'Impostos e participações do gov'!C22" display="Indicador Próprio" xr:uid="{B31DC1D4-D9CE-4EA7-A89F-2E0024789CA9}"/>
    <hyperlink ref="D151" location="'Impostos e participações do gov'!C39" display="Indicador Próprio" xr:uid="{6CEE0259-5FC4-4D41-9E86-8410A7334657}"/>
    <hyperlink ref="D6" location="'Sobre este relatório'!C6" display="GRI 2-2 " xr:uid="{E80C5249-21F2-440C-A950-7DEB3B7116F4}"/>
    <hyperlink ref="D7" location="'Sobre este relatório'!C14" display="GRI 2-3 " xr:uid="{2F5C3856-6D0E-4BA6-9528-3E35A6CF92E9}"/>
    <hyperlink ref="D8" location="'Sobre este relatório'!C18" display="GRI 2-14 " xr:uid="{AC5591B7-DB13-4EB4-8EC1-C8FEFAFCB374}"/>
    <hyperlink ref="D9" location="'Dupla materialidade'!C6" display="GRI 3-1" xr:uid="{1A5CE9EF-B37B-443C-B559-92493861DD1E}"/>
    <hyperlink ref="D10" location="'Dupla materialidade'!C21" display="GRI 3-2" xr:uid="{EB71261A-86C8-4065-BE0A-FC8E34C99713}"/>
    <hyperlink ref="D11" location="Perfil!C6" display="GRI 2-1" xr:uid="{EC252537-3FF7-4BDA-8861-A3267F2A5E9B}"/>
    <hyperlink ref="D12" location="Perfil!C11" display="GRI 2-6" xr:uid="{EFDD1B01-CCC8-46CD-81F6-D828FACFFB99}"/>
    <hyperlink ref="D13" location="'Planejamento estratégico'!C6" display="GRI 2-29" xr:uid="{4CAAF202-8E1D-489C-9949-886CDAB13D9F}"/>
    <hyperlink ref="D14" location="'Planejamento estratégico'!C20" display="Indicador Próprio" xr:uid="{7C3E5A68-E18B-43F8-AE08-794C74DD058F}"/>
    <hyperlink ref="D15" location="'Relações governamentais e advoc'!C6" display="GRI 3-3" xr:uid="{AA896CFD-66B0-49F6-BD89-41B6AE7AB4C8}"/>
    <hyperlink ref="D16" location="'Relações governamentais e advoc'!C19" display="GRI 207-3" xr:uid="{233FA166-B990-4D2D-B2D3-4E946FBC2D24}"/>
    <hyperlink ref="D17" location="'Relações governamentais e advoc'!C25" display="GRI 2-28" xr:uid="{BE505042-460C-49D3-B10B-478FD677AF29}"/>
    <hyperlink ref="D18" location="'Estrutura corporativa'!C6" display="GRI 2-9" xr:uid="{52F35651-80FD-4C9B-8485-0A6FF05F76B7}"/>
    <hyperlink ref="D19" location="'Estrutura corporativa'!C24" display="GRI 2-10" xr:uid="{0910DCF2-1014-4355-ABA2-C49AA7CE8408}"/>
    <hyperlink ref="D20" location="'Estrutura corporativa'!C34" display="GRI 2-12" xr:uid="{24A2F575-2AAE-40D5-966A-7806FB000811}"/>
    <hyperlink ref="D21" location="'Estrutura corporativa'!C43" display="GRI 2-13" xr:uid="{3374388B-9749-41B9-A8AA-69661F5E6BC4}"/>
    <hyperlink ref="D22" location="'Estrutura corporativa'!C48" display="GRI 2-15" xr:uid="{A2152F34-17DC-4885-B8AB-2BC4D9E02C1D}"/>
    <hyperlink ref="D23" location="'Estrutura corporativa'!C55" display="GRI 2-16" xr:uid="{96EA62E6-2F44-4A06-A565-D0EF3CF020EA}"/>
    <hyperlink ref="D24" location="'Estrutura corporativa'!C60" display="GRI 2-17" xr:uid="{B5171349-4D69-4E81-8B87-1EDEAAE69ABE}"/>
    <hyperlink ref="D25" location="'Estrutura corporativa'!C65" display="GRI 2-18" xr:uid="{889FE82E-9353-41B9-AE65-B8AB69F65B76}"/>
    <hyperlink ref="D26" location="'Estrutura corporativa'!C69" display="TCFD 4.a" xr:uid="{416E910D-5393-49A0-80A6-9590A7930F93}"/>
    <hyperlink ref="D27" location="'Ética, integridade e compliance'!C6" display="GRI 2-26" xr:uid="{EC735533-9612-409A-9BEA-C1803E0AC195}"/>
    <hyperlink ref="D28" location="'Ética, integridade e compliance'!C16" display="GRI 3-3" xr:uid="{F305148E-C009-46F3-95A1-C7E4ED1ECBBB}"/>
    <hyperlink ref="D29" location="'Ética, integridade e compliance'!C34" display="GRI 205-1" xr:uid="{387BAB1C-43A3-47FB-A806-4A767F6E3CFE}"/>
    <hyperlink ref="D30" location="'Ética, integridade e compliance'!C38" display="GRI 205-2" xr:uid="{A041BA6E-9230-4820-8F80-6A9556A21C22}"/>
    <hyperlink ref="D31" location="'Ética, integridade e compliance'!C53" display="SASB EM-EP-510a.2" xr:uid="{54C931D7-BD09-4EC4-B479-CBAA0EBBC748}"/>
    <hyperlink ref="D32" location="'Regulamentações, gestão de risc'!C6" display="GRI 201-2 " xr:uid="{1B78882E-A797-4C93-8AC7-1A4E7935F43B}"/>
    <hyperlink ref="D33" location="'Regulamentações, gestão de risc'!C20" display="SASB EM-EP-530a.1 " xr:uid="{F5C1330F-CDAC-4006-90CE-01AD11972B83}"/>
    <hyperlink ref="D34" location="'Regulamentações, gestão de risc'!C34" display="GRI 207-1 " xr:uid="{37515170-AE44-477A-8583-65D847F10168}"/>
    <hyperlink ref="D35" location="'Regulamentações, gestão de risc'!C43" display="GRI 207-2 " xr:uid="{12C4CF2A-C808-474D-9145-AFAECA76A9A9}"/>
    <hyperlink ref="D36" location="'Regulamentações, gestão de risc'!C52" display="SASB EM-EP-540a.2 " xr:uid="{11762C06-6F29-4C49-851C-2A328549030F}"/>
    <hyperlink ref="D37" location="'Políticas e processos de remune'!C6" display="GRI 2-19 " xr:uid="{2711A95D-3561-4F63-BBC5-7B32371270C5}"/>
    <hyperlink ref="D38" location="'Políticas e processos de remune'!C25" display="GRI 2-20" xr:uid="{A0BEEAC4-894D-4E55-BB1E-9ABD219F0E23}"/>
    <hyperlink ref="D39" location="'Políticas e processos de remune'!C35" display="GRI 2-21" xr:uid="{BAB7101C-BE27-4103-8447-D12EBC9A4404}"/>
    <hyperlink ref="D40" location="'Políticas e processos de remune'!C39" display="GRI 2-23" xr:uid="{992D8531-7882-4852-AD84-3107DC34866B}"/>
    <hyperlink ref="D41" location="'Políticas e processos de remune'!C50" display="GRI 2-24" xr:uid="{05583363-AC76-4598-9EAB-1892FF1D8FD2}"/>
    <hyperlink ref="D42" location="'Desempenho econômico-financeiro'!C6" display="GRI 201-1" xr:uid="{B1616741-991A-44F6-8F05-2BD837372691}"/>
    <hyperlink ref="D43" location="'Desempenho econômico-financeiro'!C23" display="GRI 201-4" xr:uid="{899549EA-48D7-418B-95F2-7F7DEB9A503F}"/>
    <hyperlink ref="D44" location="'Desempenho econômico-financeiro'!C32" display="GRI 207-4" xr:uid="{71CB98D3-0F65-4269-A1EC-7E7A63971667}"/>
    <hyperlink ref="D45" location="'Desempenho econômico-financeiro'!C49" display="SASB EM-EP-420a.3" xr:uid="{02ADCDCB-04AB-45A9-AA93-4A7952A307EF}"/>
    <hyperlink ref="D46" location="'Gestão responsável dos recursos'!C6" display="GRI 2-25" xr:uid="{5B019144-7894-40FB-887B-19FB77F928A2}"/>
    <hyperlink ref="D47" location="'Gestão responsável dos recursos'!C18" display="GRI 3-3" xr:uid="{5BE510BB-F92A-462C-8964-36EADA850EC6}"/>
    <hyperlink ref="D48" location="'Estratégia climática &amp; transiçã'!C6" display="GRI 3-3" xr:uid="{F8EE63E4-994D-42F4-87A6-7D0E9D5F7F21}"/>
    <hyperlink ref="D49" location="'Estratégia climática &amp; transiçã'!C21" display="GRI 305-1" xr:uid="{D8D57AEA-C92C-431C-900F-09F118F60604}"/>
    <hyperlink ref="D50" location="'Estratégia climática &amp; transiçã'!C55" display="GRI 305-2" xr:uid="{6EEC2875-8BF2-4743-BA8B-A5A3D71143F8}"/>
    <hyperlink ref="D51" location="'Estratégia climática &amp; transiçã'!C65" display="GRI 305-3" xr:uid="{A5EEEF08-E098-4155-9F23-4E961C241DB5}"/>
    <hyperlink ref="D52" location="'Estratégia climática &amp; transiçã'!C83" display="GRI 305-4" xr:uid="{E4C8BF85-9E48-44FB-8969-67839012209C}"/>
    <hyperlink ref="D55" location="'Estratégia climática &amp; transiçã'!C22" display="SASB IF-EU-110a.1" xr:uid="{4F210B06-EFC2-4946-8216-ACBEA0BFFC11}"/>
    <hyperlink ref="D56" location="'Estratégia climática &amp; transiçã'!C56" display="SASB IF-EU-110a.2" xr:uid="{263404EB-65F2-406A-BB0F-4AA663A0A4D4}"/>
    <hyperlink ref="D53" location="'Estratégia climática &amp; transiçã'!C103" display="GRI 305-5" xr:uid="{500556C4-39FF-4315-A3C9-9D28AA86E920}"/>
    <hyperlink ref="D54" location="'Estratégia climática &amp; transiçã'!C107" display="GRI 11.2.4 - 12.2.4" xr:uid="{02E443C6-2FCE-4E18-A02C-A1E56A233057}"/>
    <hyperlink ref="D57" location="'Estratégia climática &amp; transiçã'!C112" display="SASB EM-EP-110a.3" xr:uid="{9C9621F3-606C-4351-9617-2AB757D8515C}"/>
    <hyperlink ref="D58" location="'Estratégia climática &amp; transiçã'!C122" display="TCFD 4.b" xr:uid="{C7F4B72A-5A02-4E65-9A01-48B4E75C6FF3}"/>
    <hyperlink ref="D59" location="'Estratégia climática &amp; transiçã'!C135" display="TCFD 4.c" xr:uid="{B93E6B3D-2811-48F6-807F-AFD979601C48}"/>
    <hyperlink ref="D60" location="Energia!C6" display="GRI 3-3" xr:uid="{0FA709A0-A10A-448A-9035-309AE9812755}"/>
    <hyperlink ref="D61" location="Energia!C21" display="GRI 302-1" xr:uid="{F7A6EF32-A7CC-437E-9EA4-CCF87E8F6DB9}"/>
    <hyperlink ref="D62" location="Energia!C50" display="GRI 302-2" xr:uid="{36BD8C30-1378-4BDD-B51A-627EE94A7F76}"/>
    <hyperlink ref="D63" location="Energia!C56" display="GRI 302-3" xr:uid="{CB7D6721-2F4C-47FF-BA33-9968EE3493AA}"/>
    <hyperlink ref="D64" location="'Biodiversidade e ecossistemas'!C6" display="GRI 3-3" xr:uid="{E2B16A72-D511-451C-BB72-28B2E98F28AC}"/>
    <hyperlink ref="D65" location="'Biodiversidade e ecossistemas'!C22" display="GRI 101-1" xr:uid="{4DD433A2-79E2-447D-8777-4D2ACBDB44A6}"/>
    <hyperlink ref="D66" location="'Biodiversidade e ecossistemas'!C36" display="GRI 101-2" xr:uid="{50C4716E-76B1-4B9A-B3E4-A1E58367DEC4}"/>
    <hyperlink ref="D67" location="'Biodiversidade e ecossistemas'!C49" display="GRI 101-4" xr:uid="{8F1F5BD4-1D5B-4305-A26B-14FA419E3CA3}"/>
    <hyperlink ref="D68" location="'Biodiversidade e ecossistemas'!C54" display="SASB EM-EP-160a.1" xr:uid="{B4FD7CF8-B8F7-4524-889A-9A45C7150F91}"/>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6177-7A9A-4526-8CE5-4155B1BC442C}">
  <sheetPr>
    <tabColor rgb="FFFCB316"/>
  </sheetPr>
  <dimension ref="A1:AT787"/>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2" width="16.85546875" style="17" customWidth="1"/>
    <col min="13" max="13" width="6.85546875" style="17" customWidth="1"/>
    <col min="14" max="21" width="14.140625" style="17" hidden="1" customWidth="1"/>
    <col min="22" max="23" width="30" style="17" hidden="1" customWidth="1"/>
    <col min="24" max="33" width="18.140625" style="17" hidden="1" customWidth="1"/>
    <col min="34" max="16384" width="0" style="17" hidden="1"/>
  </cols>
  <sheetData>
    <row r="1" spans="1:46" ht="24.95" customHeight="1">
      <c r="A1" s="22"/>
      <c r="B1" s="13"/>
      <c r="C1" s="13"/>
      <c r="D1" s="13"/>
      <c r="E1" s="14"/>
      <c r="F1" s="15"/>
      <c r="G1" s="15"/>
      <c r="H1" s="15"/>
      <c r="I1" s="15"/>
      <c r="J1" s="15"/>
      <c r="K1" s="15"/>
      <c r="L1" s="15"/>
      <c r="M1" s="16"/>
      <c r="O1" s="18"/>
      <c r="P1" s="18"/>
      <c r="Q1" s="18"/>
      <c r="R1" s="18"/>
      <c r="S1" s="18"/>
      <c r="T1" s="18"/>
      <c r="U1" s="19"/>
      <c r="V1" s="20"/>
      <c r="W1" s="20"/>
      <c r="X1" s="20"/>
      <c r="Y1" s="20"/>
      <c r="Z1" s="21"/>
      <c r="AA1" s="20"/>
      <c r="AB1" s="20"/>
      <c r="AC1" s="20"/>
      <c r="AD1" s="20"/>
      <c r="AE1" s="20"/>
      <c r="AF1" s="20"/>
      <c r="AG1" s="20"/>
      <c r="AH1" s="20"/>
      <c r="AI1" s="20"/>
      <c r="AJ1" s="20"/>
      <c r="AK1" s="20"/>
      <c r="AL1" s="20"/>
      <c r="AM1" s="20"/>
      <c r="AN1" s="20"/>
      <c r="AO1" s="21"/>
      <c r="AP1" s="20"/>
      <c r="AQ1" s="20"/>
      <c r="AR1" s="20"/>
      <c r="AS1" s="20"/>
    </row>
    <row r="2" spans="1:46" ht="24.95" customHeight="1">
      <c r="A2" s="22"/>
      <c r="B2" s="13"/>
      <c r="C2" s="13"/>
      <c r="D2" s="13"/>
      <c r="E2" s="14"/>
      <c r="F2" s="16"/>
      <c r="G2" s="16"/>
      <c r="H2" s="15"/>
      <c r="I2" s="15"/>
      <c r="J2" s="15"/>
      <c r="K2" s="15"/>
      <c r="L2" s="15"/>
      <c r="M2" s="16"/>
      <c r="O2" s="18"/>
      <c r="P2" s="18"/>
      <c r="Q2" s="18"/>
      <c r="R2" s="18"/>
      <c r="S2" s="18"/>
      <c r="T2" s="18"/>
      <c r="U2" s="19"/>
      <c r="V2" s="20"/>
      <c r="W2" s="20"/>
      <c r="X2" s="20"/>
      <c r="Y2" s="20"/>
      <c r="Z2" s="21"/>
      <c r="AA2" s="20"/>
      <c r="AB2" s="20"/>
      <c r="AC2" s="20"/>
      <c r="AD2" s="20"/>
      <c r="AE2" s="20"/>
      <c r="AF2" s="20"/>
      <c r="AG2" s="20"/>
      <c r="AH2" s="20"/>
      <c r="AI2" s="20"/>
      <c r="AJ2" s="20"/>
      <c r="AK2" s="20"/>
      <c r="AL2" s="20"/>
      <c r="AM2" s="20"/>
      <c r="AN2" s="20"/>
      <c r="AO2" s="21"/>
      <c r="AP2" s="20"/>
      <c r="AQ2" s="20"/>
      <c r="AR2" s="20"/>
      <c r="AS2" s="20"/>
    </row>
    <row r="3" spans="1:46" ht="24.95" customHeight="1">
      <c r="A3" s="22"/>
      <c r="B3" s="15"/>
      <c r="C3" s="57" t="s">
        <v>504</v>
      </c>
      <c r="D3" s="48"/>
      <c r="E3" s="233" t="s">
        <v>717</v>
      </c>
      <c r="F3" s="233" t="s">
        <v>718</v>
      </c>
      <c r="G3" s="233" t="s">
        <v>719</v>
      </c>
      <c r="H3" s="48"/>
      <c r="I3" s="48"/>
      <c r="J3" s="48"/>
      <c r="K3" s="48"/>
      <c r="L3" s="48"/>
      <c r="M3" s="23"/>
      <c r="N3" s="24"/>
      <c r="O3" s="25"/>
      <c r="P3" s="25"/>
      <c r="Q3" s="25"/>
      <c r="R3" s="25"/>
      <c r="S3" s="25"/>
      <c r="T3" s="25"/>
      <c r="U3" s="26"/>
      <c r="V3" s="27"/>
      <c r="W3" s="27"/>
      <c r="X3" s="27"/>
      <c r="Y3" s="27"/>
      <c r="Z3" s="28"/>
      <c r="AA3" s="27"/>
      <c r="AB3" s="27"/>
      <c r="AC3" s="27"/>
      <c r="AD3" s="27"/>
      <c r="AE3" s="27"/>
      <c r="AF3" s="27"/>
      <c r="AG3" s="27"/>
      <c r="AH3" s="27"/>
      <c r="AI3" s="27"/>
      <c r="AJ3" s="27"/>
      <c r="AK3" s="27"/>
      <c r="AL3" s="27"/>
      <c r="AM3" s="27"/>
      <c r="AN3" s="27"/>
      <c r="AO3" s="21"/>
      <c r="AP3" s="20"/>
      <c r="AQ3" s="20"/>
      <c r="AR3" s="20"/>
      <c r="AS3" s="20"/>
    </row>
    <row r="4" spans="1:46" ht="24.95" customHeight="1">
      <c r="A4" s="22"/>
      <c r="B4" s="15"/>
      <c r="C4" s="118" t="s">
        <v>460</v>
      </c>
      <c r="D4" s="56"/>
      <c r="E4" s="167"/>
      <c r="F4" s="167"/>
      <c r="G4" s="167"/>
      <c r="H4" s="56"/>
      <c r="I4" s="56"/>
      <c r="J4" s="56"/>
      <c r="K4" s="56"/>
      <c r="L4" s="56"/>
      <c r="M4" s="23"/>
      <c r="N4" s="24"/>
      <c r="O4" s="25"/>
      <c r="P4" s="25"/>
      <c r="Q4" s="25"/>
      <c r="R4" s="25"/>
      <c r="S4" s="25"/>
      <c r="T4" s="25"/>
      <c r="U4" s="26"/>
      <c r="V4" s="27"/>
      <c r="W4" s="27"/>
      <c r="X4" s="27"/>
      <c r="Y4" s="27"/>
      <c r="Z4" s="28"/>
      <c r="AA4" s="27"/>
      <c r="AB4" s="27"/>
      <c r="AC4" s="27"/>
      <c r="AD4" s="27"/>
      <c r="AE4" s="27"/>
      <c r="AF4" s="27"/>
      <c r="AG4" s="27"/>
      <c r="AH4" s="27"/>
      <c r="AI4" s="27"/>
      <c r="AJ4" s="27"/>
      <c r="AK4" s="27"/>
      <c r="AL4" s="27"/>
      <c r="AM4" s="27"/>
      <c r="AN4" s="27"/>
      <c r="AO4" s="21"/>
      <c r="AP4" s="20"/>
      <c r="AQ4" s="20"/>
      <c r="AR4" s="20"/>
      <c r="AS4" s="20"/>
      <c r="AT4" s="32"/>
    </row>
    <row r="5" spans="1:46" ht="24.95" customHeight="1">
      <c r="A5" s="22"/>
      <c r="B5" s="15"/>
      <c r="C5" s="55"/>
      <c r="D5" s="56"/>
      <c r="E5" s="56"/>
      <c r="F5" s="56"/>
      <c r="G5" s="56"/>
      <c r="H5" s="56"/>
      <c r="I5" s="56"/>
      <c r="J5" s="56"/>
      <c r="K5" s="56"/>
      <c r="L5" s="56"/>
      <c r="M5" s="23"/>
      <c r="N5" s="24"/>
      <c r="O5" s="25"/>
      <c r="P5" s="25"/>
      <c r="Q5" s="25"/>
      <c r="R5" s="25"/>
      <c r="S5" s="25"/>
      <c r="T5" s="25"/>
      <c r="U5" s="26"/>
      <c r="V5" s="27"/>
      <c r="W5" s="27"/>
      <c r="X5" s="27"/>
      <c r="Y5" s="27"/>
      <c r="Z5" s="28"/>
      <c r="AA5" s="27"/>
      <c r="AB5" s="27"/>
      <c r="AC5" s="27"/>
      <c r="AD5" s="27"/>
      <c r="AE5" s="27"/>
      <c r="AF5" s="27"/>
      <c r="AG5" s="27"/>
      <c r="AH5" s="27"/>
      <c r="AI5" s="27"/>
      <c r="AJ5" s="27"/>
      <c r="AK5" s="27"/>
      <c r="AL5" s="27"/>
      <c r="AM5" s="27"/>
      <c r="AN5" s="27"/>
      <c r="AO5" s="21"/>
      <c r="AP5" s="20"/>
      <c r="AQ5" s="20"/>
      <c r="AR5" s="20"/>
      <c r="AS5" s="20"/>
      <c r="AT5" s="32"/>
    </row>
    <row r="6" spans="1:46" ht="24.95" customHeight="1">
      <c r="A6" s="22"/>
      <c r="B6" s="15"/>
      <c r="C6" s="120" t="s">
        <v>717</v>
      </c>
      <c r="D6" s="714" t="s">
        <v>473</v>
      </c>
      <c r="E6" s="714"/>
      <c r="F6" s="714"/>
      <c r="G6" s="714"/>
      <c r="H6" s="714"/>
      <c r="I6" s="714"/>
      <c r="J6" s="40"/>
      <c r="K6" s="40"/>
      <c r="L6" s="40"/>
      <c r="M6" s="29"/>
      <c r="N6" s="30"/>
      <c r="O6" s="31"/>
      <c r="P6" s="31"/>
      <c r="Q6" s="31"/>
      <c r="R6" s="31"/>
      <c r="S6" s="31"/>
      <c r="T6" s="31"/>
      <c r="U6" s="31"/>
      <c r="V6" s="24"/>
      <c r="W6" s="24"/>
      <c r="X6" s="24"/>
      <c r="Y6" s="24"/>
      <c r="Z6" s="24"/>
      <c r="AA6" s="24"/>
      <c r="AB6" s="24"/>
      <c r="AC6" s="24"/>
      <c r="AD6" s="24"/>
      <c r="AE6" s="24"/>
      <c r="AF6" s="24"/>
      <c r="AG6" s="24"/>
      <c r="AH6" s="24"/>
      <c r="AI6" s="24"/>
      <c r="AJ6" s="24"/>
      <c r="AK6" s="24"/>
      <c r="AL6" s="24"/>
      <c r="AM6" s="24"/>
      <c r="AN6" s="24"/>
      <c r="AO6" s="24"/>
      <c r="AP6" s="24"/>
      <c r="AQ6" s="24"/>
      <c r="AR6" s="24"/>
      <c r="AS6" s="24"/>
      <c r="AT6" s="32"/>
    </row>
    <row r="7" spans="1:46" ht="24.95" customHeight="1">
      <c r="A7" s="33"/>
      <c r="B7" s="34"/>
      <c r="C7" s="710" t="s">
        <v>37</v>
      </c>
      <c r="D7" s="711"/>
      <c r="E7" s="711"/>
      <c r="F7" s="711"/>
      <c r="G7" s="711"/>
      <c r="H7" s="711"/>
      <c r="I7" s="711"/>
      <c r="J7" s="42"/>
      <c r="K7" s="42"/>
      <c r="L7" s="42"/>
      <c r="M7" s="35"/>
      <c r="N7" s="36"/>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32"/>
    </row>
    <row r="8" spans="1:46" ht="24.95" customHeight="1">
      <c r="A8" s="33"/>
      <c r="B8" s="34"/>
      <c r="C8" s="710"/>
      <c r="D8" s="711"/>
      <c r="E8" s="711"/>
      <c r="F8" s="711"/>
      <c r="G8" s="711"/>
      <c r="H8" s="711"/>
      <c r="I8" s="711"/>
      <c r="J8" s="42"/>
      <c r="K8" s="42"/>
      <c r="L8" s="42"/>
      <c r="M8" s="37"/>
      <c r="N8" s="36"/>
      <c r="O8" s="38"/>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32"/>
    </row>
    <row r="9" spans="1:46" ht="24.95" customHeight="1">
      <c r="A9" s="33"/>
      <c r="B9" s="34"/>
      <c r="C9" s="710"/>
      <c r="D9" s="711"/>
      <c r="E9" s="711"/>
      <c r="F9" s="711"/>
      <c r="G9" s="711"/>
      <c r="H9" s="711"/>
      <c r="I9" s="711"/>
      <c r="J9" s="42"/>
      <c r="K9" s="42"/>
      <c r="L9" s="42"/>
      <c r="M9" s="37"/>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32"/>
    </row>
    <row r="10" spans="1:46" ht="24.95" customHeight="1">
      <c r="A10" s="33"/>
      <c r="B10" s="34"/>
      <c r="C10" s="710"/>
      <c r="D10" s="711"/>
      <c r="E10" s="711"/>
      <c r="F10" s="711"/>
      <c r="G10" s="711"/>
      <c r="H10" s="711"/>
      <c r="I10" s="711"/>
      <c r="J10" s="42"/>
      <c r="K10" s="42"/>
      <c r="L10" s="42"/>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2"/>
    </row>
    <row r="11" spans="1:46" ht="24.95" customHeight="1">
      <c r="A11" s="22"/>
      <c r="B11" s="34"/>
      <c r="C11" s="710"/>
      <c r="D11" s="711"/>
      <c r="E11" s="711"/>
      <c r="F11" s="711"/>
      <c r="G11" s="711"/>
      <c r="H11" s="711"/>
      <c r="I11" s="711"/>
      <c r="J11" s="42"/>
      <c r="K11" s="42"/>
      <c r="L11" s="42"/>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32"/>
    </row>
    <row r="12" spans="1:46" ht="24.95" customHeight="1">
      <c r="A12" s="22"/>
      <c r="B12" s="34"/>
      <c r="C12" s="712"/>
      <c r="D12" s="713"/>
      <c r="E12" s="713"/>
      <c r="F12" s="713"/>
      <c r="G12" s="713"/>
      <c r="H12" s="713"/>
      <c r="I12" s="713"/>
      <c r="J12" s="47"/>
      <c r="K12" s="47"/>
      <c r="L12" s="47"/>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2"/>
    </row>
    <row r="13" spans="1:46" ht="24.95" customHeight="1">
      <c r="A13" s="22"/>
      <c r="B13" s="34"/>
      <c r="C13" s="49"/>
      <c r="D13" s="50"/>
      <c r="E13" s="50"/>
      <c r="F13" s="50"/>
      <c r="G13" s="50"/>
      <c r="H13" s="50"/>
      <c r="I13" s="50"/>
      <c r="J13" s="42"/>
      <c r="K13" s="42"/>
      <c r="L13" s="42"/>
      <c r="M13" s="54"/>
      <c r="N13" s="24"/>
      <c r="O13" s="25"/>
      <c r="P13" s="25"/>
      <c r="Q13" s="25"/>
      <c r="R13" s="25"/>
      <c r="S13" s="25"/>
      <c r="T13" s="25"/>
      <c r="U13" s="26"/>
      <c r="V13" s="27"/>
      <c r="W13" s="27"/>
      <c r="X13" s="27"/>
      <c r="Y13" s="27"/>
      <c r="Z13" s="28"/>
      <c r="AA13" s="27"/>
      <c r="AB13" s="27"/>
      <c r="AC13" s="27"/>
      <c r="AD13" s="27"/>
      <c r="AE13" s="27"/>
      <c r="AF13" s="27"/>
      <c r="AG13" s="27"/>
      <c r="AH13" s="27"/>
      <c r="AI13" s="27"/>
      <c r="AJ13" s="27"/>
      <c r="AK13" s="27"/>
      <c r="AL13" s="27"/>
      <c r="AM13" s="27"/>
      <c r="AN13" s="27"/>
      <c r="AO13" s="28"/>
      <c r="AP13" s="27"/>
      <c r="AQ13" s="27"/>
      <c r="AR13" s="27"/>
      <c r="AS13" s="27"/>
      <c r="AT13" s="32"/>
    </row>
    <row r="14" spans="1:46" ht="24.95" customHeight="1">
      <c r="A14" s="22"/>
      <c r="B14" s="34"/>
      <c r="C14" s="120" t="s">
        <v>718</v>
      </c>
      <c r="D14" s="714" t="s">
        <v>474</v>
      </c>
      <c r="E14" s="714"/>
      <c r="F14" s="714"/>
      <c r="G14" s="714"/>
      <c r="H14" s="714"/>
      <c r="I14" s="714"/>
      <c r="J14" s="52"/>
      <c r="K14" s="53"/>
      <c r="L14" s="53"/>
      <c r="M14" s="23"/>
      <c r="N14" s="24"/>
      <c r="O14" s="25"/>
      <c r="P14" s="25"/>
      <c r="Q14" s="25"/>
      <c r="R14" s="25"/>
      <c r="S14" s="25"/>
      <c r="T14" s="25"/>
      <c r="U14" s="26"/>
      <c r="V14" s="27"/>
      <c r="W14" s="27"/>
      <c r="X14" s="27"/>
      <c r="Y14" s="27"/>
      <c r="Z14" s="28"/>
      <c r="AA14" s="27"/>
      <c r="AB14" s="27"/>
      <c r="AC14" s="27"/>
      <c r="AD14" s="27"/>
      <c r="AE14" s="27"/>
      <c r="AF14" s="27"/>
      <c r="AG14" s="27"/>
      <c r="AH14" s="27"/>
      <c r="AI14" s="27"/>
      <c r="AJ14" s="27"/>
      <c r="AK14" s="27"/>
      <c r="AL14" s="27"/>
      <c r="AM14" s="27"/>
      <c r="AN14" s="27"/>
      <c r="AO14" s="21"/>
      <c r="AP14" s="20"/>
      <c r="AQ14" s="20"/>
      <c r="AR14" s="20"/>
      <c r="AS14" s="20"/>
    </row>
    <row r="15" spans="1:46" ht="24.95" customHeight="1">
      <c r="A15" s="22"/>
      <c r="B15" s="34"/>
      <c r="C15" s="715" t="s">
        <v>38</v>
      </c>
      <c r="D15" s="716"/>
      <c r="E15" s="716"/>
      <c r="F15" s="716"/>
      <c r="G15" s="716"/>
      <c r="H15" s="716"/>
      <c r="I15" s="716"/>
      <c r="J15" s="40"/>
      <c r="K15" s="40"/>
      <c r="L15" s="40"/>
      <c r="M15" s="29"/>
    </row>
    <row r="16" spans="1:46" ht="24.95" customHeight="1">
      <c r="A16" s="22"/>
      <c r="B16" s="34"/>
      <c r="C16" s="710"/>
      <c r="D16" s="711"/>
      <c r="E16" s="711"/>
      <c r="F16" s="711"/>
      <c r="G16" s="711"/>
      <c r="H16" s="711"/>
      <c r="I16" s="711"/>
      <c r="J16" s="42"/>
      <c r="K16" s="42"/>
      <c r="L16" s="42"/>
      <c r="M16" s="35"/>
    </row>
    <row r="17" spans="1:45" ht="24.95" customHeight="1">
      <c r="A17" s="22"/>
      <c r="B17" s="34"/>
      <c r="C17" s="46"/>
      <c r="D17" s="47"/>
      <c r="E17" s="47"/>
      <c r="F17" s="47"/>
      <c r="G17" s="47"/>
      <c r="H17" s="47"/>
      <c r="I17" s="47"/>
      <c r="J17" s="42"/>
      <c r="K17" s="42"/>
      <c r="L17" s="42"/>
      <c r="M17" s="24"/>
    </row>
    <row r="18" spans="1:45" ht="24.95" customHeight="1">
      <c r="A18" s="22"/>
      <c r="B18" s="34"/>
      <c r="C18" s="120" t="s">
        <v>719</v>
      </c>
      <c r="D18" s="714" t="s">
        <v>475</v>
      </c>
      <c r="E18" s="714"/>
      <c r="F18" s="714"/>
      <c r="G18" s="714"/>
      <c r="H18" s="714"/>
      <c r="I18" s="714"/>
      <c r="J18" s="48"/>
      <c r="K18" s="48"/>
      <c r="L18" s="48"/>
      <c r="M18" s="23"/>
      <c r="N18" s="24"/>
      <c r="O18" s="25"/>
      <c r="P18" s="25"/>
      <c r="Q18" s="25"/>
      <c r="R18" s="25"/>
      <c r="S18" s="25"/>
      <c r="T18" s="25"/>
      <c r="U18" s="26"/>
      <c r="V18" s="27"/>
      <c r="W18" s="27"/>
      <c r="X18" s="27"/>
      <c r="Y18" s="27"/>
      <c r="Z18" s="28"/>
      <c r="AA18" s="27"/>
      <c r="AB18" s="27"/>
      <c r="AC18" s="27"/>
      <c r="AD18" s="27"/>
      <c r="AE18" s="27"/>
      <c r="AF18" s="27"/>
      <c r="AG18" s="27"/>
      <c r="AH18" s="27"/>
      <c r="AI18" s="27"/>
      <c r="AJ18" s="27"/>
      <c r="AK18" s="27"/>
      <c r="AL18" s="27"/>
      <c r="AM18" s="27"/>
      <c r="AN18" s="27"/>
      <c r="AO18" s="21"/>
      <c r="AP18" s="20"/>
      <c r="AQ18" s="20"/>
      <c r="AR18" s="20"/>
      <c r="AS18" s="20"/>
    </row>
    <row r="19" spans="1:45" ht="24.95" customHeight="1">
      <c r="A19" s="22"/>
      <c r="B19" s="34"/>
      <c r="C19" s="715" t="s">
        <v>39</v>
      </c>
      <c r="D19" s="716"/>
      <c r="E19" s="716"/>
      <c r="F19" s="716"/>
      <c r="G19" s="716"/>
      <c r="H19" s="716"/>
      <c r="I19" s="716"/>
      <c r="J19" s="40"/>
      <c r="K19" s="40"/>
      <c r="L19" s="40"/>
      <c r="M19" s="29"/>
    </row>
    <row r="20" spans="1:45" ht="24.95" customHeight="1">
      <c r="A20" s="22"/>
      <c r="B20" s="34"/>
      <c r="C20" s="710"/>
      <c r="D20" s="711"/>
      <c r="E20" s="711"/>
      <c r="F20" s="711"/>
      <c r="G20" s="711"/>
      <c r="H20" s="711"/>
      <c r="I20" s="711"/>
      <c r="J20" s="42"/>
      <c r="K20" s="42"/>
      <c r="L20" s="42"/>
      <c r="M20" s="35"/>
    </row>
    <row r="21" spans="1:45" ht="24.95" customHeight="1">
      <c r="A21" s="22"/>
      <c r="B21" s="34"/>
      <c r="C21" s="710"/>
      <c r="D21" s="711"/>
      <c r="E21" s="711"/>
      <c r="F21" s="711"/>
      <c r="G21" s="711"/>
      <c r="H21" s="711"/>
      <c r="I21" s="711"/>
      <c r="J21" s="42"/>
      <c r="K21" s="42"/>
      <c r="L21" s="42"/>
      <c r="M21" s="37"/>
    </row>
    <row r="22" spans="1:45" ht="24.95" customHeight="1">
      <c r="A22" s="22"/>
      <c r="B22" s="34"/>
      <c r="C22" s="710"/>
      <c r="D22" s="711"/>
      <c r="E22" s="711"/>
      <c r="F22" s="711"/>
      <c r="G22" s="711"/>
      <c r="H22" s="711"/>
      <c r="I22" s="711"/>
      <c r="J22" s="42"/>
      <c r="K22" s="42"/>
      <c r="L22" s="42"/>
      <c r="M22" s="37"/>
    </row>
    <row r="23" spans="1:45" ht="16.149999999999999" customHeight="1">
      <c r="A23" s="22"/>
      <c r="B23" s="34"/>
      <c r="C23" s="41"/>
      <c r="D23" s="42"/>
      <c r="E23" s="42"/>
      <c r="F23" s="42"/>
      <c r="G23" s="42"/>
      <c r="H23" s="42"/>
      <c r="I23" s="42"/>
      <c r="J23" s="42"/>
      <c r="K23" s="42"/>
      <c r="L23" s="42"/>
      <c r="M23" s="24"/>
    </row>
    <row r="24" spans="1:45" ht="12.75">
      <c r="A24" s="22"/>
      <c r="B24" s="34"/>
      <c r="C24" s="41"/>
      <c r="D24" s="42"/>
      <c r="E24" s="42"/>
      <c r="F24" s="42"/>
      <c r="G24" s="42"/>
      <c r="H24" s="42"/>
      <c r="I24" s="42"/>
      <c r="J24" s="42"/>
      <c r="K24" s="42"/>
      <c r="L24" s="42"/>
      <c r="M24" s="24"/>
    </row>
    <row r="25" spans="1:45" ht="12.75">
      <c r="A25" s="22"/>
      <c r="B25" s="15"/>
      <c r="C25" s="46"/>
      <c r="D25" s="47"/>
      <c r="E25" s="47"/>
      <c r="F25" s="47"/>
      <c r="G25" s="47"/>
      <c r="H25" s="47"/>
      <c r="I25" s="47"/>
      <c r="J25" s="47"/>
      <c r="K25" s="47"/>
      <c r="L25" s="47"/>
    </row>
    <row r="26" spans="1:45" ht="12.75">
      <c r="A26" s="22"/>
      <c r="B26" s="15"/>
      <c r="C26" s="39"/>
      <c r="D26" s="40"/>
      <c r="E26" s="40"/>
      <c r="F26" s="40"/>
      <c r="G26" s="40"/>
      <c r="H26" s="40"/>
      <c r="I26" s="40"/>
      <c r="J26" s="40"/>
      <c r="K26" s="40"/>
      <c r="L26" s="40"/>
    </row>
    <row r="27" spans="1:45" ht="12.75">
      <c r="A27" s="22"/>
      <c r="B27" s="15"/>
      <c r="C27" s="41"/>
      <c r="D27" s="42"/>
      <c r="E27" s="42"/>
      <c r="F27" s="42"/>
      <c r="G27" s="42"/>
      <c r="H27" s="42"/>
      <c r="I27" s="42"/>
      <c r="J27" s="42"/>
      <c r="K27" s="42"/>
      <c r="L27" s="42"/>
    </row>
    <row r="28" spans="1:45" ht="12.75">
      <c r="A28" s="22"/>
      <c r="B28" s="15"/>
      <c r="C28" s="41"/>
      <c r="D28" s="42"/>
      <c r="E28" s="42"/>
      <c r="F28" s="42"/>
      <c r="G28" s="42"/>
      <c r="H28" s="42"/>
      <c r="I28" s="42"/>
      <c r="J28" s="42"/>
      <c r="K28" s="42"/>
      <c r="L28" s="42"/>
    </row>
    <row r="29" spans="1:45" ht="12.75">
      <c r="A29" s="22"/>
      <c r="B29" s="15"/>
      <c r="C29" s="41"/>
      <c r="D29" s="42"/>
      <c r="E29" s="42"/>
      <c r="F29" s="42"/>
      <c r="G29" s="42"/>
      <c r="H29" s="42"/>
      <c r="I29" s="42"/>
      <c r="J29" s="42"/>
      <c r="K29" s="42"/>
      <c r="L29" s="42"/>
    </row>
    <row r="30" spans="1:45" ht="12.75">
      <c r="A30" s="22"/>
      <c r="B30" s="15"/>
      <c r="C30" s="41"/>
      <c r="D30" s="42"/>
      <c r="E30" s="42"/>
      <c r="F30" s="42"/>
      <c r="G30" s="42"/>
      <c r="H30" s="42"/>
      <c r="I30" s="42"/>
      <c r="J30" s="42"/>
      <c r="K30" s="42"/>
      <c r="L30" s="42"/>
    </row>
    <row r="31" spans="1:45" ht="12.75">
      <c r="A31" s="22"/>
      <c r="B31" s="15"/>
      <c r="C31" s="41"/>
      <c r="D31" s="42"/>
      <c r="E31" s="42"/>
      <c r="F31" s="42"/>
      <c r="G31" s="42"/>
      <c r="H31" s="42"/>
      <c r="I31" s="42"/>
      <c r="J31" s="42"/>
      <c r="K31" s="42"/>
      <c r="L31" s="42"/>
    </row>
    <row r="32" spans="1:45" ht="12.75">
      <c r="A32" s="22"/>
      <c r="B32" s="15"/>
      <c r="C32" s="41"/>
      <c r="D32" s="42"/>
      <c r="E32" s="42"/>
      <c r="F32" s="42"/>
      <c r="G32" s="42"/>
      <c r="H32" s="42"/>
      <c r="I32" s="42"/>
      <c r="J32" s="42"/>
      <c r="K32" s="42"/>
      <c r="L32" s="42"/>
    </row>
    <row r="33" spans="1:12" ht="12.75">
      <c r="A33" s="22"/>
      <c r="B33" s="15"/>
      <c r="C33" s="41"/>
      <c r="D33" s="42"/>
      <c r="E33" s="42"/>
      <c r="F33" s="42"/>
      <c r="G33" s="42"/>
      <c r="H33" s="42"/>
      <c r="I33" s="42"/>
      <c r="J33" s="42"/>
      <c r="K33" s="42"/>
      <c r="L33" s="42"/>
    </row>
    <row r="34" spans="1:12" ht="12.75">
      <c r="A34" s="22"/>
      <c r="B34" s="15"/>
      <c r="C34" s="41"/>
      <c r="D34" s="42"/>
      <c r="E34" s="42"/>
      <c r="F34" s="42"/>
      <c r="G34" s="42"/>
      <c r="H34" s="42"/>
      <c r="I34" s="42"/>
      <c r="J34" s="42"/>
      <c r="K34" s="42"/>
      <c r="L34" s="42"/>
    </row>
    <row r="35" spans="1:12" ht="12.75">
      <c r="A35" s="22"/>
      <c r="B35" s="15"/>
      <c r="C35" s="41"/>
      <c r="D35" s="42"/>
      <c r="E35" s="42"/>
      <c r="F35" s="42"/>
      <c r="G35" s="42"/>
      <c r="H35" s="42"/>
      <c r="I35" s="42"/>
      <c r="J35" s="42"/>
      <c r="K35" s="42"/>
      <c r="L35" s="42"/>
    </row>
    <row r="36" spans="1:12" ht="12.75">
      <c r="A36" s="22"/>
      <c r="B36" s="15"/>
      <c r="C36" s="41"/>
      <c r="D36" s="42"/>
      <c r="E36" s="42"/>
      <c r="F36" s="42"/>
      <c r="G36" s="42"/>
      <c r="H36" s="42"/>
      <c r="I36" s="42"/>
      <c r="J36" s="42"/>
      <c r="K36" s="42"/>
      <c r="L36" s="42"/>
    </row>
    <row r="37" spans="1:12" ht="12.75">
      <c r="A37" s="22"/>
      <c r="B37" s="15"/>
      <c r="C37" s="41"/>
      <c r="D37" s="42"/>
      <c r="E37" s="42"/>
      <c r="F37" s="42"/>
      <c r="G37" s="42"/>
      <c r="H37" s="42"/>
      <c r="I37" s="42"/>
      <c r="J37" s="42"/>
      <c r="K37" s="42"/>
      <c r="L37" s="42"/>
    </row>
    <row r="38" spans="1:12" ht="12.75">
      <c r="A38" s="22"/>
      <c r="B38" s="15"/>
      <c r="C38" s="41"/>
      <c r="D38" s="42"/>
      <c r="E38" s="42"/>
      <c r="F38" s="42"/>
      <c r="G38" s="42"/>
      <c r="H38" s="42"/>
      <c r="I38" s="42"/>
      <c r="J38" s="42"/>
      <c r="K38" s="42"/>
      <c r="L38" s="42"/>
    </row>
    <row r="39" spans="1:12" ht="12.75">
      <c r="A39" s="22"/>
      <c r="B39" s="15"/>
      <c r="C39" s="41"/>
      <c r="D39" s="42"/>
      <c r="E39" s="42"/>
      <c r="F39" s="42"/>
      <c r="G39" s="42"/>
      <c r="H39" s="42"/>
      <c r="I39" s="42"/>
      <c r="J39" s="42"/>
      <c r="K39" s="42"/>
      <c r="L39" s="42"/>
    </row>
    <row r="40" spans="1:12" ht="12.75">
      <c r="A40" s="22"/>
      <c r="B40" s="15"/>
      <c r="C40" s="41"/>
      <c r="D40" s="42"/>
      <c r="E40" s="42"/>
      <c r="F40" s="42"/>
      <c r="G40" s="42"/>
      <c r="H40" s="42"/>
      <c r="I40" s="42"/>
      <c r="J40" s="42"/>
      <c r="K40" s="42"/>
      <c r="L40" s="42"/>
    </row>
    <row r="41" spans="1:12" ht="12.75">
      <c r="A41" s="22"/>
      <c r="B41" s="15"/>
      <c r="C41" s="41"/>
      <c r="D41" s="42"/>
      <c r="E41" s="42"/>
      <c r="F41" s="42"/>
      <c r="G41" s="42"/>
      <c r="H41" s="42"/>
      <c r="I41" s="42"/>
      <c r="J41" s="42"/>
      <c r="K41" s="42"/>
      <c r="L41" s="42"/>
    </row>
    <row r="42" spans="1:12" ht="12.75">
      <c r="A42" s="22"/>
      <c r="B42" s="15"/>
      <c r="C42" s="41"/>
      <c r="D42" s="42"/>
      <c r="E42" s="42"/>
      <c r="F42" s="42"/>
      <c r="G42" s="42"/>
      <c r="H42" s="42"/>
      <c r="I42" s="42"/>
      <c r="J42" s="42"/>
      <c r="K42" s="42"/>
      <c r="L42" s="42"/>
    </row>
    <row r="43" spans="1:12" ht="12.75">
      <c r="A43" s="22"/>
      <c r="B43" s="15"/>
      <c r="C43" s="41"/>
      <c r="D43" s="42"/>
      <c r="E43" s="42"/>
      <c r="F43" s="42"/>
      <c r="G43" s="42"/>
      <c r="H43" s="42"/>
      <c r="I43" s="42"/>
      <c r="J43" s="42"/>
      <c r="K43" s="42"/>
      <c r="L43" s="42"/>
    </row>
    <row r="44" spans="1:12" ht="12.75">
      <c r="A44" s="22"/>
      <c r="B44" s="15"/>
      <c r="C44" s="41"/>
      <c r="D44" s="42"/>
      <c r="E44" s="42"/>
      <c r="F44" s="42"/>
      <c r="G44" s="42"/>
      <c r="H44" s="42"/>
      <c r="I44" s="42"/>
      <c r="J44" s="42"/>
      <c r="K44" s="42"/>
      <c r="L44" s="42"/>
    </row>
    <row r="45" spans="1:12" ht="12.75">
      <c r="A45" s="22"/>
      <c r="B45" s="15"/>
      <c r="C45" s="41"/>
      <c r="D45" s="42"/>
      <c r="E45" s="42"/>
      <c r="F45" s="42"/>
      <c r="G45" s="42"/>
      <c r="H45" s="42"/>
      <c r="I45" s="42"/>
      <c r="J45" s="42"/>
      <c r="K45" s="42"/>
      <c r="L45" s="42"/>
    </row>
    <row r="46" spans="1:12" ht="12.75">
      <c r="A46" s="22"/>
      <c r="B46" s="15"/>
      <c r="C46" s="41"/>
      <c r="D46" s="42"/>
      <c r="E46" s="42"/>
      <c r="F46" s="42"/>
      <c r="G46" s="42"/>
      <c r="H46" s="42"/>
      <c r="I46" s="42"/>
      <c r="J46" s="42"/>
      <c r="K46" s="42"/>
      <c r="L46" s="42"/>
    </row>
    <row r="47" spans="1:12" ht="12.75">
      <c r="A47" s="22"/>
      <c r="B47" s="15"/>
      <c r="C47" s="41"/>
      <c r="D47" s="42"/>
      <c r="E47" s="42"/>
      <c r="F47" s="42"/>
      <c r="G47" s="42"/>
      <c r="H47" s="42"/>
      <c r="I47" s="42"/>
      <c r="J47" s="42"/>
      <c r="K47" s="42"/>
      <c r="L47" s="42"/>
    </row>
    <row r="48" spans="1:12" ht="12.75">
      <c r="A48" s="22"/>
      <c r="B48" s="15"/>
      <c r="C48" s="41"/>
      <c r="D48" s="42"/>
      <c r="E48" s="42"/>
      <c r="F48" s="42"/>
      <c r="G48" s="42"/>
      <c r="H48" s="42"/>
      <c r="I48" s="42"/>
      <c r="J48" s="42"/>
      <c r="K48" s="42"/>
      <c r="L48" s="42"/>
    </row>
    <row r="49" spans="1:12" ht="12.75">
      <c r="A49" s="22"/>
      <c r="B49" s="15"/>
      <c r="C49" s="41"/>
      <c r="D49" s="42"/>
      <c r="E49" s="42"/>
      <c r="F49" s="42"/>
      <c r="G49" s="42"/>
      <c r="H49" s="42"/>
      <c r="I49" s="42"/>
      <c r="J49" s="42"/>
      <c r="K49" s="42"/>
      <c r="L49" s="42"/>
    </row>
    <row r="50" spans="1:12" ht="12.75">
      <c r="A50" s="22"/>
      <c r="B50" s="15"/>
      <c r="C50" s="41"/>
      <c r="D50" s="42"/>
      <c r="E50" s="42"/>
      <c r="F50" s="42"/>
      <c r="G50" s="42"/>
      <c r="H50" s="42"/>
      <c r="I50" s="42"/>
      <c r="J50" s="42"/>
      <c r="K50" s="42"/>
      <c r="L50" s="42"/>
    </row>
    <row r="51" spans="1:12" ht="12.75">
      <c r="A51" s="22"/>
      <c r="B51" s="15"/>
      <c r="C51" s="41"/>
      <c r="D51" s="42"/>
      <c r="E51" s="42"/>
      <c r="F51" s="42"/>
      <c r="G51" s="42"/>
      <c r="H51" s="42"/>
      <c r="I51" s="42"/>
      <c r="J51" s="42"/>
      <c r="K51" s="42"/>
      <c r="L51" s="42"/>
    </row>
    <row r="52" spans="1:12" ht="12.75">
      <c r="A52" s="22"/>
      <c r="B52" s="15"/>
      <c r="C52" s="41"/>
      <c r="D52" s="42"/>
      <c r="E52" s="42"/>
      <c r="F52" s="42"/>
      <c r="G52" s="42"/>
      <c r="H52" s="42"/>
      <c r="I52" s="42"/>
      <c r="J52" s="42"/>
      <c r="K52" s="42"/>
      <c r="L52" s="42"/>
    </row>
    <row r="53" spans="1:12" ht="12.75">
      <c r="A53" s="22"/>
      <c r="B53" s="15"/>
      <c r="C53" s="41"/>
      <c r="D53" s="42"/>
      <c r="E53" s="42"/>
      <c r="F53" s="42"/>
      <c r="G53" s="42"/>
      <c r="H53" s="42"/>
      <c r="I53" s="42"/>
      <c r="J53" s="42"/>
      <c r="K53" s="42"/>
      <c r="L53" s="42"/>
    </row>
    <row r="54" spans="1:12" ht="12.75">
      <c r="A54" s="22"/>
      <c r="B54" s="15"/>
      <c r="C54" s="41"/>
      <c r="D54" s="42"/>
      <c r="E54" s="42"/>
      <c r="F54" s="42"/>
      <c r="G54" s="42"/>
      <c r="H54" s="42"/>
      <c r="I54" s="42"/>
      <c r="J54" s="42"/>
      <c r="K54" s="42"/>
      <c r="L54" s="42"/>
    </row>
    <row r="55" spans="1:12" ht="12.75">
      <c r="A55" s="22"/>
      <c r="B55" s="15"/>
      <c r="C55" s="41"/>
      <c r="D55" s="42"/>
      <c r="E55" s="42"/>
      <c r="F55" s="42"/>
      <c r="G55" s="42"/>
      <c r="H55" s="42"/>
      <c r="I55" s="42"/>
      <c r="J55" s="42"/>
      <c r="K55" s="42"/>
      <c r="L55" s="42"/>
    </row>
    <row r="56" spans="1:12" ht="12.75">
      <c r="A56" s="22"/>
      <c r="B56" s="15"/>
      <c r="C56" s="41"/>
      <c r="D56" s="42"/>
      <c r="E56" s="42"/>
      <c r="F56" s="42"/>
      <c r="G56" s="42"/>
      <c r="H56" s="42"/>
      <c r="I56" s="42"/>
      <c r="J56" s="42"/>
      <c r="K56" s="42"/>
      <c r="L56" s="42"/>
    </row>
    <row r="57" spans="1:12" ht="15.75" customHeight="1">
      <c r="A57" s="22"/>
      <c r="B57" s="15"/>
      <c r="C57" s="41"/>
      <c r="D57" s="42"/>
      <c r="E57" s="42"/>
      <c r="F57" s="42"/>
      <c r="G57" s="42"/>
      <c r="H57" s="42"/>
      <c r="I57" s="42"/>
      <c r="J57" s="42"/>
      <c r="K57" s="42"/>
      <c r="L57" s="42"/>
    </row>
    <row r="58" spans="1:12" ht="15.75" customHeight="1">
      <c r="A58" s="22"/>
      <c r="B58" s="15"/>
    </row>
    <row r="59" spans="1:12" ht="15.75" customHeight="1">
      <c r="A59" s="22"/>
      <c r="B59" s="15"/>
    </row>
    <row r="60" spans="1:12" ht="15.75" customHeight="1">
      <c r="A60" s="22"/>
      <c r="B60" s="15"/>
    </row>
    <row r="61" spans="1:12" ht="15.75" customHeight="1">
      <c r="A61" s="22"/>
      <c r="B61" s="15"/>
    </row>
    <row r="62" spans="1:12" ht="15.75" customHeight="1">
      <c r="A62" s="22"/>
      <c r="B62" s="15"/>
    </row>
    <row r="63" spans="1:12" ht="15.75" customHeight="1">
      <c r="A63" s="22"/>
      <c r="B63" s="15"/>
    </row>
    <row r="64" spans="1:12" ht="15.75" customHeight="1">
      <c r="A64" s="22"/>
      <c r="B64" s="15"/>
    </row>
    <row r="65" spans="1:2" ht="15.75" customHeight="1">
      <c r="A65" s="22"/>
      <c r="B65" s="15"/>
    </row>
    <row r="66" spans="1:2" ht="15.75" customHeight="1">
      <c r="A66" s="22"/>
      <c r="B66" s="15"/>
    </row>
    <row r="67" spans="1:2" ht="15.75" customHeight="1">
      <c r="A67" s="22"/>
      <c r="B67" s="15"/>
    </row>
    <row r="68" spans="1:2" ht="15.75" customHeight="1">
      <c r="A68" s="22"/>
      <c r="B68" s="15"/>
    </row>
    <row r="69" spans="1:2" ht="15.75" customHeight="1">
      <c r="A69" s="22"/>
      <c r="B69" s="15"/>
    </row>
    <row r="70" spans="1:2" ht="15.75" customHeight="1">
      <c r="A70" s="22"/>
      <c r="B70" s="15"/>
    </row>
    <row r="71" spans="1:2" ht="15.75" customHeight="1">
      <c r="A71" s="22"/>
      <c r="B71" s="15"/>
    </row>
    <row r="72" spans="1:2" ht="15.75" customHeight="1">
      <c r="A72" s="22"/>
      <c r="B72" s="15"/>
    </row>
    <row r="73" spans="1:2" ht="15.75" customHeight="1">
      <c r="A73" s="22"/>
      <c r="B73" s="15"/>
    </row>
    <row r="74" spans="1:2" ht="15.75" customHeight="1">
      <c r="A74" s="22"/>
      <c r="B74" s="15"/>
    </row>
    <row r="75" spans="1:2" ht="15.75" customHeight="1">
      <c r="A75" s="22"/>
      <c r="B75" s="15"/>
    </row>
    <row r="76" spans="1:2" ht="15.75" customHeight="1">
      <c r="A76" s="22"/>
      <c r="B76" s="15"/>
    </row>
    <row r="77" spans="1:2" ht="15.75" customHeight="1">
      <c r="A77" s="22"/>
      <c r="B77" s="15"/>
    </row>
    <row r="78" spans="1:2" ht="15.75" customHeight="1">
      <c r="A78" s="22"/>
      <c r="B78" s="15"/>
    </row>
    <row r="79" spans="1:2" ht="15.75" customHeight="1">
      <c r="A79" s="22"/>
      <c r="B79" s="15"/>
    </row>
    <row r="80" spans="1:2" ht="15.75" customHeight="1">
      <c r="A80" s="43"/>
      <c r="B80" s="44"/>
    </row>
    <row r="81" spans="1:2" ht="15.75" customHeight="1">
      <c r="A81" s="22"/>
      <c r="B81" s="15"/>
    </row>
    <row r="82" spans="1:2" ht="15.75" customHeight="1">
      <c r="A82" s="22"/>
      <c r="B82" s="15"/>
    </row>
    <row r="83" spans="1:2" ht="15.75" customHeight="1"/>
    <row r="84" spans="1:2" ht="15.75" customHeight="1"/>
    <row r="85" spans="1:2" ht="15.75" customHeight="1"/>
    <row r="86" spans="1:2" ht="15.75" customHeight="1"/>
    <row r="87" spans="1:2" ht="15.75" customHeight="1"/>
    <row r="88" spans="1:2" ht="15.75" customHeight="1"/>
    <row r="89" spans="1:2" ht="15.75" customHeight="1"/>
    <row r="90" spans="1:2" ht="15.75" customHeight="1"/>
    <row r="91" spans="1:2" ht="15.75" customHeight="1"/>
    <row r="92" spans="1:2" ht="15.75" customHeight="1"/>
    <row r="93" spans="1:2" ht="15.75" customHeight="1"/>
    <row r="94" spans="1:2" ht="15.75" customHeight="1"/>
    <row r="95" spans="1:2" ht="15.75" customHeight="1"/>
    <row r="96" spans="1:2" ht="15.75" customHeight="1">
      <c r="B96" s="25"/>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1" ht="15.75" customHeight="1"/>
    <row r="146" spans="1:1" ht="15.75" customHeight="1"/>
    <row r="147" spans="1:1" ht="15.75" customHeight="1"/>
    <row r="148" spans="1:1" ht="15.75" customHeight="1"/>
    <row r="149" spans="1:1" ht="15.75" customHeight="1">
      <c r="A149" s="45" t="s">
        <v>40</v>
      </c>
    </row>
    <row r="150" spans="1:1" ht="15.75" customHeight="1"/>
    <row r="151" spans="1:1" ht="15.75" customHeight="1"/>
    <row r="152" spans="1:1" ht="15.75" customHeight="1"/>
    <row r="153" spans="1:1" ht="15.75" customHeight="1"/>
    <row r="154" spans="1:1" ht="15.75" customHeight="1"/>
    <row r="155" spans="1:1" ht="15.75" customHeight="1"/>
    <row r="156" spans="1:1" ht="15.75" customHeight="1"/>
    <row r="157" spans="1:1" ht="15.75" customHeight="1"/>
    <row r="158" spans="1:1" ht="15.75" customHeight="1"/>
    <row r="159" spans="1:1" ht="15.75" customHeight="1"/>
    <row r="160" spans="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sheetData>
  <sheetProtection algorithmName="SHA-512" hashValue="SIyVp4wwCXscibdEuw3gINRUDQ8klkfkGAFEHf7rq/kcWmkKQGwQqv30UAqhM3jENRP+9tH5EVKrPxXFx8S/WA==" saltValue="igD540jWbPkzuYBE2CdXBQ==" spinCount="100000" sheet="1" objects="1" scenarios="1" formatColumns="0" formatRows="0" autoFilter="0"/>
  <mergeCells count="6">
    <mergeCell ref="C7:I12"/>
    <mergeCell ref="D6:I6"/>
    <mergeCell ref="D14:I14"/>
    <mergeCell ref="C15:I16"/>
    <mergeCell ref="C19:I22"/>
    <mergeCell ref="D18:I18"/>
  </mergeCells>
  <hyperlinks>
    <hyperlink ref="E3" location="'Sobre este relatório'!C6" display="GRI 2-2 " xr:uid="{54C8E1EC-9BBB-47EC-B777-6D64D962C7AC}"/>
    <hyperlink ref="F3" location="'Sobre este relatório'!C14" display="GRI 2-3 " xr:uid="{F9D11505-A2FC-4675-B991-9C192C1C829C}"/>
    <hyperlink ref="G3" location="'Sobre este relatório'!C18" display="GRI 2-14 " xr:uid="{FB1C9AEE-C34A-49D5-A97D-C3CB6DAB0F8D}"/>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F533-196F-47B8-A1F0-53D5F1BD64C4}">
  <sheetPr>
    <tabColor rgb="FFFCB316"/>
  </sheetPr>
  <dimension ref="A1:AS766"/>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45" customWidth="1"/>
    <col min="2" max="2" width="3.7109375" style="61" customWidth="1"/>
    <col min="3" max="9" width="20.85546875" style="62" customWidth="1"/>
    <col min="10" max="10" width="16.85546875" style="62" customWidth="1"/>
    <col min="11" max="11" width="16" style="62" customWidth="1"/>
    <col min="12" max="12" width="7.28515625" style="62" customWidth="1"/>
    <col min="13" max="20" width="14.140625" style="62" hidden="1" customWidth="1"/>
    <col min="21" max="22" width="30" style="62" hidden="1" customWidth="1"/>
    <col min="23" max="32" width="18.140625" style="62" hidden="1" customWidth="1"/>
    <col min="33" max="16384" width="0" style="62" hidden="1"/>
  </cols>
  <sheetData>
    <row r="1" spans="1:45" ht="24.95" customHeight="1">
      <c r="A1" s="22"/>
      <c r="B1" s="58"/>
      <c r="C1" s="58"/>
      <c r="D1" s="58"/>
      <c r="E1" s="59"/>
      <c r="F1" s="60"/>
      <c r="G1" s="60"/>
      <c r="H1" s="60"/>
      <c r="I1" s="60"/>
      <c r="J1" s="60"/>
      <c r="K1" s="60"/>
      <c r="L1" s="61"/>
      <c r="N1" s="63"/>
      <c r="O1" s="63"/>
      <c r="P1" s="63"/>
      <c r="Q1" s="63"/>
      <c r="R1" s="63"/>
      <c r="S1" s="63"/>
      <c r="T1" s="64"/>
      <c r="U1" s="65"/>
      <c r="V1" s="65"/>
      <c r="W1" s="65"/>
      <c r="X1" s="65"/>
      <c r="Y1" s="66"/>
      <c r="Z1" s="65"/>
      <c r="AA1" s="65"/>
      <c r="AB1" s="65"/>
      <c r="AC1" s="65"/>
      <c r="AD1" s="65"/>
      <c r="AE1" s="65"/>
      <c r="AF1" s="65"/>
      <c r="AG1" s="65"/>
      <c r="AH1" s="65"/>
      <c r="AI1" s="65"/>
      <c r="AJ1" s="65"/>
      <c r="AK1" s="65"/>
      <c r="AL1" s="65"/>
      <c r="AM1" s="65"/>
      <c r="AN1" s="66"/>
      <c r="AO1" s="65"/>
      <c r="AP1" s="65"/>
      <c r="AQ1" s="65"/>
      <c r="AR1" s="65"/>
    </row>
    <row r="2" spans="1:45" ht="24.95" customHeight="1">
      <c r="A2" s="22"/>
      <c r="B2" s="60"/>
      <c r="C2" s="60"/>
      <c r="D2" s="60"/>
      <c r="E2" s="95"/>
      <c r="F2" s="95"/>
      <c r="G2" s="60"/>
      <c r="H2" s="60"/>
      <c r="I2" s="60"/>
      <c r="J2" s="60"/>
      <c r="K2" s="60"/>
      <c r="L2" s="61"/>
      <c r="N2" s="63"/>
      <c r="O2" s="63"/>
      <c r="P2" s="63"/>
      <c r="Q2" s="63"/>
      <c r="R2" s="63"/>
      <c r="S2" s="63"/>
      <c r="T2" s="64"/>
      <c r="U2" s="65"/>
      <c r="V2" s="65"/>
      <c r="W2" s="65"/>
      <c r="X2" s="65"/>
      <c r="Y2" s="66"/>
      <c r="Z2" s="65"/>
      <c r="AA2" s="65"/>
      <c r="AB2" s="65"/>
      <c r="AC2" s="65"/>
      <c r="AD2" s="65"/>
      <c r="AE2" s="65"/>
      <c r="AF2" s="65"/>
      <c r="AG2" s="65"/>
      <c r="AH2" s="65"/>
      <c r="AI2" s="65"/>
      <c r="AJ2" s="65"/>
      <c r="AK2" s="65"/>
      <c r="AL2" s="65"/>
      <c r="AM2" s="65"/>
      <c r="AN2" s="66"/>
      <c r="AO2" s="65"/>
      <c r="AP2" s="65"/>
      <c r="AQ2" s="65"/>
      <c r="AR2" s="65"/>
    </row>
    <row r="3" spans="1:45" ht="24.95" customHeight="1">
      <c r="A3" s="22"/>
      <c r="B3" s="60"/>
      <c r="C3" s="57" t="s">
        <v>504</v>
      </c>
      <c r="D3" s="60"/>
      <c r="E3" s="233" t="s">
        <v>463</v>
      </c>
      <c r="F3" s="233" t="s">
        <v>464</v>
      </c>
      <c r="G3" s="60"/>
      <c r="H3" s="60"/>
      <c r="I3" s="60"/>
      <c r="J3" s="60"/>
      <c r="K3" s="60"/>
      <c r="L3" s="61"/>
      <c r="N3" s="63"/>
      <c r="O3" s="63"/>
      <c r="P3" s="63"/>
      <c r="Q3" s="63"/>
      <c r="R3" s="63"/>
      <c r="S3" s="63"/>
      <c r="T3" s="64"/>
      <c r="U3" s="65"/>
      <c r="V3" s="65"/>
      <c r="W3" s="65"/>
      <c r="X3" s="65"/>
      <c r="Y3" s="66"/>
      <c r="Z3" s="65"/>
      <c r="AA3" s="65"/>
      <c r="AB3" s="65"/>
      <c r="AC3" s="65"/>
      <c r="AD3" s="65"/>
      <c r="AE3" s="65"/>
      <c r="AF3" s="65"/>
      <c r="AG3" s="65"/>
      <c r="AH3" s="65"/>
      <c r="AI3" s="65"/>
      <c r="AJ3" s="65"/>
      <c r="AK3" s="65"/>
      <c r="AL3" s="65"/>
      <c r="AM3" s="65"/>
      <c r="AN3" s="66"/>
      <c r="AO3" s="65"/>
      <c r="AP3" s="65"/>
      <c r="AQ3" s="65"/>
      <c r="AR3" s="65"/>
    </row>
    <row r="4" spans="1:45" ht="24.95" customHeight="1">
      <c r="A4" s="22"/>
      <c r="B4" s="60"/>
      <c r="C4" s="118" t="s">
        <v>0</v>
      </c>
      <c r="D4" s="60"/>
      <c r="E4" s="147"/>
      <c r="F4" s="147"/>
      <c r="G4" s="60"/>
      <c r="H4" s="60"/>
      <c r="I4" s="60"/>
      <c r="J4" s="60"/>
      <c r="K4" s="60"/>
      <c r="L4" s="61"/>
      <c r="N4" s="63"/>
      <c r="O4" s="63"/>
      <c r="P4" s="63"/>
      <c r="Q4" s="63"/>
      <c r="R4" s="63"/>
      <c r="S4" s="63"/>
      <c r="T4" s="64"/>
      <c r="U4" s="65"/>
      <c r="V4" s="65"/>
      <c r="W4" s="65"/>
      <c r="X4" s="65"/>
      <c r="Y4" s="66"/>
      <c r="Z4" s="65"/>
      <c r="AA4" s="65"/>
      <c r="AB4" s="65"/>
      <c r="AC4" s="65"/>
      <c r="AD4" s="65"/>
      <c r="AE4" s="65"/>
      <c r="AF4" s="65"/>
      <c r="AG4" s="65"/>
      <c r="AH4" s="65"/>
      <c r="AI4" s="65"/>
      <c r="AJ4" s="65"/>
      <c r="AK4" s="65"/>
      <c r="AL4" s="65"/>
      <c r="AM4" s="65"/>
      <c r="AN4" s="66"/>
      <c r="AO4" s="65"/>
      <c r="AP4" s="65"/>
      <c r="AQ4" s="65"/>
      <c r="AR4" s="65"/>
    </row>
    <row r="5" spans="1:45" ht="24.95" customHeight="1">
      <c r="A5" s="22"/>
      <c r="B5" s="60"/>
      <c r="C5" s="60"/>
      <c r="D5" s="60"/>
      <c r="E5" s="60"/>
      <c r="F5" s="60"/>
      <c r="G5" s="60"/>
      <c r="H5" s="60"/>
      <c r="I5" s="60"/>
      <c r="J5" s="60"/>
      <c r="K5" s="60"/>
      <c r="L5" s="61"/>
      <c r="N5" s="63"/>
      <c r="O5" s="63"/>
      <c r="P5" s="63"/>
      <c r="Q5" s="63"/>
      <c r="R5" s="63"/>
      <c r="S5" s="63"/>
      <c r="T5" s="64"/>
      <c r="U5" s="65"/>
      <c r="V5" s="65"/>
      <c r="W5" s="65"/>
      <c r="X5" s="65"/>
      <c r="Y5" s="66"/>
      <c r="Z5" s="65"/>
      <c r="AA5" s="65"/>
      <c r="AB5" s="65"/>
      <c r="AC5" s="65"/>
      <c r="AD5" s="65"/>
      <c r="AE5" s="65"/>
      <c r="AF5" s="65"/>
      <c r="AG5" s="65"/>
      <c r="AH5" s="65"/>
      <c r="AI5" s="65"/>
      <c r="AJ5" s="65"/>
      <c r="AK5" s="65"/>
      <c r="AL5" s="65"/>
      <c r="AM5" s="65"/>
      <c r="AN5" s="66"/>
      <c r="AO5" s="65"/>
      <c r="AP5" s="65"/>
      <c r="AQ5" s="65"/>
      <c r="AR5" s="65"/>
    </row>
    <row r="6" spans="1:45" ht="24.95" customHeight="1">
      <c r="A6" s="22"/>
      <c r="B6" s="62"/>
      <c r="C6" s="120" t="s">
        <v>463</v>
      </c>
      <c r="D6" s="714" t="s">
        <v>476</v>
      </c>
      <c r="E6" s="714"/>
      <c r="F6" s="714"/>
      <c r="G6" s="714"/>
      <c r="H6" s="714"/>
      <c r="I6" s="714"/>
      <c r="J6" s="84"/>
      <c r="K6" s="84"/>
      <c r="L6" s="67"/>
      <c r="M6" s="68"/>
      <c r="N6" s="69"/>
      <c r="O6" s="69"/>
      <c r="P6" s="69"/>
      <c r="Q6" s="69"/>
      <c r="R6" s="69"/>
      <c r="S6" s="69"/>
      <c r="T6" s="70"/>
      <c r="U6" s="71"/>
      <c r="V6" s="71"/>
      <c r="W6" s="71"/>
      <c r="X6" s="71"/>
      <c r="Y6" s="72"/>
      <c r="Z6" s="71"/>
      <c r="AA6" s="71"/>
      <c r="AB6" s="71"/>
      <c r="AC6" s="71"/>
      <c r="AD6" s="71"/>
      <c r="AE6" s="71"/>
      <c r="AF6" s="71"/>
      <c r="AG6" s="71"/>
      <c r="AH6" s="71"/>
      <c r="AI6" s="71"/>
      <c r="AJ6" s="71"/>
      <c r="AK6" s="71"/>
      <c r="AL6" s="71"/>
      <c r="AM6" s="71"/>
      <c r="AN6" s="66"/>
      <c r="AO6" s="65"/>
      <c r="AP6" s="65"/>
      <c r="AQ6" s="65"/>
      <c r="AR6" s="65"/>
    </row>
    <row r="7" spans="1:45" ht="24.95" customHeight="1">
      <c r="A7" s="33"/>
      <c r="B7" s="62"/>
      <c r="C7" s="716" t="s">
        <v>713</v>
      </c>
      <c r="D7" s="716"/>
      <c r="E7" s="716"/>
      <c r="F7" s="716"/>
      <c r="G7" s="716"/>
      <c r="H7" s="716"/>
      <c r="I7" s="716"/>
      <c r="J7" s="85"/>
      <c r="K7" s="85"/>
      <c r="L7" s="73"/>
      <c r="M7" s="74"/>
      <c r="N7" s="75"/>
      <c r="O7" s="75"/>
      <c r="P7" s="75"/>
      <c r="Q7" s="75"/>
      <c r="R7" s="75"/>
      <c r="S7" s="75"/>
      <c r="T7" s="75"/>
      <c r="U7" s="68"/>
      <c r="V7" s="68"/>
      <c r="W7" s="68"/>
      <c r="X7" s="68"/>
      <c r="Y7" s="68"/>
      <c r="Z7" s="68"/>
      <c r="AA7" s="68"/>
      <c r="AB7" s="68"/>
      <c r="AC7" s="68"/>
      <c r="AD7" s="68"/>
      <c r="AE7" s="68"/>
      <c r="AF7" s="68"/>
      <c r="AG7" s="68"/>
      <c r="AH7" s="68"/>
      <c r="AI7" s="68"/>
      <c r="AJ7" s="68"/>
      <c r="AK7" s="68"/>
      <c r="AL7" s="68"/>
      <c r="AM7" s="68"/>
      <c r="AN7" s="68"/>
      <c r="AO7" s="68"/>
      <c r="AP7" s="68"/>
      <c r="AQ7" s="68"/>
      <c r="AR7" s="68"/>
      <c r="AS7" s="61"/>
    </row>
    <row r="8" spans="1:45" ht="24.95" customHeight="1">
      <c r="A8" s="33"/>
      <c r="B8" s="86"/>
      <c r="C8" s="711"/>
      <c r="D8" s="711"/>
      <c r="E8" s="711"/>
      <c r="F8" s="711"/>
      <c r="G8" s="711"/>
      <c r="H8" s="711"/>
      <c r="I8" s="711"/>
      <c r="J8" s="87"/>
      <c r="K8" s="87"/>
      <c r="L8" s="77"/>
      <c r="M8" s="74"/>
      <c r="N8" s="75"/>
      <c r="O8" s="75"/>
      <c r="P8" s="75"/>
      <c r="Q8" s="75"/>
      <c r="R8" s="75"/>
      <c r="S8" s="75"/>
      <c r="T8" s="75"/>
      <c r="U8" s="68"/>
      <c r="V8" s="68"/>
      <c r="W8" s="68"/>
      <c r="X8" s="68"/>
      <c r="Y8" s="68"/>
      <c r="Z8" s="68"/>
      <c r="AA8" s="68"/>
      <c r="AB8" s="68"/>
      <c r="AC8" s="68"/>
      <c r="AD8" s="68"/>
      <c r="AE8" s="68"/>
      <c r="AF8" s="68"/>
      <c r="AG8" s="68"/>
      <c r="AH8" s="68"/>
      <c r="AI8" s="68"/>
      <c r="AJ8" s="68"/>
      <c r="AK8" s="68"/>
      <c r="AL8" s="68"/>
      <c r="AM8" s="68"/>
      <c r="AN8" s="68"/>
      <c r="AO8" s="68"/>
      <c r="AP8" s="68"/>
      <c r="AQ8" s="68"/>
      <c r="AR8" s="68"/>
      <c r="AS8" s="61"/>
    </row>
    <row r="9" spans="1:45" ht="24.95" customHeight="1">
      <c r="A9" s="33"/>
      <c r="B9" s="86"/>
      <c r="C9" s="711"/>
      <c r="D9" s="711"/>
      <c r="E9" s="711"/>
      <c r="F9" s="711"/>
      <c r="G9" s="711"/>
      <c r="H9" s="711"/>
      <c r="I9" s="711"/>
      <c r="J9" s="87"/>
      <c r="K9" s="87"/>
      <c r="L9" s="77"/>
      <c r="M9" s="74"/>
      <c r="N9" s="75"/>
      <c r="O9" s="75"/>
      <c r="P9" s="75"/>
      <c r="Q9" s="75"/>
      <c r="R9" s="75"/>
      <c r="S9" s="75"/>
      <c r="T9" s="75"/>
      <c r="U9" s="68"/>
      <c r="V9" s="68"/>
      <c r="W9" s="68"/>
      <c r="X9" s="68"/>
      <c r="Y9" s="68"/>
      <c r="Z9" s="68"/>
      <c r="AA9" s="68"/>
      <c r="AB9" s="68"/>
      <c r="AC9" s="68"/>
      <c r="AD9" s="68"/>
      <c r="AE9" s="68"/>
      <c r="AF9" s="68"/>
      <c r="AG9" s="68"/>
      <c r="AH9" s="68"/>
      <c r="AI9" s="68"/>
      <c r="AJ9" s="68"/>
      <c r="AK9" s="68"/>
      <c r="AL9" s="68"/>
      <c r="AM9" s="68"/>
      <c r="AN9" s="68"/>
      <c r="AO9" s="68"/>
      <c r="AP9" s="68"/>
      <c r="AQ9" s="68"/>
      <c r="AR9" s="68"/>
      <c r="AS9" s="61"/>
    </row>
    <row r="10" spans="1:45" ht="24.95" customHeight="1">
      <c r="A10" s="33"/>
      <c r="B10" s="86"/>
      <c r="C10" s="711"/>
      <c r="D10" s="711"/>
      <c r="E10" s="711"/>
      <c r="F10" s="711"/>
      <c r="G10" s="711"/>
      <c r="H10" s="711"/>
      <c r="I10" s="711"/>
      <c r="J10" s="87"/>
      <c r="K10" s="87"/>
      <c r="L10" s="77"/>
      <c r="M10" s="74"/>
      <c r="N10" s="75"/>
      <c r="O10" s="75"/>
      <c r="P10" s="75"/>
      <c r="Q10" s="75"/>
      <c r="R10" s="75"/>
      <c r="S10" s="75"/>
      <c r="T10" s="75"/>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1"/>
    </row>
    <row r="11" spans="1:45" ht="24.95" customHeight="1">
      <c r="A11" s="22"/>
      <c r="B11" s="88"/>
      <c r="C11" s="711"/>
      <c r="D11" s="711"/>
      <c r="E11" s="711"/>
      <c r="F11" s="711"/>
      <c r="G11" s="711"/>
      <c r="H11" s="711"/>
      <c r="I11" s="711"/>
      <c r="J11" s="87"/>
      <c r="K11" s="87"/>
      <c r="L11" s="77"/>
      <c r="M11" s="74"/>
      <c r="N11" s="75"/>
      <c r="O11" s="75"/>
      <c r="P11" s="75"/>
      <c r="Q11" s="75"/>
      <c r="R11" s="75"/>
      <c r="S11" s="75"/>
      <c r="T11" s="75"/>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1"/>
    </row>
    <row r="12" spans="1:45" ht="24.95" customHeight="1">
      <c r="A12" s="22"/>
      <c r="B12" s="86"/>
      <c r="C12" s="711"/>
      <c r="D12" s="711"/>
      <c r="E12" s="711"/>
      <c r="F12" s="711"/>
      <c r="G12" s="711"/>
      <c r="H12" s="711"/>
      <c r="I12" s="711"/>
      <c r="J12" s="87"/>
      <c r="K12" s="87"/>
      <c r="L12" s="77"/>
      <c r="M12" s="74"/>
      <c r="N12" s="75"/>
      <c r="O12" s="75"/>
      <c r="P12" s="75"/>
      <c r="Q12" s="75"/>
      <c r="R12" s="75"/>
      <c r="S12" s="75"/>
      <c r="T12" s="75"/>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1"/>
    </row>
    <row r="13" spans="1:45" ht="24.95" customHeight="1">
      <c r="A13" s="22"/>
      <c r="B13" s="86"/>
      <c r="C13" s="711"/>
      <c r="D13" s="711"/>
      <c r="E13" s="711"/>
      <c r="F13" s="711"/>
      <c r="G13" s="711"/>
      <c r="H13" s="711"/>
      <c r="I13" s="711"/>
      <c r="J13" s="87"/>
      <c r="K13" s="87"/>
      <c r="L13" s="77"/>
      <c r="M13" s="74"/>
      <c r="N13" s="75"/>
      <c r="O13" s="75"/>
      <c r="P13" s="75"/>
      <c r="Q13" s="75"/>
      <c r="R13" s="75"/>
      <c r="S13" s="75"/>
      <c r="T13" s="75"/>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1"/>
    </row>
    <row r="14" spans="1:45" ht="24.95" customHeight="1">
      <c r="A14" s="22"/>
      <c r="B14" s="86"/>
      <c r="C14" s="711"/>
      <c r="D14" s="711"/>
      <c r="E14" s="711"/>
      <c r="F14" s="711"/>
      <c r="G14" s="711"/>
      <c r="H14" s="711"/>
      <c r="I14" s="711"/>
      <c r="J14" s="87"/>
      <c r="K14" s="87"/>
      <c r="L14" s="77"/>
      <c r="M14" s="74"/>
      <c r="N14" s="75"/>
      <c r="O14" s="75"/>
      <c r="P14" s="75"/>
      <c r="Q14" s="75"/>
      <c r="R14" s="75"/>
      <c r="S14" s="75"/>
      <c r="T14" s="75"/>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1"/>
    </row>
    <row r="15" spans="1:45" ht="24.95" customHeight="1">
      <c r="A15" s="22"/>
      <c r="B15" s="86"/>
      <c r="C15" s="711"/>
      <c r="D15" s="711"/>
      <c r="E15" s="711"/>
      <c r="F15" s="711"/>
      <c r="G15" s="711"/>
      <c r="H15" s="711"/>
      <c r="I15" s="711"/>
      <c r="J15" s="87"/>
      <c r="K15" s="87"/>
      <c r="L15" s="77"/>
      <c r="M15" s="74"/>
      <c r="N15" s="75"/>
      <c r="O15" s="75"/>
      <c r="P15" s="75"/>
      <c r="Q15" s="75"/>
      <c r="R15" s="75"/>
      <c r="S15" s="75"/>
      <c r="T15" s="75"/>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1"/>
    </row>
    <row r="16" spans="1:45" ht="24.95" customHeight="1">
      <c r="A16" s="22"/>
      <c r="B16" s="86"/>
      <c r="C16" s="711"/>
      <c r="D16" s="711"/>
      <c r="E16" s="711"/>
      <c r="F16" s="711"/>
      <c r="G16" s="711"/>
      <c r="H16" s="711"/>
      <c r="I16" s="711"/>
      <c r="J16" s="87"/>
      <c r="K16" s="87"/>
      <c r="L16" s="78"/>
      <c r="M16" s="79"/>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1"/>
    </row>
    <row r="17" spans="1:45" ht="24.95" customHeight="1">
      <c r="A17" s="22"/>
      <c r="B17" s="86"/>
      <c r="C17" s="711"/>
      <c r="D17" s="711"/>
      <c r="E17" s="711"/>
      <c r="F17" s="711"/>
      <c r="G17" s="711"/>
      <c r="H17" s="711"/>
      <c r="I17" s="711"/>
      <c r="J17" s="87"/>
      <c r="K17" s="87"/>
      <c r="L17" s="80"/>
      <c r="M17" s="79"/>
      <c r="N17" s="81"/>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1"/>
    </row>
    <row r="18" spans="1:45" ht="24.95" customHeight="1">
      <c r="A18" s="22"/>
      <c r="B18" s="62"/>
      <c r="C18" s="711"/>
      <c r="D18" s="711"/>
      <c r="E18" s="711"/>
      <c r="F18" s="711"/>
      <c r="G18" s="711"/>
      <c r="H18" s="711"/>
      <c r="I18" s="711"/>
      <c r="J18" s="84"/>
      <c r="K18" s="84"/>
      <c r="L18" s="53"/>
      <c r="M18" s="68"/>
      <c r="N18" s="69"/>
      <c r="O18" s="69"/>
      <c r="P18" s="69"/>
      <c r="Q18" s="69"/>
      <c r="R18" s="69"/>
      <c r="S18" s="69"/>
      <c r="T18" s="70"/>
      <c r="U18" s="71"/>
      <c r="V18" s="71"/>
      <c r="W18" s="71"/>
      <c r="X18" s="71"/>
      <c r="Y18" s="72"/>
      <c r="Z18" s="71"/>
      <c r="AA18" s="71"/>
      <c r="AB18" s="71"/>
      <c r="AC18" s="71"/>
      <c r="AD18" s="71"/>
      <c r="AE18" s="71"/>
      <c r="AF18" s="71"/>
      <c r="AG18" s="71"/>
      <c r="AH18" s="71"/>
      <c r="AI18" s="71"/>
      <c r="AJ18" s="71"/>
      <c r="AK18" s="71"/>
      <c r="AL18" s="71"/>
      <c r="AM18" s="71"/>
      <c r="AN18" s="66"/>
      <c r="AO18" s="65"/>
      <c r="AP18" s="65"/>
      <c r="AQ18" s="65"/>
      <c r="AR18" s="65"/>
    </row>
    <row r="19" spans="1:45" ht="24.95" customHeight="1">
      <c r="A19" s="22"/>
      <c r="B19" s="62"/>
      <c r="C19" s="711"/>
      <c r="D19" s="711"/>
      <c r="E19" s="711"/>
      <c r="F19" s="711"/>
      <c r="G19" s="711"/>
      <c r="H19" s="711"/>
      <c r="I19" s="711"/>
      <c r="J19" s="85"/>
      <c r="K19" s="85"/>
    </row>
    <row r="20" spans="1:45" ht="24.95" customHeight="1">
      <c r="A20" s="22"/>
      <c r="B20" s="88"/>
      <c r="C20" s="89"/>
      <c r="D20" s="89"/>
      <c r="E20" s="89"/>
      <c r="F20" s="89"/>
      <c r="G20" s="89"/>
      <c r="H20" s="89"/>
      <c r="I20" s="87"/>
      <c r="J20" s="87"/>
      <c r="K20" s="87"/>
    </row>
    <row r="21" spans="1:45" ht="24.95" customHeight="1">
      <c r="A21" s="22"/>
      <c r="B21" s="88"/>
      <c r="C21" s="120" t="s">
        <v>464</v>
      </c>
      <c r="D21" s="714" t="s">
        <v>477</v>
      </c>
      <c r="E21" s="714"/>
      <c r="F21" s="714"/>
      <c r="G21" s="714"/>
      <c r="H21" s="714"/>
      <c r="I21" s="714"/>
      <c r="J21" s="87"/>
      <c r="K21" s="87"/>
    </row>
    <row r="22" spans="1:45" ht="24.95" customHeight="1">
      <c r="A22" s="22"/>
      <c r="B22" s="88"/>
      <c r="C22" s="717" t="s">
        <v>714</v>
      </c>
      <c r="D22" s="717"/>
      <c r="E22" s="717"/>
      <c r="F22" s="717"/>
      <c r="G22" s="717"/>
      <c r="H22" s="717"/>
      <c r="I22" s="717"/>
      <c r="J22" s="87"/>
      <c r="K22" s="87"/>
    </row>
    <row r="23" spans="1:45" ht="24.95" customHeight="1">
      <c r="A23" s="22"/>
      <c r="B23" s="88"/>
      <c r="C23" s="718"/>
      <c r="D23" s="718"/>
      <c r="E23" s="718"/>
      <c r="F23" s="718"/>
      <c r="G23" s="718"/>
      <c r="H23" s="718"/>
      <c r="I23" s="718"/>
      <c r="J23" s="87"/>
      <c r="K23" s="87"/>
    </row>
    <row r="24" spans="1:45" ht="24.95" customHeight="1">
      <c r="A24" s="22"/>
      <c r="B24" s="60"/>
      <c r="C24" s="718"/>
      <c r="D24" s="718"/>
      <c r="E24" s="718"/>
      <c r="F24" s="718"/>
      <c r="G24" s="718"/>
      <c r="H24" s="718"/>
      <c r="I24" s="718"/>
    </row>
    <row r="25" spans="1:45" ht="24.95" customHeight="1">
      <c r="A25" s="22"/>
      <c r="B25" s="60"/>
      <c r="C25" s="718"/>
      <c r="D25" s="718"/>
      <c r="E25" s="718"/>
      <c r="F25" s="718"/>
      <c r="G25" s="718"/>
      <c r="H25" s="718"/>
      <c r="I25" s="718"/>
    </row>
    <row r="26" spans="1:45" ht="24.95" customHeight="1">
      <c r="A26" s="22"/>
      <c r="B26" s="60"/>
      <c r="C26" s="718"/>
      <c r="D26" s="718"/>
      <c r="E26" s="718"/>
      <c r="F26" s="718"/>
      <c r="G26" s="718"/>
      <c r="H26" s="718"/>
      <c r="I26" s="718"/>
    </row>
    <row r="27" spans="1:45" ht="24.95" customHeight="1">
      <c r="A27" s="22"/>
      <c r="B27" s="60"/>
      <c r="C27" s="718"/>
      <c r="D27" s="718"/>
      <c r="E27" s="718"/>
      <c r="F27" s="718"/>
      <c r="G27" s="718"/>
      <c r="H27" s="718"/>
      <c r="I27" s="718"/>
    </row>
    <row r="28" spans="1:45" ht="24.95" customHeight="1">
      <c r="A28" s="22"/>
      <c r="B28" s="60"/>
      <c r="C28" s="718"/>
      <c r="D28" s="718"/>
      <c r="E28" s="718"/>
      <c r="F28" s="718"/>
      <c r="G28" s="718"/>
      <c r="H28" s="718"/>
      <c r="I28" s="718"/>
    </row>
    <row r="29" spans="1:45" ht="24.95" customHeight="1">
      <c r="A29" s="22"/>
      <c r="B29" s="82"/>
      <c r="C29" s="718"/>
      <c r="D29" s="718"/>
      <c r="E29" s="718"/>
      <c r="F29" s="718"/>
      <c r="G29" s="718"/>
      <c r="H29" s="718"/>
      <c r="I29" s="718"/>
    </row>
    <row r="30" spans="1:45" ht="24.95" customHeight="1">
      <c r="A30" s="22"/>
      <c r="B30" s="60"/>
      <c r="C30" s="93"/>
      <c r="D30" s="93"/>
      <c r="E30" s="93"/>
      <c r="F30" s="93"/>
      <c r="G30" s="93"/>
      <c r="H30" s="93"/>
      <c r="I30" s="93"/>
    </row>
    <row r="31" spans="1:45" ht="24.95" customHeight="1">
      <c r="A31" s="22"/>
      <c r="B31" s="60"/>
    </row>
    <row r="32" spans="1:45" ht="24.95" customHeight="1">
      <c r="A32" s="22"/>
      <c r="B32" s="60"/>
    </row>
    <row r="33" spans="1:2" ht="24.95" customHeight="1">
      <c r="A33" s="22"/>
      <c r="B33" s="60"/>
    </row>
    <row r="34" spans="1:2" ht="24.95" customHeight="1">
      <c r="A34" s="22"/>
      <c r="B34" s="60"/>
    </row>
    <row r="35" spans="1:2" ht="24.95" customHeight="1">
      <c r="A35" s="22"/>
      <c r="B35" s="60"/>
    </row>
    <row r="36" spans="1:2" ht="24.95" hidden="1" customHeight="1">
      <c r="A36" s="22"/>
      <c r="B36" s="60"/>
    </row>
    <row r="37" spans="1:2" ht="24.95" hidden="1" customHeight="1">
      <c r="A37" s="22"/>
      <c r="B37" s="60"/>
    </row>
    <row r="38" spans="1:2" ht="24.95" hidden="1" customHeight="1">
      <c r="A38" s="22"/>
      <c r="B38" s="60"/>
    </row>
    <row r="39" spans="1:2" ht="24.95" hidden="1" customHeight="1">
      <c r="A39" s="22"/>
      <c r="B39" s="60"/>
    </row>
    <row r="40" spans="1:2" ht="24.95" hidden="1" customHeight="1">
      <c r="A40" s="22"/>
      <c r="B40" s="60"/>
    </row>
    <row r="41" spans="1:2" ht="24.95" hidden="1" customHeight="1">
      <c r="A41" s="22"/>
      <c r="B41" s="60"/>
    </row>
    <row r="42" spans="1:2" ht="24.95" hidden="1" customHeight="1">
      <c r="A42" s="22"/>
      <c r="B42" s="60"/>
    </row>
    <row r="43" spans="1:2" ht="24.95" hidden="1" customHeight="1">
      <c r="A43" s="22"/>
      <c r="B43" s="60"/>
    </row>
    <row r="44" spans="1:2" ht="24.95" hidden="1" customHeight="1">
      <c r="A44" s="22"/>
      <c r="B44" s="60"/>
    </row>
    <row r="45" spans="1:2" ht="24.95" hidden="1" customHeight="1">
      <c r="A45" s="22"/>
      <c r="B45" s="60"/>
    </row>
    <row r="46" spans="1:2" ht="24.95" hidden="1" customHeight="1">
      <c r="A46" s="22"/>
      <c r="B46" s="60"/>
    </row>
    <row r="47" spans="1:2" ht="24.95" hidden="1" customHeight="1">
      <c r="A47" s="22"/>
      <c r="B47" s="60"/>
    </row>
    <row r="48" spans="1:2" ht="24.95" hidden="1" customHeight="1">
      <c r="A48" s="22"/>
      <c r="B48" s="60"/>
    </row>
    <row r="49" spans="1:2" ht="24.95" hidden="1" customHeight="1">
      <c r="A49" s="22"/>
      <c r="B49" s="82"/>
    </row>
    <row r="50" spans="1:2" ht="24.95" hidden="1" customHeight="1">
      <c r="A50" s="22"/>
      <c r="B50" s="82"/>
    </row>
    <row r="51" spans="1:2" ht="24.95" hidden="1" customHeight="1">
      <c r="A51" s="22"/>
      <c r="B51" s="82"/>
    </row>
    <row r="52" spans="1:2" ht="24.95" hidden="1" customHeight="1">
      <c r="A52" s="22"/>
      <c r="B52" s="82"/>
    </row>
    <row r="53" spans="1:2" ht="24.95" hidden="1" customHeight="1">
      <c r="A53" s="22"/>
      <c r="B53" s="82"/>
    </row>
    <row r="54" spans="1:2" ht="24.95" hidden="1" customHeight="1">
      <c r="A54" s="22"/>
      <c r="B54" s="60"/>
    </row>
    <row r="55" spans="1:2" ht="24.95" hidden="1" customHeight="1">
      <c r="A55" s="22"/>
      <c r="B55" s="60"/>
    </row>
    <row r="56" spans="1:2" ht="24.95" hidden="1" customHeight="1">
      <c r="A56" s="22"/>
      <c r="B56" s="60"/>
    </row>
    <row r="57" spans="1:2" ht="24.95" hidden="1" customHeight="1">
      <c r="A57" s="22"/>
      <c r="B57" s="60"/>
    </row>
    <row r="58" spans="1:2" ht="24.95" hidden="1" customHeight="1">
      <c r="A58" s="22"/>
      <c r="B58" s="60"/>
    </row>
    <row r="59" spans="1:2" ht="24.95" hidden="1" customHeight="1">
      <c r="A59" s="22"/>
      <c r="B59" s="82"/>
    </row>
    <row r="60" spans="1:2" ht="15.75" hidden="1" customHeight="1">
      <c r="A60" s="22"/>
      <c r="B60" s="60"/>
    </row>
    <row r="61" spans="1:2" ht="15.75" hidden="1" customHeight="1">
      <c r="A61" s="22"/>
      <c r="B61" s="60"/>
    </row>
    <row r="62" spans="1:2" ht="15.75" hidden="1" customHeight="1">
      <c r="A62" s="22"/>
      <c r="B62" s="60"/>
    </row>
    <row r="63" spans="1:2" ht="15.75" hidden="1" customHeight="1">
      <c r="A63" s="22"/>
      <c r="B63" s="60"/>
    </row>
    <row r="64" spans="1:2" ht="15.75" hidden="1" customHeight="1">
      <c r="A64" s="22"/>
      <c r="B64" s="60"/>
    </row>
    <row r="65" spans="1:2" ht="15.75" hidden="1" customHeight="1">
      <c r="A65" s="22"/>
      <c r="B65" s="60"/>
    </row>
    <row r="66" spans="1:2" ht="15.75" hidden="1" customHeight="1">
      <c r="A66" s="22"/>
      <c r="B66" s="60"/>
    </row>
    <row r="67" spans="1:2" ht="15.75" hidden="1" customHeight="1">
      <c r="A67" s="22"/>
      <c r="B67" s="60"/>
    </row>
    <row r="68" spans="1:2" ht="15.75" hidden="1" customHeight="1">
      <c r="A68" s="22"/>
      <c r="B68" s="60"/>
    </row>
    <row r="69" spans="1:2" ht="15.75" hidden="1" customHeight="1">
      <c r="A69" s="22"/>
      <c r="B69" s="60"/>
    </row>
    <row r="70" spans="1:2" ht="15.75" hidden="1" customHeight="1">
      <c r="A70" s="22"/>
      <c r="B70" s="60"/>
    </row>
    <row r="71" spans="1:2" ht="15.75" hidden="1" customHeight="1">
      <c r="A71" s="22"/>
      <c r="B71" s="60"/>
    </row>
    <row r="72" spans="1:2" ht="15.75" hidden="1" customHeight="1">
      <c r="A72" s="22"/>
      <c r="B72" s="60"/>
    </row>
    <row r="73" spans="1:2" ht="15.75" hidden="1" customHeight="1">
      <c r="A73" s="22"/>
      <c r="B73" s="60"/>
    </row>
    <row r="74" spans="1:2" ht="15.75" hidden="1" customHeight="1">
      <c r="A74" s="22"/>
      <c r="B74" s="60"/>
    </row>
    <row r="75" spans="1:2" ht="15.75" hidden="1" customHeight="1">
      <c r="A75" s="22"/>
      <c r="B75" s="60"/>
    </row>
    <row r="76" spans="1:2" ht="15.75" hidden="1" customHeight="1">
      <c r="A76" s="22"/>
      <c r="B76" s="60"/>
    </row>
    <row r="77" spans="1:2" ht="15.75" hidden="1" customHeight="1">
      <c r="A77" s="22"/>
      <c r="B77" s="60"/>
    </row>
    <row r="78" spans="1:2" ht="15.75" hidden="1" customHeight="1">
      <c r="A78" s="22"/>
      <c r="B78" s="60"/>
    </row>
    <row r="79" spans="1:2" ht="15.75" hidden="1" customHeight="1">
      <c r="A79" s="22"/>
      <c r="B79" s="60"/>
    </row>
    <row r="80" spans="1:2" ht="15.75" hidden="1" customHeight="1">
      <c r="A80" s="43"/>
      <c r="B80" s="60"/>
    </row>
    <row r="81" spans="1:2" ht="15.75" hidden="1" customHeight="1">
      <c r="A81" s="22"/>
      <c r="B81" s="60"/>
    </row>
    <row r="82" spans="1:2" ht="15.75" hidden="1" customHeight="1">
      <c r="A82" s="22"/>
      <c r="B82" s="82"/>
    </row>
    <row r="83" spans="1:2" ht="15.75" hidden="1" customHeight="1">
      <c r="B83" s="82"/>
    </row>
    <row r="84" spans="1:2" ht="15.75" hidden="1" customHeight="1">
      <c r="B84" s="82"/>
    </row>
    <row r="85" spans="1:2" ht="15.75" hidden="1" customHeight="1">
      <c r="B85" s="82"/>
    </row>
    <row r="86" spans="1:2" ht="15.75" hidden="1" customHeight="1">
      <c r="B86" s="60"/>
    </row>
    <row r="87" spans="1:2" ht="15.75" hidden="1" customHeight="1">
      <c r="B87" s="60"/>
    </row>
    <row r="88" spans="1:2" ht="15.75" hidden="1" customHeight="1">
      <c r="B88" s="60"/>
    </row>
    <row r="89" spans="1:2" ht="15.75" hidden="1" customHeight="1">
      <c r="B89" s="60"/>
    </row>
    <row r="90" spans="1:2" ht="15.75" hidden="1" customHeight="1">
      <c r="B90" s="60"/>
    </row>
    <row r="91" spans="1:2" ht="15.75" hidden="1" customHeight="1">
      <c r="B91" s="82"/>
    </row>
    <row r="92" spans="1:2" ht="15.75" hidden="1" customHeight="1">
      <c r="B92" s="82"/>
    </row>
    <row r="93" spans="1:2" ht="15.75" hidden="1" customHeight="1">
      <c r="B93" s="82"/>
    </row>
    <row r="94" spans="1:2" ht="15.75" hidden="1" customHeight="1">
      <c r="B94" s="82"/>
    </row>
    <row r="95" spans="1:2" ht="15.75" hidden="1" customHeight="1">
      <c r="B95" s="82"/>
    </row>
    <row r="96" spans="1:2" ht="15.75" hidden="1" customHeight="1">
      <c r="B96" s="60"/>
    </row>
    <row r="97" spans="2:2" ht="15.75" hidden="1" customHeight="1">
      <c r="B97" s="60"/>
    </row>
    <row r="98" spans="2:2" ht="15.75" hidden="1" customHeight="1">
      <c r="B98" s="83"/>
    </row>
    <row r="99" spans="2:2" ht="15.75" hidden="1" customHeight="1">
      <c r="B99" s="60"/>
    </row>
    <row r="100" spans="2:2" ht="15.75" hidden="1" customHeight="1">
      <c r="B100" s="60"/>
    </row>
    <row r="101" spans="2:2" ht="15.75" hidden="1" customHeight="1">
      <c r="B101" s="60"/>
    </row>
    <row r="102" spans="2:2" ht="15.75" hidden="1" customHeight="1">
      <c r="B102" s="82"/>
    </row>
    <row r="103" spans="2:2" ht="15.75" hidden="1" customHeight="1">
      <c r="B103" s="60"/>
    </row>
    <row r="104" spans="2:2" ht="15.75" hidden="1" customHeight="1">
      <c r="B104" s="60"/>
    </row>
    <row r="105" spans="2:2" ht="15.75" hidden="1" customHeight="1">
      <c r="B105" s="60"/>
    </row>
    <row r="106" spans="2:2" ht="15.75" hidden="1" customHeight="1">
      <c r="B106" s="82"/>
    </row>
    <row r="107" spans="2:2" ht="15.75" hidden="1" customHeight="1">
      <c r="B107" s="82"/>
    </row>
    <row r="108" spans="2:2" ht="15.75" hidden="1" customHeight="1">
      <c r="B108" s="82"/>
    </row>
    <row r="109" spans="2:2" ht="15.75" hidden="1" customHeight="1">
      <c r="B109" s="83"/>
    </row>
    <row r="110" spans="2:2" ht="15.75" hidden="1" customHeight="1">
      <c r="B110" s="82"/>
    </row>
    <row r="111" spans="2:2" ht="15.75" hidden="1" customHeight="1">
      <c r="B111" s="82"/>
    </row>
    <row r="112" spans="2:2" ht="15.75" hidden="1" customHeight="1">
      <c r="B112" s="82"/>
    </row>
    <row r="113" spans="2:2" ht="15.75" hidden="1" customHeight="1">
      <c r="B113" s="82"/>
    </row>
    <row r="114" spans="2:2" ht="15.75" hidden="1" customHeight="1">
      <c r="B114" s="82"/>
    </row>
    <row r="115" spans="2:2" ht="15.75" hidden="1" customHeight="1">
      <c r="B115" s="82"/>
    </row>
    <row r="116" spans="2:2" ht="15.75" hidden="1" customHeight="1">
      <c r="B116" s="82"/>
    </row>
    <row r="117" spans="2:2" ht="15.75" hidden="1" customHeight="1">
      <c r="B117" s="82"/>
    </row>
    <row r="118" spans="2:2" ht="15.75" hidden="1" customHeight="1">
      <c r="B118" s="82"/>
    </row>
    <row r="119" spans="2:2" ht="15.75" hidden="1" customHeight="1">
      <c r="B119" s="60"/>
    </row>
    <row r="120" spans="2:2" ht="15.75" hidden="1" customHeight="1">
      <c r="B120" s="60"/>
    </row>
    <row r="121" spans="2:2" ht="15.75" hidden="1" customHeight="1">
      <c r="B121" s="60"/>
    </row>
    <row r="122" spans="2:2" ht="15.75" hidden="1" customHeight="1">
      <c r="B122" s="60"/>
    </row>
    <row r="123" spans="2:2" ht="15.75" hidden="1" customHeight="1">
      <c r="B123" s="60"/>
    </row>
    <row r="124" spans="2:2" ht="15.75" hidden="1" customHeight="1">
      <c r="B124" s="60"/>
    </row>
    <row r="125" spans="2:2" ht="15.75" hidden="1" customHeight="1">
      <c r="B125" s="60"/>
    </row>
    <row r="126" spans="2:2" ht="15.75" hidden="1" customHeight="1">
      <c r="B126" s="60"/>
    </row>
    <row r="127" spans="2:2" ht="15.75" hidden="1" customHeight="1">
      <c r="B127" s="60"/>
    </row>
    <row r="128" spans="2:2" ht="15.75" hidden="1" customHeight="1">
      <c r="B128" s="60"/>
    </row>
    <row r="129" spans="2:2" ht="15.75" hidden="1" customHeight="1">
      <c r="B129" s="60"/>
    </row>
    <row r="130" spans="2:2" ht="15.75" hidden="1" customHeight="1">
      <c r="B130" s="60"/>
    </row>
    <row r="131" spans="2:2" ht="15.75" hidden="1" customHeight="1">
      <c r="B131" s="60"/>
    </row>
    <row r="132" spans="2:2" ht="15.75" hidden="1" customHeight="1">
      <c r="B132" s="82"/>
    </row>
    <row r="133" spans="2:2" ht="15.75" hidden="1" customHeight="1">
      <c r="B133" s="82"/>
    </row>
    <row r="134" spans="2:2" ht="15.75" hidden="1" customHeight="1">
      <c r="B134" s="82"/>
    </row>
    <row r="135" spans="2:2" ht="15.75" hidden="1" customHeight="1">
      <c r="B135" s="82"/>
    </row>
    <row r="136" spans="2:2" ht="15.75" hidden="1" customHeight="1">
      <c r="B136" s="60"/>
    </row>
    <row r="137" spans="2:2" ht="15.75" hidden="1" customHeight="1">
      <c r="B137" s="82"/>
    </row>
    <row r="138" spans="2:2" ht="15.75" hidden="1" customHeight="1">
      <c r="B138" s="82"/>
    </row>
    <row r="139" spans="2:2" ht="15.75" hidden="1" customHeight="1">
      <c r="B139" s="82"/>
    </row>
    <row r="140" spans="2:2" ht="15.75" hidden="1" customHeight="1">
      <c r="B140" s="82"/>
    </row>
    <row r="141" spans="2:2" ht="15.75" hidden="1" customHeight="1">
      <c r="B141" s="82"/>
    </row>
    <row r="142" spans="2:2" ht="15.75" hidden="1" customHeight="1">
      <c r="B142" s="60"/>
    </row>
    <row r="143" spans="2:2" ht="15.75" hidden="1" customHeight="1">
      <c r="B143" s="60"/>
    </row>
    <row r="144" spans="2:2" ht="15.75" hidden="1" customHeight="1">
      <c r="B144" s="82"/>
    </row>
    <row r="145" spans="1:2" ht="15.75" hidden="1" customHeight="1">
      <c r="B145" s="82"/>
    </row>
    <row r="146" spans="1:2" ht="15.75" hidden="1" customHeight="1">
      <c r="B146" s="82"/>
    </row>
    <row r="147" spans="1:2" ht="15.75" hidden="1" customHeight="1">
      <c r="B147" s="82"/>
    </row>
    <row r="148" spans="1:2" ht="15.75" hidden="1" customHeight="1">
      <c r="B148" s="82"/>
    </row>
    <row r="149" spans="1:2" ht="15.75" hidden="1" customHeight="1">
      <c r="A149" s="45" t="s">
        <v>40</v>
      </c>
      <c r="B149" s="82"/>
    </row>
    <row r="150" spans="1:2" ht="15.75" hidden="1" customHeight="1">
      <c r="B150" s="82"/>
    </row>
    <row r="151" spans="1:2" ht="15.75" hidden="1" customHeight="1">
      <c r="B151" s="82"/>
    </row>
    <row r="152" spans="1:2" ht="15.75" hidden="1" customHeight="1">
      <c r="B152" s="82"/>
    </row>
    <row r="153" spans="1:2" ht="15.75" hidden="1" customHeight="1">
      <c r="B153" s="82"/>
    </row>
    <row r="154" spans="1:2" ht="15.75" hidden="1" customHeight="1">
      <c r="B154" s="82"/>
    </row>
    <row r="155" spans="1:2" ht="15.75" hidden="1" customHeight="1">
      <c r="B155" s="82"/>
    </row>
    <row r="156" spans="1:2" ht="15.75" hidden="1" customHeight="1">
      <c r="B156" s="82"/>
    </row>
    <row r="157" spans="1:2" ht="15.75" hidden="1" customHeight="1">
      <c r="B157" s="82"/>
    </row>
    <row r="158" spans="1:2" ht="15.75" hidden="1" customHeight="1">
      <c r="B158" s="82"/>
    </row>
    <row r="159" spans="1:2" ht="15.75" hidden="1" customHeight="1">
      <c r="B159" s="82"/>
    </row>
    <row r="160" spans="1:2" ht="15.75" hidden="1" customHeight="1">
      <c r="B160" s="60"/>
    </row>
    <row r="161" spans="2:2" ht="15.75" hidden="1" customHeight="1">
      <c r="B161" s="60"/>
    </row>
    <row r="162" spans="2:2" ht="15.75" hidden="1" customHeight="1">
      <c r="B162" s="82"/>
    </row>
    <row r="163" spans="2:2" ht="15.75" hidden="1" customHeight="1">
      <c r="B163" s="60"/>
    </row>
    <row r="164" spans="2:2" ht="15.75" hidden="1" customHeight="1">
      <c r="B164" s="60"/>
    </row>
    <row r="165" spans="2:2" ht="15.75" hidden="1" customHeight="1">
      <c r="B165" s="60"/>
    </row>
    <row r="166" spans="2:2" ht="15.75" hidden="1" customHeight="1">
      <c r="B166" s="60"/>
    </row>
    <row r="167" spans="2:2" ht="15.75" hidden="1" customHeight="1">
      <c r="B167" s="60"/>
    </row>
    <row r="168" spans="2:2" ht="15.75" hidden="1" customHeight="1">
      <c r="B168" s="60"/>
    </row>
    <row r="169" spans="2:2" ht="15.75" hidden="1" customHeight="1">
      <c r="B169" s="60"/>
    </row>
    <row r="170" spans="2:2" ht="15.75" hidden="1" customHeight="1">
      <c r="B170" s="60"/>
    </row>
    <row r="171" spans="2:2" ht="15.75" hidden="1" customHeight="1">
      <c r="B171" s="60"/>
    </row>
    <row r="172" spans="2:2" ht="15.75" hidden="1" customHeight="1">
      <c r="B172" s="60"/>
    </row>
    <row r="173" spans="2:2" ht="15.75" hidden="1" customHeight="1">
      <c r="B173" s="60"/>
    </row>
    <row r="174" spans="2:2" ht="15.75" hidden="1" customHeight="1">
      <c r="B174" s="60"/>
    </row>
    <row r="175" spans="2:2" ht="15.75" hidden="1" customHeight="1">
      <c r="B175" s="60"/>
    </row>
    <row r="176" spans="2:2" ht="15.75" hidden="1" customHeight="1">
      <c r="B176" s="60"/>
    </row>
    <row r="177" spans="2:2" ht="15.75" hidden="1" customHeight="1">
      <c r="B177" s="60"/>
    </row>
    <row r="178" spans="2:2" ht="15.75" hidden="1" customHeight="1">
      <c r="B178" s="60"/>
    </row>
    <row r="179" spans="2:2" ht="15.75" hidden="1" customHeight="1">
      <c r="B179" s="60"/>
    </row>
    <row r="180" spans="2:2" ht="15.75" hidden="1" customHeight="1">
      <c r="B180" s="60"/>
    </row>
    <row r="181" spans="2:2" ht="15.75" hidden="1" customHeight="1">
      <c r="B181" s="60"/>
    </row>
    <row r="182" spans="2:2" ht="15.75" hidden="1" customHeight="1">
      <c r="B182" s="60"/>
    </row>
    <row r="183" spans="2:2" ht="15.75" hidden="1" customHeight="1">
      <c r="B183" s="60"/>
    </row>
    <row r="184" spans="2:2" ht="15.75" hidden="1" customHeight="1">
      <c r="B184" s="60"/>
    </row>
    <row r="185" spans="2:2" ht="15.75" hidden="1" customHeight="1">
      <c r="B185" s="60"/>
    </row>
    <row r="186" spans="2:2" ht="15.75" hidden="1" customHeight="1">
      <c r="B186" s="60"/>
    </row>
    <row r="187" spans="2:2" ht="15.75" hidden="1" customHeight="1">
      <c r="B187" s="60"/>
    </row>
    <row r="188" spans="2:2" ht="15.75" hidden="1" customHeight="1">
      <c r="B188" s="60"/>
    </row>
    <row r="189" spans="2:2" ht="15.75" hidden="1" customHeight="1">
      <c r="B189" s="60"/>
    </row>
    <row r="190" spans="2:2" ht="15.75" hidden="1" customHeight="1">
      <c r="B190" s="60"/>
    </row>
    <row r="191" spans="2:2" ht="15.75" hidden="1" customHeight="1">
      <c r="B191" s="60"/>
    </row>
    <row r="192" spans="2:2" ht="15.75" hidden="1" customHeight="1">
      <c r="B192" s="60"/>
    </row>
    <row r="193" spans="2:2" ht="15.75" hidden="1" customHeight="1">
      <c r="B193" s="60"/>
    </row>
    <row r="194" spans="2:2" ht="15.75" hidden="1" customHeight="1">
      <c r="B194" s="60"/>
    </row>
    <row r="195" spans="2:2" ht="15.75" hidden="1" customHeight="1">
      <c r="B195" s="60"/>
    </row>
    <row r="196" spans="2:2" ht="15.75" hidden="1" customHeight="1">
      <c r="B196" s="60"/>
    </row>
    <row r="197" spans="2:2" ht="15.75" hidden="1" customHeight="1">
      <c r="B197" s="60"/>
    </row>
    <row r="198" spans="2:2" ht="15.75" hidden="1" customHeight="1">
      <c r="B198" s="60"/>
    </row>
    <row r="199" spans="2:2" ht="15.75" hidden="1" customHeight="1">
      <c r="B199" s="60"/>
    </row>
    <row r="200" spans="2:2" ht="15.75" hidden="1" customHeight="1">
      <c r="B200" s="60"/>
    </row>
    <row r="201" spans="2:2" ht="15.75" hidden="1" customHeight="1">
      <c r="B201" s="60"/>
    </row>
    <row r="202" spans="2:2" ht="15.75" hidden="1" customHeight="1">
      <c r="B202" s="60"/>
    </row>
    <row r="203" spans="2:2" ht="15.75" hidden="1" customHeight="1">
      <c r="B203" s="60"/>
    </row>
    <row r="204" spans="2:2" ht="15.75" hidden="1" customHeight="1">
      <c r="B204" s="60"/>
    </row>
    <row r="205" spans="2:2" ht="15.75" hidden="1" customHeight="1">
      <c r="B205" s="60"/>
    </row>
    <row r="206" spans="2:2" ht="15.75" hidden="1" customHeight="1">
      <c r="B206" s="60"/>
    </row>
    <row r="207" spans="2:2" ht="15.75" hidden="1" customHeight="1">
      <c r="B207" s="60"/>
    </row>
    <row r="208" spans="2:2" ht="15.75" hidden="1" customHeight="1">
      <c r="B208" s="60"/>
    </row>
    <row r="209" spans="2:2" ht="15.75" hidden="1" customHeight="1">
      <c r="B209" s="60"/>
    </row>
    <row r="210" spans="2:2" ht="15.75" hidden="1" customHeight="1">
      <c r="B210" s="60"/>
    </row>
    <row r="211" spans="2:2" ht="15.75" hidden="1" customHeight="1">
      <c r="B211" s="60"/>
    </row>
    <row r="212" spans="2:2" ht="15.75" hidden="1" customHeight="1">
      <c r="B212" s="60"/>
    </row>
    <row r="213" spans="2:2" ht="15.75" hidden="1" customHeight="1">
      <c r="B213" s="60"/>
    </row>
    <row r="214" spans="2:2" ht="15.75" hidden="1" customHeight="1">
      <c r="B214" s="60"/>
    </row>
    <row r="215" spans="2:2" ht="15.75" hidden="1" customHeight="1">
      <c r="B215" s="60"/>
    </row>
    <row r="216" spans="2:2" ht="15.75" hidden="1" customHeight="1">
      <c r="B216" s="60"/>
    </row>
    <row r="217" spans="2:2" ht="15.75" hidden="1" customHeight="1">
      <c r="B217" s="60"/>
    </row>
    <row r="218" spans="2:2" ht="15.75" hidden="1" customHeight="1">
      <c r="B218" s="60"/>
    </row>
    <row r="219" spans="2:2" ht="15.75" hidden="1" customHeight="1">
      <c r="B219" s="60"/>
    </row>
    <row r="220" spans="2:2" ht="15.75" hidden="1" customHeight="1">
      <c r="B220" s="60"/>
    </row>
    <row r="221" spans="2:2" ht="15.75" hidden="1" customHeight="1">
      <c r="B221" s="60"/>
    </row>
    <row r="222" spans="2:2" ht="15.75" hidden="1" customHeight="1">
      <c r="B222" s="60"/>
    </row>
    <row r="223" spans="2:2" ht="15.75" hidden="1" customHeight="1">
      <c r="B223" s="60"/>
    </row>
    <row r="224" spans="2:2" ht="15.75" hidden="1" customHeight="1">
      <c r="B224" s="60"/>
    </row>
    <row r="225" spans="2:2" ht="15.75" hidden="1" customHeight="1">
      <c r="B225" s="60"/>
    </row>
    <row r="226" spans="2:2" ht="15.75" hidden="1" customHeight="1">
      <c r="B226" s="60"/>
    </row>
    <row r="227" spans="2:2" ht="15.75" hidden="1" customHeight="1">
      <c r="B227" s="82"/>
    </row>
    <row r="228" spans="2:2" ht="15.75" hidden="1" customHeight="1">
      <c r="B228" s="60"/>
    </row>
    <row r="229" spans="2:2" ht="15.75" hidden="1" customHeight="1">
      <c r="B229" s="60"/>
    </row>
    <row r="230" spans="2:2" ht="15.75" hidden="1" customHeight="1">
      <c r="B230" s="60"/>
    </row>
    <row r="231" spans="2:2" ht="15.75" hidden="1" customHeight="1">
      <c r="B231" s="60"/>
    </row>
    <row r="232" spans="2:2" ht="15.75" hidden="1" customHeight="1">
      <c r="B232" s="60"/>
    </row>
    <row r="233" spans="2:2" ht="15.75" hidden="1" customHeight="1">
      <c r="B233" s="60"/>
    </row>
    <row r="234" spans="2:2" ht="15.75" hidden="1" customHeight="1">
      <c r="B234" s="60"/>
    </row>
    <row r="235" spans="2:2" ht="15.75" hidden="1" customHeight="1">
      <c r="B235" s="60"/>
    </row>
    <row r="236" spans="2:2" ht="15.75" hidden="1" customHeight="1">
      <c r="B236" s="82"/>
    </row>
    <row r="237" spans="2:2" ht="15.75" hidden="1" customHeight="1">
      <c r="B237" s="60"/>
    </row>
    <row r="238" spans="2:2" ht="15.75" hidden="1" customHeight="1">
      <c r="B238" s="82"/>
    </row>
    <row r="239" spans="2:2" ht="15.75" hidden="1" customHeight="1">
      <c r="B239" s="82"/>
    </row>
    <row r="240" spans="2:2" ht="15.75" hidden="1" customHeight="1">
      <c r="B240" s="82"/>
    </row>
    <row r="241" spans="2:2" ht="15.75" hidden="1" customHeight="1">
      <c r="B241" s="82"/>
    </row>
    <row r="242" spans="2:2" ht="15.75" hidden="1" customHeight="1">
      <c r="B242" s="82"/>
    </row>
    <row r="243" spans="2:2" ht="15.75" hidden="1" customHeight="1">
      <c r="B243" s="82"/>
    </row>
    <row r="244" spans="2:2" ht="15.75" hidden="1" customHeight="1">
      <c r="B244" s="60"/>
    </row>
    <row r="245" spans="2:2" ht="15.75" hidden="1" customHeight="1">
      <c r="B245" s="60"/>
    </row>
    <row r="246" spans="2:2" ht="15.75" hidden="1" customHeight="1">
      <c r="B246" s="60"/>
    </row>
    <row r="247" spans="2:2" ht="15.75" hidden="1" customHeight="1">
      <c r="B247" s="60"/>
    </row>
    <row r="248" spans="2:2" ht="15.75" hidden="1" customHeight="1">
      <c r="B248" s="60"/>
    </row>
    <row r="249" spans="2:2" ht="15.75" hidden="1" customHeight="1">
      <c r="B249" s="60"/>
    </row>
    <row r="250" spans="2:2" ht="15.75" hidden="1" customHeight="1">
      <c r="B250" s="60"/>
    </row>
    <row r="251" spans="2:2" ht="15.75" hidden="1" customHeight="1"/>
    <row r="252" spans="2:2" ht="15.75" hidden="1" customHeight="1"/>
    <row r="253" spans="2:2" ht="15.75" hidden="1" customHeight="1"/>
    <row r="254" spans="2:2" ht="15.75" hidden="1" customHeight="1"/>
    <row r="255" spans="2:2" ht="15.75" hidden="1" customHeight="1"/>
    <row r="256" spans="2:2"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sheetData>
  <sheetProtection algorithmName="SHA-512" hashValue="YQ5FWlj6dRlKJ4z4/FmZiMo1BfY9m/VBzzoT2g1FQi7oMg5BTdwzVIojv0ubjoUExdnvwC/IBPOPjd7s0BXm/g==" saltValue="qwrkXsXO7ZOPuaA3awTeMA==" spinCount="100000" sheet="1" objects="1" scenarios="1" formatColumns="0" formatRows="0" autoFilter="0"/>
  <mergeCells count="4">
    <mergeCell ref="C7:I19"/>
    <mergeCell ref="D6:I6"/>
    <mergeCell ref="D21:I21"/>
    <mergeCell ref="C22:I29"/>
  </mergeCells>
  <hyperlinks>
    <hyperlink ref="E3" location="'Dupla materialidade'!C6" display="GRI 3-1" xr:uid="{9EED72DB-1703-4ECA-8F8B-78D62FC8B074}"/>
    <hyperlink ref="F3" location="'Dupla materialidade'!C21" display="GRI 3-2" xr:uid="{5EB2DE91-0B11-4535-8E8C-8E366BE33F3C}"/>
  </hyperlink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4386-D1DB-46C1-85E5-F37DBF8B05B8}">
  <sheetPr>
    <tabColor rgb="FF00A0A8"/>
  </sheetPr>
  <dimension ref="A1:AT778"/>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140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60"/>
      <c r="H2" s="60"/>
      <c r="I2" s="60"/>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6" t="s">
        <v>505</v>
      </c>
      <c r="D3" s="60"/>
      <c r="E3" s="234" t="s">
        <v>461</v>
      </c>
      <c r="F3" s="234" t="s">
        <v>462</v>
      </c>
      <c r="G3" s="60"/>
      <c r="H3" s="60"/>
      <c r="I3" s="60"/>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
        <v>1</v>
      </c>
      <c r="D4" s="60"/>
      <c r="E4" s="147"/>
      <c r="F4" s="147"/>
      <c r="G4" s="60"/>
      <c r="H4" s="60"/>
      <c r="I4" s="60"/>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102"/>
      <c r="D5" s="95"/>
      <c r="E5" s="95"/>
      <c r="F5" s="95"/>
      <c r="G5" s="95"/>
      <c r="H5" s="95"/>
      <c r="I5" s="95"/>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19" t="s">
        <v>461</v>
      </c>
      <c r="D6" s="722" t="s">
        <v>478</v>
      </c>
      <c r="E6" s="723"/>
      <c r="F6" s="723"/>
      <c r="G6" s="723"/>
      <c r="H6" s="723"/>
      <c r="I6" s="724"/>
      <c r="J6" s="84"/>
      <c r="K6" s="84"/>
      <c r="L6" s="84"/>
      <c r="M6" s="53"/>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19" t="s">
        <v>41</v>
      </c>
      <c r="D7" s="719"/>
      <c r="E7" s="719"/>
      <c r="F7" s="719"/>
      <c r="G7" s="719"/>
      <c r="H7" s="719"/>
      <c r="I7" s="719"/>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18"/>
      <c r="D8" s="718"/>
      <c r="E8" s="718"/>
      <c r="F8" s="718"/>
      <c r="G8" s="718"/>
      <c r="H8" s="718"/>
      <c r="I8" s="718"/>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18"/>
      <c r="D9" s="718"/>
      <c r="E9" s="718"/>
      <c r="F9" s="718"/>
      <c r="G9" s="718"/>
      <c r="H9" s="718"/>
      <c r="I9" s="718"/>
      <c r="J9" s="87"/>
      <c r="K9" s="87"/>
      <c r="L9" s="87"/>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86"/>
      <c r="D10" s="87"/>
      <c r="E10" s="87"/>
      <c r="F10" s="87"/>
      <c r="G10" s="87"/>
      <c r="H10" s="87"/>
      <c r="I10" s="87"/>
      <c r="J10" s="87"/>
      <c r="K10" s="87"/>
      <c r="L10" s="87"/>
      <c r="M10" s="8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8"/>
      <c r="B11" s="76"/>
      <c r="C11" s="119" t="s">
        <v>462</v>
      </c>
      <c r="D11" s="722" t="s">
        <v>479</v>
      </c>
      <c r="E11" s="723"/>
      <c r="F11" s="723"/>
      <c r="G11" s="723"/>
      <c r="H11" s="723"/>
      <c r="I11" s="724"/>
      <c r="J11" s="84"/>
      <c r="K11" s="84"/>
      <c r="L11" s="84"/>
      <c r="M11" s="5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4"/>
      <c r="B12" s="76"/>
      <c r="C12" s="720" t="s">
        <v>715</v>
      </c>
      <c r="D12" s="721"/>
      <c r="E12" s="721"/>
      <c r="F12" s="721"/>
      <c r="G12" s="721"/>
      <c r="H12" s="721"/>
      <c r="I12" s="721"/>
      <c r="J12" s="85"/>
      <c r="K12" s="85"/>
      <c r="L12" s="85"/>
      <c r="M12" s="73"/>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4"/>
      <c r="B13" s="76"/>
      <c r="C13" s="710"/>
      <c r="D13" s="711"/>
      <c r="E13" s="711"/>
      <c r="F13" s="711"/>
      <c r="G13" s="711"/>
      <c r="H13" s="711"/>
      <c r="I13" s="711"/>
      <c r="J13" s="87"/>
      <c r="K13" s="87"/>
      <c r="L13" s="87"/>
      <c r="M13" s="7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A14" s="94"/>
      <c r="B14" s="76"/>
      <c r="C14" s="710"/>
      <c r="D14" s="711"/>
      <c r="E14" s="711"/>
      <c r="F14" s="711"/>
      <c r="G14" s="711"/>
      <c r="H14" s="711"/>
      <c r="I14" s="711"/>
      <c r="J14" s="87"/>
      <c r="K14" s="87"/>
      <c r="L14" s="87"/>
      <c r="M14" s="80"/>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A15" s="94"/>
      <c r="B15" s="76"/>
      <c r="C15" s="710"/>
      <c r="D15" s="711"/>
      <c r="E15" s="711"/>
      <c r="F15" s="711"/>
      <c r="G15" s="711"/>
      <c r="H15" s="711"/>
      <c r="I15" s="711"/>
      <c r="J15" s="87"/>
      <c r="K15" s="87"/>
      <c r="L15" s="87"/>
      <c r="M15" s="80"/>
      <c r="N15" s="68"/>
      <c r="O15" s="99"/>
      <c r="P15" s="99"/>
      <c r="Q15" s="99"/>
      <c r="R15" s="99"/>
      <c r="S15" s="99"/>
      <c r="T15" s="99"/>
      <c r="U15" s="99"/>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A16" s="94"/>
      <c r="B16" s="76"/>
      <c r="C16" s="710"/>
      <c r="D16" s="711"/>
      <c r="E16" s="711"/>
      <c r="F16" s="711"/>
      <c r="G16" s="711"/>
      <c r="H16" s="711"/>
      <c r="I16" s="711"/>
      <c r="J16" s="87"/>
      <c r="K16" s="87"/>
      <c r="L16" s="87"/>
      <c r="M16" s="68"/>
      <c r="N16" s="100"/>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12" ht="24.95" customHeight="1">
      <c r="A17" s="94"/>
      <c r="B17" s="76"/>
      <c r="C17" s="86"/>
      <c r="D17" s="87"/>
      <c r="E17" s="87"/>
      <c r="F17" s="87"/>
      <c r="G17" s="87"/>
      <c r="H17" s="87"/>
      <c r="I17" s="87"/>
      <c r="J17" s="87"/>
      <c r="K17" s="87"/>
      <c r="L17" s="87"/>
    </row>
    <row r="18" spans="1:12" ht="24.95" customHeight="1">
      <c r="A18" s="94"/>
      <c r="B18" s="76"/>
      <c r="C18" s="101"/>
      <c r="D18" s="92"/>
      <c r="E18" s="92"/>
      <c r="F18" s="92"/>
      <c r="G18" s="92"/>
      <c r="H18" s="92"/>
      <c r="I18" s="92"/>
      <c r="J18" s="92"/>
      <c r="K18" s="92"/>
      <c r="L18" s="92"/>
    </row>
    <row r="19" spans="1:12" ht="24.95" customHeight="1">
      <c r="A19" s="94"/>
      <c r="B19" s="76"/>
      <c r="C19" s="715"/>
      <c r="D19" s="716"/>
      <c r="E19" s="716"/>
      <c r="F19" s="716"/>
      <c r="G19" s="716"/>
      <c r="H19" s="716"/>
      <c r="I19" s="716"/>
      <c r="J19" s="716"/>
      <c r="K19" s="716"/>
      <c r="L19" s="716"/>
    </row>
    <row r="20" spans="1:12" ht="24.95" customHeight="1">
      <c r="A20" s="94"/>
      <c r="B20" s="76"/>
    </row>
    <row r="21" spans="1:12" ht="24.95" customHeight="1">
      <c r="A21" s="94"/>
      <c r="B21" s="76"/>
    </row>
    <row r="22" spans="1:12" ht="24.95" customHeight="1">
      <c r="A22" s="94"/>
      <c r="B22" s="76"/>
    </row>
    <row r="23" spans="1:12" ht="24.95" customHeight="1">
      <c r="A23" s="94"/>
      <c r="B23" s="76"/>
    </row>
    <row r="24" spans="1:12" ht="24.95" customHeight="1">
      <c r="A24" s="94"/>
      <c r="B24" s="76"/>
    </row>
    <row r="25" spans="1:12" ht="24.95" customHeight="1">
      <c r="A25" s="94"/>
      <c r="B25" s="60"/>
    </row>
    <row r="26" spans="1:12" ht="24.95" customHeight="1">
      <c r="A26" s="94"/>
      <c r="B26" s="60"/>
    </row>
    <row r="27" spans="1:12" ht="24.95" customHeight="1">
      <c r="A27" s="94"/>
      <c r="B27" s="60"/>
    </row>
    <row r="28" spans="1:12" ht="24.95" customHeight="1">
      <c r="A28" s="94"/>
      <c r="B28" s="60"/>
    </row>
    <row r="29" spans="1:12" ht="24.95" customHeight="1">
      <c r="A29" s="94"/>
      <c r="B29" s="60"/>
    </row>
    <row r="30" spans="1:12" ht="24.95" customHeight="1">
      <c r="A30" s="94"/>
      <c r="B30" s="60"/>
    </row>
    <row r="31" spans="1:12" ht="24.95" customHeight="1">
      <c r="A31" s="94"/>
      <c r="B31" s="60"/>
    </row>
    <row r="32" spans="1:12" ht="24.9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sheetData>
  <sheetProtection algorithmName="SHA-512" hashValue="Wu2ijPlQCsB3DXOTdKQyr8g2KKMgFHsdjHW5Uox00iDLNNP0xP7PXzygcc/nFFjUSSamtJF2JkNk0ZXe6Q1caA==" saltValue="ZyEUxpyAPkItMFwKJzujwA==" spinCount="100000" sheet="1" objects="1" scenarios="1" formatColumns="0" formatRows="0" autoFilter="0"/>
  <mergeCells count="5">
    <mergeCell ref="C19:L19"/>
    <mergeCell ref="C7:I9"/>
    <mergeCell ref="C12:I16"/>
    <mergeCell ref="D6:I6"/>
    <mergeCell ref="D11:I11"/>
  </mergeCells>
  <hyperlinks>
    <hyperlink ref="E3" location="Perfil!C6" display="GRI 2-1" xr:uid="{5507C230-44A6-4838-9BA7-77C5FD322827}"/>
    <hyperlink ref="F3" location="Perfil!C11" display="GRI 2-6" xr:uid="{BF43E126-908A-4B1F-9A17-DD6954495A9A}"/>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CD4C-7390-4878-BBE5-9D427E302FC0}">
  <sheetPr>
    <tabColor rgb="FF00A0A8"/>
  </sheetPr>
  <dimension ref="A1:AT764"/>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E2" s="65"/>
      <c r="F2" s="65"/>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6" t="s">
        <v>505</v>
      </c>
      <c r="D3" s="97"/>
      <c r="E3" s="234" t="s">
        <v>465</v>
      </c>
      <c r="F3" s="235" t="s">
        <v>730</v>
      </c>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
        <v>716</v>
      </c>
      <c r="E4" s="133"/>
      <c r="F4" s="133"/>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19" t="s">
        <v>465</v>
      </c>
      <c r="D6" s="722" t="s">
        <v>720</v>
      </c>
      <c r="E6" s="723"/>
      <c r="F6" s="723"/>
      <c r="G6" s="723"/>
      <c r="H6" s="723"/>
      <c r="I6" s="724"/>
      <c r="M6" s="121"/>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25" t="s">
        <v>721</v>
      </c>
      <c r="D7" s="726"/>
      <c r="E7" s="726"/>
      <c r="F7" s="726"/>
      <c r="G7" s="726"/>
      <c r="H7" s="726"/>
      <c r="I7" s="726"/>
      <c r="J7" s="129"/>
      <c r="K7" s="129"/>
      <c r="L7" s="129"/>
      <c r="M7" s="122"/>
      <c r="N7" s="68"/>
      <c r="O7" s="69"/>
      <c r="P7" s="69"/>
      <c r="Q7" s="69"/>
      <c r="R7" s="69"/>
      <c r="S7" s="69"/>
      <c r="T7" s="69"/>
      <c r="U7" s="70"/>
      <c r="V7" s="71"/>
      <c r="W7" s="71"/>
      <c r="X7" s="71"/>
      <c r="Y7" s="71"/>
      <c r="Z7" s="72"/>
      <c r="AA7" s="71"/>
      <c r="AB7" s="71"/>
      <c r="AC7" s="71"/>
      <c r="AD7" s="71"/>
      <c r="AE7" s="71"/>
      <c r="AF7" s="71"/>
      <c r="AG7" s="71"/>
      <c r="AH7" s="71"/>
      <c r="AI7" s="71"/>
      <c r="AJ7" s="71"/>
      <c r="AK7" s="71"/>
      <c r="AL7" s="71"/>
      <c r="AM7" s="71"/>
      <c r="AN7" s="71"/>
      <c r="AO7" s="66"/>
      <c r="AP7" s="65"/>
      <c r="AQ7" s="65"/>
      <c r="AR7" s="65"/>
      <c r="AS7" s="65"/>
      <c r="AT7" s="61"/>
    </row>
    <row r="8" spans="1:46" ht="24.95" customHeight="1">
      <c r="A8" s="98"/>
      <c r="B8" s="76"/>
      <c r="C8" s="727"/>
      <c r="D8" s="728"/>
      <c r="E8" s="728"/>
      <c r="F8" s="728"/>
      <c r="G8" s="728"/>
      <c r="H8" s="728"/>
      <c r="I8" s="728"/>
      <c r="J8" s="126"/>
      <c r="K8" s="126"/>
      <c r="L8" s="126"/>
      <c r="M8" s="122"/>
      <c r="N8" s="68"/>
      <c r="O8" s="69"/>
      <c r="P8" s="69"/>
      <c r="Q8" s="69"/>
      <c r="R8" s="69"/>
      <c r="S8" s="69"/>
      <c r="T8" s="69"/>
      <c r="U8" s="70"/>
      <c r="V8" s="71"/>
      <c r="W8" s="71"/>
      <c r="X8" s="71"/>
      <c r="Y8" s="71"/>
      <c r="Z8" s="72"/>
      <c r="AA8" s="71"/>
      <c r="AB8" s="71"/>
      <c r="AC8" s="71"/>
      <c r="AD8" s="71"/>
      <c r="AE8" s="71"/>
      <c r="AF8" s="71"/>
      <c r="AG8" s="71"/>
      <c r="AH8" s="71"/>
      <c r="AI8" s="71"/>
      <c r="AJ8" s="71"/>
      <c r="AK8" s="71"/>
      <c r="AL8" s="71"/>
      <c r="AM8" s="71"/>
      <c r="AN8" s="71"/>
      <c r="AO8" s="66"/>
      <c r="AP8" s="65"/>
      <c r="AQ8" s="65"/>
      <c r="AR8" s="65"/>
      <c r="AS8" s="65"/>
      <c r="AT8" s="61"/>
    </row>
    <row r="9" spans="1:46" ht="24.95" customHeight="1">
      <c r="A9" s="98"/>
      <c r="B9" s="76"/>
      <c r="C9" s="727"/>
      <c r="D9" s="728"/>
      <c r="E9" s="728"/>
      <c r="F9" s="728"/>
      <c r="G9" s="728"/>
      <c r="H9" s="728"/>
      <c r="I9" s="728"/>
      <c r="J9" s="128"/>
      <c r="K9" s="128"/>
      <c r="L9" s="128"/>
      <c r="M9" s="122"/>
      <c r="N9" s="68"/>
      <c r="O9" s="69"/>
      <c r="P9" s="69"/>
      <c r="Q9" s="69"/>
      <c r="R9" s="69"/>
      <c r="S9" s="69"/>
      <c r="T9" s="69"/>
      <c r="U9" s="70"/>
      <c r="V9" s="71"/>
      <c r="W9" s="71"/>
      <c r="X9" s="71"/>
      <c r="Y9" s="71"/>
      <c r="Z9" s="72"/>
      <c r="AA9" s="71"/>
      <c r="AB9" s="71"/>
      <c r="AC9" s="71"/>
      <c r="AD9" s="71"/>
      <c r="AE9" s="71"/>
      <c r="AF9" s="71"/>
      <c r="AG9" s="71"/>
      <c r="AH9" s="71"/>
      <c r="AI9" s="71"/>
      <c r="AJ9" s="71"/>
      <c r="AK9" s="71"/>
      <c r="AL9" s="71"/>
      <c r="AM9" s="71"/>
      <c r="AN9" s="71"/>
      <c r="AO9" s="66"/>
      <c r="AP9" s="65"/>
      <c r="AQ9" s="65"/>
      <c r="AR9" s="65"/>
      <c r="AS9" s="65"/>
      <c r="AT9" s="61"/>
    </row>
    <row r="10" spans="1:46" ht="24.95" customHeight="1">
      <c r="A10" s="98"/>
      <c r="B10" s="76"/>
      <c r="C10" s="727"/>
      <c r="D10" s="728"/>
      <c r="E10" s="728"/>
      <c r="F10" s="728"/>
      <c r="G10" s="728"/>
      <c r="H10" s="728"/>
      <c r="I10" s="728"/>
      <c r="J10" s="128"/>
      <c r="K10" s="128"/>
      <c r="L10" s="128"/>
      <c r="M10" s="122"/>
      <c r="N10" s="68"/>
      <c r="O10" s="69"/>
      <c r="P10" s="69"/>
      <c r="Q10" s="69"/>
      <c r="R10" s="69"/>
      <c r="S10" s="69"/>
      <c r="T10" s="69"/>
      <c r="U10" s="70"/>
      <c r="V10" s="71"/>
      <c r="W10" s="71"/>
      <c r="X10" s="71"/>
      <c r="Y10" s="71"/>
      <c r="Z10" s="72"/>
      <c r="AA10" s="71"/>
      <c r="AB10" s="71"/>
      <c r="AC10" s="71"/>
      <c r="AD10" s="71"/>
      <c r="AE10" s="71"/>
      <c r="AF10" s="71"/>
      <c r="AG10" s="71"/>
      <c r="AH10" s="71"/>
      <c r="AI10" s="71"/>
      <c r="AJ10" s="71"/>
      <c r="AK10" s="71"/>
      <c r="AL10" s="71"/>
      <c r="AM10" s="71"/>
      <c r="AN10" s="71"/>
      <c r="AO10" s="66"/>
      <c r="AP10" s="65"/>
      <c r="AQ10" s="65"/>
      <c r="AR10" s="65"/>
      <c r="AS10" s="65"/>
      <c r="AT10" s="61"/>
    </row>
    <row r="11" spans="1:46" ht="24.95" customHeight="1">
      <c r="A11" s="94"/>
      <c r="B11" s="76"/>
      <c r="C11" s="727"/>
      <c r="D11" s="728"/>
      <c r="E11" s="728"/>
      <c r="F11" s="728"/>
      <c r="G11" s="728"/>
      <c r="H11" s="728"/>
      <c r="I11" s="728"/>
      <c r="J11" s="128"/>
      <c r="K11" s="128"/>
      <c r="L11" s="128"/>
      <c r="M11" s="68"/>
    </row>
    <row r="12" spans="1:46" ht="24.95" customHeight="1">
      <c r="A12" s="94"/>
      <c r="B12" s="76"/>
      <c r="C12" s="727"/>
      <c r="D12" s="728"/>
      <c r="E12" s="728"/>
      <c r="F12" s="728"/>
      <c r="G12" s="728"/>
      <c r="H12" s="728"/>
      <c r="I12" s="728"/>
      <c r="J12" s="128"/>
      <c r="K12" s="128"/>
      <c r="L12" s="128"/>
      <c r="M12" s="122"/>
      <c r="N12" s="68"/>
      <c r="O12" s="69"/>
      <c r="P12" s="69"/>
      <c r="Q12" s="69"/>
      <c r="R12" s="69"/>
      <c r="S12" s="69"/>
      <c r="T12" s="69"/>
      <c r="U12" s="70"/>
      <c r="V12" s="71"/>
      <c r="W12" s="71"/>
      <c r="X12" s="71"/>
      <c r="Y12" s="71"/>
      <c r="Z12" s="72"/>
      <c r="AA12" s="71"/>
      <c r="AB12" s="71"/>
      <c r="AC12" s="71"/>
      <c r="AD12" s="71"/>
      <c r="AE12" s="71"/>
      <c r="AF12" s="71"/>
      <c r="AG12" s="71"/>
      <c r="AH12" s="71"/>
      <c r="AI12" s="71"/>
      <c r="AJ12" s="71"/>
      <c r="AK12" s="71"/>
      <c r="AL12" s="71"/>
      <c r="AM12" s="71"/>
      <c r="AN12" s="71"/>
      <c r="AO12" s="66"/>
      <c r="AP12" s="65"/>
      <c r="AQ12" s="65"/>
      <c r="AR12" s="65"/>
      <c r="AS12" s="65"/>
    </row>
    <row r="13" spans="1:46" ht="24.95" customHeight="1">
      <c r="A13" s="94"/>
      <c r="B13" s="60"/>
      <c r="C13" s="727"/>
      <c r="D13" s="728"/>
      <c r="E13" s="728"/>
      <c r="F13" s="728"/>
      <c r="G13" s="728"/>
      <c r="H13" s="728"/>
      <c r="I13" s="728"/>
      <c r="J13" s="128"/>
      <c r="K13" s="128"/>
      <c r="L13" s="128"/>
      <c r="M13" s="68"/>
    </row>
    <row r="14" spans="1:46" ht="24.95" customHeight="1">
      <c r="A14" s="94"/>
      <c r="B14" s="76"/>
      <c r="C14" s="727"/>
      <c r="D14" s="728"/>
      <c r="E14" s="728"/>
      <c r="F14" s="728"/>
      <c r="G14" s="728"/>
      <c r="H14" s="728"/>
      <c r="I14" s="728"/>
      <c r="J14" s="128"/>
      <c r="K14" s="128"/>
      <c r="L14" s="128"/>
      <c r="M14" s="122"/>
      <c r="N14" s="68"/>
    </row>
    <row r="15" spans="1:46" ht="24.95" customHeight="1">
      <c r="A15" s="94"/>
      <c r="B15" s="76"/>
      <c r="C15" s="727"/>
      <c r="D15" s="728"/>
      <c r="E15" s="728"/>
      <c r="F15" s="728"/>
      <c r="G15" s="728"/>
      <c r="H15" s="728"/>
      <c r="I15" s="728"/>
      <c r="J15" s="128"/>
      <c r="K15" s="128"/>
      <c r="L15" s="128"/>
      <c r="M15" s="68"/>
    </row>
    <row r="16" spans="1:46" ht="24.95" customHeight="1">
      <c r="A16" s="94"/>
      <c r="B16" s="76"/>
      <c r="C16" s="727"/>
      <c r="D16" s="728"/>
      <c r="E16" s="728"/>
      <c r="F16" s="728"/>
      <c r="G16" s="728"/>
      <c r="H16" s="728"/>
      <c r="I16" s="728"/>
      <c r="J16" s="128"/>
      <c r="K16" s="128"/>
      <c r="L16" s="128"/>
      <c r="M16" s="122"/>
      <c r="N16" s="68"/>
    </row>
    <row r="17" spans="1:14" ht="24.95" customHeight="1">
      <c r="A17" s="94"/>
      <c r="B17" s="60"/>
      <c r="C17" s="727"/>
      <c r="D17" s="728"/>
      <c r="E17" s="728"/>
      <c r="F17" s="728"/>
      <c r="G17" s="728"/>
      <c r="H17" s="728"/>
      <c r="I17" s="728"/>
      <c r="J17" s="128"/>
      <c r="K17" s="128"/>
      <c r="L17" s="128"/>
      <c r="M17" s="68"/>
    </row>
    <row r="18" spans="1:14" ht="24.95" customHeight="1">
      <c r="A18" s="94"/>
      <c r="B18" s="76"/>
      <c r="C18" s="727"/>
      <c r="D18" s="728"/>
      <c r="E18" s="728"/>
      <c r="F18" s="728"/>
      <c r="G18" s="728"/>
      <c r="H18" s="728"/>
      <c r="I18" s="728"/>
      <c r="J18" s="128"/>
      <c r="K18" s="128"/>
      <c r="L18" s="128"/>
      <c r="M18" s="122"/>
      <c r="N18" s="68"/>
    </row>
    <row r="19" spans="1:14" ht="24.95" customHeight="1">
      <c r="A19" s="94"/>
      <c r="B19" s="76"/>
      <c r="C19" s="127"/>
      <c r="D19" s="128"/>
      <c r="E19" s="128"/>
      <c r="F19" s="128"/>
      <c r="G19" s="128"/>
      <c r="H19" s="128"/>
      <c r="I19" s="128"/>
      <c r="J19" s="128"/>
      <c r="K19" s="128"/>
      <c r="L19" s="128"/>
      <c r="M19" s="122"/>
      <c r="N19" s="68"/>
    </row>
    <row r="20" spans="1:14" ht="24.95" customHeight="1">
      <c r="A20" s="94"/>
      <c r="B20" s="76"/>
      <c r="C20" s="119" t="s">
        <v>723</v>
      </c>
      <c r="D20" s="722" t="s">
        <v>2</v>
      </c>
      <c r="E20" s="723"/>
      <c r="F20" s="723"/>
      <c r="G20" s="723"/>
      <c r="H20" s="723"/>
      <c r="I20" s="724"/>
      <c r="J20" s="128"/>
      <c r="K20" s="128"/>
      <c r="L20" s="128"/>
      <c r="M20" s="122"/>
      <c r="N20" s="68"/>
    </row>
    <row r="21" spans="1:14" ht="24.95" customHeight="1">
      <c r="A21" s="94"/>
      <c r="B21" s="76"/>
      <c r="C21" s="720" t="s">
        <v>722</v>
      </c>
      <c r="D21" s="721"/>
      <c r="E21" s="721"/>
      <c r="F21" s="721"/>
      <c r="G21" s="721"/>
      <c r="H21" s="721"/>
      <c r="I21" s="721"/>
      <c r="J21" s="128"/>
      <c r="K21" s="128"/>
      <c r="L21" s="128"/>
      <c r="M21" s="122"/>
      <c r="N21" s="68"/>
    </row>
    <row r="22" spans="1:14" ht="24.95" customHeight="1">
      <c r="A22" s="94"/>
      <c r="B22" s="76"/>
      <c r="C22" s="710"/>
      <c r="D22" s="711"/>
      <c r="E22" s="711"/>
      <c r="F22" s="711"/>
      <c r="G22" s="711"/>
      <c r="H22" s="711"/>
      <c r="I22" s="711"/>
      <c r="J22" s="128"/>
      <c r="K22" s="128"/>
      <c r="L22" s="128"/>
      <c r="M22" s="122"/>
      <c r="N22" s="68"/>
    </row>
    <row r="23" spans="1:14" ht="24.95" customHeight="1">
      <c r="A23" s="94"/>
      <c r="B23" s="76"/>
      <c r="C23" s="710"/>
      <c r="D23" s="711"/>
      <c r="E23" s="711"/>
      <c r="F23" s="711"/>
      <c r="G23" s="711"/>
      <c r="H23" s="711"/>
      <c r="I23" s="711"/>
      <c r="J23" s="129"/>
      <c r="K23" s="129"/>
      <c r="L23" s="129"/>
      <c r="M23" s="122"/>
      <c r="N23" s="68"/>
    </row>
    <row r="24" spans="1:14" ht="24.95" customHeight="1">
      <c r="A24" s="94"/>
      <c r="B24" s="76"/>
      <c r="C24" s="710"/>
      <c r="D24" s="711"/>
      <c r="E24" s="711"/>
      <c r="F24" s="711"/>
      <c r="G24" s="711"/>
      <c r="H24" s="711"/>
      <c r="I24" s="711"/>
      <c r="J24" s="126"/>
      <c r="K24" s="126"/>
      <c r="L24" s="126"/>
      <c r="M24" s="122"/>
      <c r="N24" s="68"/>
    </row>
    <row r="25" spans="1:14" ht="24.95" customHeight="1">
      <c r="A25" s="94"/>
      <c r="B25" s="76"/>
      <c r="C25" s="710"/>
      <c r="D25" s="711"/>
      <c r="E25" s="711"/>
      <c r="F25" s="711"/>
      <c r="G25" s="711"/>
      <c r="H25" s="711"/>
      <c r="I25" s="711"/>
      <c r="J25" s="128"/>
      <c r="K25" s="128"/>
      <c r="L25" s="128"/>
      <c r="M25" s="122"/>
      <c r="N25" s="68"/>
    </row>
    <row r="26" spans="1:14" ht="24.95" customHeight="1">
      <c r="A26" s="94"/>
      <c r="B26" s="76"/>
      <c r="C26" s="710"/>
      <c r="D26" s="711"/>
      <c r="E26" s="711"/>
      <c r="F26" s="711"/>
      <c r="G26" s="711"/>
      <c r="H26" s="711"/>
      <c r="I26" s="711"/>
      <c r="J26" s="128"/>
      <c r="K26" s="128"/>
      <c r="L26" s="128"/>
      <c r="M26" s="122"/>
      <c r="N26" s="68"/>
    </row>
    <row r="27" spans="1:14" ht="24.95" customHeight="1">
      <c r="A27" s="94"/>
      <c r="B27" s="76"/>
      <c r="C27" s="86"/>
      <c r="D27" s="87"/>
      <c r="E27" s="87"/>
      <c r="F27" s="87"/>
      <c r="G27" s="87"/>
      <c r="H27" s="87"/>
      <c r="I27" s="87"/>
      <c r="J27" s="128"/>
      <c r="K27" s="128"/>
      <c r="L27" s="128"/>
      <c r="M27" s="122"/>
      <c r="N27" s="68"/>
    </row>
    <row r="28" spans="1:14" ht="24.95" customHeight="1">
      <c r="A28" s="94"/>
      <c r="B28" s="76"/>
      <c r="C28" s="86"/>
      <c r="D28" s="87"/>
      <c r="E28" s="87"/>
      <c r="F28" s="87"/>
      <c r="G28" s="87"/>
      <c r="H28" s="87"/>
      <c r="I28" s="87"/>
      <c r="J28" s="128"/>
      <c r="K28" s="128"/>
      <c r="L28" s="128"/>
      <c r="M28" s="122"/>
      <c r="N28" s="68"/>
    </row>
    <row r="29" spans="1:14" ht="24.95" customHeight="1">
      <c r="A29" s="94"/>
      <c r="B29" s="76"/>
      <c r="C29" s="86"/>
      <c r="D29" s="87"/>
      <c r="E29" s="87"/>
      <c r="F29" s="87"/>
      <c r="G29" s="87"/>
      <c r="H29" s="87"/>
      <c r="I29" s="87"/>
      <c r="J29" s="128"/>
      <c r="K29" s="128"/>
      <c r="L29" s="128"/>
      <c r="M29" s="122"/>
      <c r="N29" s="68"/>
    </row>
    <row r="30" spans="1:14" ht="24.95" customHeight="1">
      <c r="A30" s="94"/>
      <c r="B30" s="76"/>
      <c r="C30" s="86"/>
      <c r="D30" s="87"/>
      <c r="E30" s="87"/>
      <c r="F30" s="87"/>
      <c r="G30" s="87"/>
      <c r="H30" s="87"/>
      <c r="I30" s="87"/>
      <c r="J30" s="131"/>
      <c r="K30" s="131"/>
      <c r="L30" s="131"/>
      <c r="M30" s="122"/>
      <c r="N30" s="68"/>
    </row>
    <row r="31" spans="1:14" ht="24.95" customHeight="1">
      <c r="A31" s="94"/>
      <c r="B31" s="76"/>
      <c r="C31" s="127"/>
      <c r="D31" s="128"/>
      <c r="E31" s="128"/>
      <c r="F31" s="128"/>
      <c r="G31" s="128"/>
      <c r="H31" s="128"/>
      <c r="I31" s="128"/>
      <c r="M31" s="122"/>
      <c r="N31" s="68"/>
    </row>
    <row r="32" spans="1:14" ht="24.95" customHeight="1">
      <c r="A32" s="94"/>
      <c r="B32" s="76"/>
      <c r="C32" s="127"/>
      <c r="D32" s="128"/>
      <c r="E32" s="128"/>
      <c r="F32" s="128"/>
      <c r="G32" s="128"/>
      <c r="H32" s="128"/>
      <c r="I32" s="128"/>
      <c r="M32" s="122"/>
      <c r="N32" s="68"/>
    </row>
    <row r="33" spans="1:14" ht="24.95" customHeight="1">
      <c r="A33" s="94"/>
      <c r="B33" s="76"/>
      <c r="C33" s="127"/>
      <c r="D33" s="128"/>
      <c r="E33" s="128"/>
      <c r="F33" s="128"/>
      <c r="G33" s="128"/>
      <c r="H33" s="128"/>
      <c r="I33" s="128"/>
      <c r="M33" s="122"/>
      <c r="N33" s="68"/>
    </row>
    <row r="34" spans="1:14" ht="24.95" customHeight="1">
      <c r="A34" s="94"/>
      <c r="B34" s="76"/>
      <c r="C34" s="127"/>
      <c r="D34" s="128"/>
      <c r="E34" s="128"/>
      <c r="F34" s="128"/>
      <c r="G34" s="128"/>
      <c r="H34" s="128"/>
      <c r="I34" s="128"/>
      <c r="J34" s="87"/>
      <c r="K34" s="87"/>
      <c r="L34" s="87"/>
      <c r="M34" s="122"/>
      <c r="N34" s="68"/>
    </row>
    <row r="35" spans="1:14" ht="24.95" hidden="1" customHeight="1">
      <c r="A35" s="94"/>
      <c r="B35" s="76"/>
      <c r="C35" s="127"/>
      <c r="D35" s="128"/>
      <c r="E35" s="128"/>
      <c r="F35" s="128"/>
      <c r="G35" s="128"/>
      <c r="H35" s="128"/>
      <c r="I35" s="128"/>
      <c r="J35" s="87"/>
      <c r="K35" s="87"/>
      <c r="L35" s="87"/>
      <c r="M35" s="122"/>
      <c r="N35" s="68"/>
    </row>
    <row r="36" spans="1:14" ht="24.95" hidden="1" customHeight="1">
      <c r="A36" s="94"/>
      <c r="B36" s="76"/>
      <c r="C36" s="127"/>
      <c r="D36" s="128"/>
      <c r="E36" s="128"/>
      <c r="F36" s="128"/>
      <c r="G36" s="128"/>
      <c r="H36" s="128"/>
      <c r="I36" s="128"/>
      <c r="J36" s="87"/>
      <c r="K36" s="87"/>
      <c r="L36" s="87"/>
      <c r="M36" s="122"/>
      <c r="N36" s="68"/>
    </row>
    <row r="37" spans="1:14" ht="24.95" hidden="1" customHeight="1">
      <c r="A37" s="94"/>
      <c r="B37" s="76"/>
      <c r="C37" s="127"/>
      <c r="D37" s="128"/>
      <c r="E37" s="128"/>
      <c r="F37" s="128"/>
      <c r="G37" s="128"/>
      <c r="H37" s="128"/>
      <c r="I37" s="128"/>
      <c r="J37" s="87"/>
      <c r="K37" s="87"/>
      <c r="L37" s="87"/>
      <c r="M37" s="68"/>
    </row>
    <row r="38" spans="1:14" ht="24.95" hidden="1" customHeight="1">
      <c r="A38" s="94"/>
      <c r="B38" s="76"/>
      <c r="C38" s="86"/>
      <c r="D38" s="87"/>
      <c r="E38" s="87"/>
      <c r="F38" s="87"/>
      <c r="G38" s="87"/>
      <c r="H38" s="87"/>
      <c r="I38" s="87"/>
      <c r="J38" s="87"/>
      <c r="K38" s="87"/>
      <c r="L38" s="87"/>
      <c r="M38" s="124"/>
    </row>
    <row r="39" spans="1:14" ht="24.95" hidden="1" customHeight="1">
      <c r="A39" s="94"/>
      <c r="B39" s="76"/>
      <c r="C39" s="86"/>
      <c r="D39" s="87"/>
      <c r="E39" s="87"/>
      <c r="F39" s="87"/>
      <c r="G39" s="87"/>
      <c r="H39" s="87"/>
      <c r="I39" s="87"/>
      <c r="J39" s="87"/>
      <c r="K39" s="87"/>
      <c r="L39" s="87"/>
      <c r="M39" s="124"/>
    </row>
    <row r="40" spans="1:14" ht="24.95" hidden="1" customHeight="1">
      <c r="A40" s="94"/>
      <c r="B40" s="76"/>
      <c r="C40" s="86"/>
      <c r="D40" s="87"/>
      <c r="E40" s="87"/>
      <c r="F40" s="87"/>
      <c r="G40" s="87"/>
      <c r="H40" s="87"/>
      <c r="I40" s="87"/>
      <c r="J40" s="87"/>
      <c r="K40" s="87"/>
      <c r="L40" s="87"/>
      <c r="M40" s="124"/>
    </row>
    <row r="41" spans="1:14" ht="24.95" hidden="1" customHeight="1">
      <c r="A41" s="94"/>
      <c r="B41" s="76"/>
      <c r="C41" s="86"/>
      <c r="D41" s="87"/>
      <c r="E41" s="87"/>
      <c r="F41" s="87"/>
      <c r="G41" s="87"/>
      <c r="H41" s="87"/>
      <c r="I41" s="87"/>
      <c r="J41" s="87"/>
      <c r="K41" s="87"/>
      <c r="L41" s="87"/>
      <c r="M41" s="124"/>
    </row>
    <row r="42" spans="1:14" ht="24.95" hidden="1" customHeight="1">
      <c r="A42" s="94"/>
      <c r="B42" s="76"/>
      <c r="C42" s="86"/>
      <c r="D42" s="87"/>
      <c r="E42" s="87"/>
      <c r="F42" s="87"/>
      <c r="G42" s="87"/>
      <c r="H42" s="87"/>
      <c r="I42" s="87"/>
      <c r="J42" s="87"/>
      <c r="K42" s="87"/>
      <c r="L42" s="87"/>
      <c r="M42" s="124"/>
    </row>
    <row r="43" spans="1:14" ht="24.95" hidden="1" customHeight="1">
      <c r="A43" s="94"/>
      <c r="B43" s="76"/>
      <c r="C43" s="86"/>
      <c r="D43" s="87"/>
      <c r="E43" s="87"/>
      <c r="F43" s="87"/>
      <c r="G43" s="87"/>
      <c r="H43" s="87"/>
      <c r="I43" s="87"/>
      <c r="J43" s="87"/>
      <c r="K43" s="87"/>
      <c r="L43" s="87"/>
      <c r="M43" s="124"/>
    </row>
    <row r="44" spans="1:14" ht="24.95" hidden="1" customHeight="1">
      <c r="A44" s="94"/>
      <c r="B44" s="76"/>
      <c r="C44" s="86"/>
      <c r="D44" s="87"/>
      <c r="E44" s="87"/>
      <c r="F44" s="87"/>
      <c r="G44" s="87"/>
      <c r="H44" s="87"/>
      <c r="I44" s="87"/>
      <c r="J44" s="87"/>
      <c r="K44" s="87"/>
      <c r="L44" s="87"/>
      <c r="M44" s="124"/>
    </row>
    <row r="45" spans="1:14" ht="24.95" hidden="1" customHeight="1">
      <c r="A45" s="94"/>
      <c r="B45" s="76"/>
      <c r="C45" s="86"/>
      <c r="D45" s="87"/>
      <c r="E45" s="87"/>
      <c r="F45" s="87"/>
      <c r="G45" s="87"/>
      <c r="H45" s="87"/>
      <c r="I45" s="87"/>
      <c r="J45" s="87"/>
      <c r="K45" s="87"/>
      <c r="L45" s="87"/>
      <c r="M45" s="124"/>
    </row>
    <row r="46" spans="1:14" ht="24.95" hidden="1" customHeight="1">
      <c r="A46" s="94"/>
      <c r="B46" s="76"/>
      <c r="C46" s="86"/>
      <c r="D46" s="87"/>
      <c r="E46" s="87"/>
      <c r="F46" s="87"/>
      <c r="G46" s="87"/>
      <c r="H46" s="87"/>
      <c r="I46" s="87"/>
      <c r="J46" s="87"/>
      <c r="K46" s="87"/>
      <c r="L46" s="87"/>
      <c r="M46" s="124"/>
    </row>
    <row r="47" spans="1:14" ht="24.95" hidden="1" customHeight="1">
      <c r="A47" s="94"/>
      <c r="B47" s="76"/>
      <c r="C47" s="86"/>
      <c r="D47" s="87"/>
      <c r="E47" s="87"/>
      <c r="F47" s="87"/>
      <c r="G47" s="87"/>
      <c r="H47" s="87"/>
      <c r="I47" s="87"/>
      <c r="J47" s="87"/>
      <c r="K47" s="87"/>
      <c r="L47" s="87"/>
      <c r="M47" s="122"/>
      <c r="N47" s="68"/>
    </row>
    <row r="48" spans="1:14" ht="24.95" hidden="1" customHeight="1">
      <c r="A48" s="94"/>
      <c r="B48" s="60"/>
      <c r="C48" s="86"/>
      <c r="D48" s="87"/>
      <c r="E48" s="87"/>
      <c r="F48" s="87"/>
      <c r="G48" s="87"/>
      <c r="H48" s="87"/>
      <c r="I48" s="87"/>
      <c r="J48" s="87"/>
      <c r="K48" s="87"/>
      <c r="L48" s="87"/>
      <c r="M48" s="68"/>
    </row>
    <row r="49" spans="1:14" ht="24.95" hidden="1" customHeight="1">
      <c r="A49" s="94"/>
      <c r="B49" s="76"/>
      <c r="C49" s="86"/>
      <c r="D49" s="87"/>
      <c r="E49" s="87"/>
      <c r="F49" s="87"/>
      <c r="G49" s="87"/>
      <c r="H49" s="87"/>
      <c r="I49" s="87"/>
      <c r="J49" s="87"/>
      <c r="K49" s="87"/>
      <c r="L49" s="87"/>
      <c r="M49" s="122"/>
      <c r="N49" s="68"/>
    </row>
    <row r="50" spans="1:14" ht="24.95" hidden="1" customHeight="1">
      <c r="A50" s="94"/>
      <c r="B50" s="76"/>
      <c r="C50" s="86"/>
      <c r="D50" s="87"/>
      <c r="E50" s="87"/>
      <c r="F50" s="87"/>
      <c r="G50" s="87"/>
      <c r="H50" s="87"/>
      <c r="I50" s="87"/>
      <c r="J50" s="87"/>
      <c r="K50" s="87"/>
      <c r="L50" s="87"/>
      <c r="M50" s="68"/>
    </row>
    <row r="51" spans="1:14" ht="24.95" hidden="1" customHeight="1"/>
    <row r="52" spans="1:14" ht="24.95" hidden="1" customHeight="1"/>
    <row r="53" spans="1:14" ht="24.95" hidden="1" customHeight="1"/>
    <row r="54" spans="1:14" ht="24.95" hidden="1" customHeight="1"/>
    <row r="55" spans="1:14" ht="24.95" hidden="1" customHeight="1"/>
    <row r="56" spans="1:14" ht="24.95" hidden="1" customHeight="1"/>
    <row r="57" spans="1:14" ht="24.95" hidden="1" customHeight="1"/>
    <row r="58" spans="1:14" ht="24.95" hidden="1" customHeight="1"/>
    <row r="59" spans="1:14" ht="24.95" hidden="1" customHeight="1"/>
    <row r="60" spans="1:14" ht="24.95" hidden="1" customHeight="1"/>
    <row r="61" spans="1:14" ht="24.95" hidden="1" customHeight="1"/>
    <row r="62" spans="1:14" ht="24.95" hidden="1" customHeight="1"/>
    <row r="63" spans="1:14" ht="24.95" hidden="1" customHeight="1"/>
    <row r="64" spans="1:14" ht="24.95" hidden="1" customHeight="1"/>
    <row r="65" ht="24.95" hidden="1" customHeight="1"/>
    <row r="66" ht="24.95" hidden="1" customHeight="1"/>
    <row r="67" ht="24.95" hidden="1" customHeight="1"/>
    <row r="68" ht="24.95" hidden="1" customHeight="1"/>
    <row r="69" ht="24.95" hidden="1" customHeight="1"/>
    <row r="70" ht="24.95" hidden="1" customHeight="1"/>
    <row r="71" ht="24.95" hidden="1" customHeight="1"/>
    <row r="72" ht="24.95" hidden="1" customHeight="1"/>
    <row r="73" ht="24.95" hidden="1" customHeight="1"/>
    <row r="74" ht="24.95" hidden="1" customHeight="1"/>
    <row r="75" ht="24.95" hidden="1" customHeight="1"/>
    <row r="76" ht="24.95" hidden="1" customHeight="1"/>
    <row r="77" ht="24.95" hidden="1" customHeight="1"/>
    <row r="78" ht="24.95" hidden="1" customHeight="1"/>
    <row r="79" ht="24.95" hidden="1" customHeight="1"/>
    <row r="80" ht="24.95" hidden="1" customHeight="1"/>
    <row r="81" ht="24.95" hidden="1" customHeight="1"/>
    <row r="82" ht="24.95" hidden="1" customHeight="1"/>
    <row r="83" ht="24.9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sheetData>
  <sheetProtection algorithmName="SHA-512" hashValue="heNCZUOy7GWnQiquYgEBXuaucjjwP2ZuHozJ8RGpFw+JlWdfLJfHbel2wDFDEgz97t9/kcbv42wsynP8PZXF2g==" saltValue="odW4V5Y16kJ8iHwnjQYmDg==" spinCount="100000" sheet="1" objects="1" scenarios="1" formatColumns="0" formatRows="0" autoFilter="0"/>
  <mergeCells count="4">
    <mergeCell ref="D6:I6"/>
    <mergeCell ref="C7:I18"/>
    <mergeCell ref="D20:I20"/>
    <mergeCell ref="C21:I26"/>
  </mergeCells>
  <hyperlinks>
    <hyperlink ref="E3" location="'Planejamento estratégico'!C6" display="GRI 2-29" xr:uid="{1F55C2C6-5FB3-4B9A-8D63-293D73164792}"/>
    <hyperlink ref="F3" location="'Planejamento estratégico'!C20" display="Indicador próprio - Planejamento Estratégico" xr:uid="{8FFA38D0-5ACA-433F-A4E0-6EDD9AA3EB76}"/>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0EF0-983E-4A5B-976D-DEDDAAB01425}">
  <sheetPr>
    <tabColor rgb="FF00A0A8"/>
  </sheetPr>
  <dimension ref="A1:AT751"/>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60"/>
      <c r="I2" s="60"/>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6" t="s">
        <v>505</v>
      </c>
      <c r="D3" s="60"/>
      <c r="E3" s="234" t="s">
        <v>467</v>
      </c>
      <c r="F3" s="234" t="s">
        <v>469</v>
      </c>
      <c r="G3" s="234" t="s">
        <v>725</v>
      </c>
      <c r="H3" s="60"/>
      <c r="I3" s="60"/>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
        <v>3</v>
      </c>
      <c r="D4" s="60"/>
      <c r="E4" s="147"/>
      <c r="F4" s="147"/>
      <c r="G4" s="147"/>
      <c r="H4" s="60"/>
      <c r="I4" s="60"/>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76"/>
      <c r="C6" s="119" t="s">
        <v>467</v>
      </c>
      <c r="D6" s="722" t="s">
        <v>3</v>
      </c>
      <c r="E6" s="723"/>
      <c r="F6" s="723"/>
      <c r="G6" s="723"/>
      <c r="H6" s="723"/>
      <c r="I6" s="724"/>
      <c r="J6" s="60"/>
      <c r="K6" s="60"/>
      <c r="L6" s="60"/>
      <c r="M6" s="121"/>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76"/>
      <c r="C7" s="721" t="s">
        <v>42</v>
      </c>
      <c r="D7" s="721"/>
      <c r="E7" s="721"/>
      <c r="F7" s="721"/>
      <c r="G7" s="721"/>
      <c r="H7" s="721"/>
      <c r="I7" s="721"/>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11"/>
      <c r="D8" s="711"/>
      <c r="E8" s="711"/>
      <c r="F8" s="711"/>
      <c r="G8" s="711"/>
      <c r="H8" s="711"/>
      <c r="I8" s="711"/>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11"/>
      <c r="D9" s="711"/>
      <c r="E9" s="711"/>
      <c r="F9" s="711"/>
      <c r="G9" s="711"/>
      <c r="H9" s="711"/>
      <c r="I9" s="711"/>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11"/>
      <c r="D10" s="711"/>
      <c r="E10" s="711"/>
      <c r="F10" s="711"/>
      <c r="G10" s="711"/>
      <c r="H10" s="711"/>
      <c r="I10" s="711"/>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8"/>
      <c r="B11" s="76"/>
      <c r="C11" s="711"/>
      <c r="D11" s="711"/>
      <c r="E11" s="711"/>
      <c r="F11" s="711"/>
      <c r="G11" s="711"/>
      <c r="H11" s="711"/>
      <c r="I11" s="711"/>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4"/>
      <c r="B12" s="76"/>
      <c r="C12" s="711"/>
      <c r="D12" s="711"/>
      <c r="E12" s="711"/>
      <c r="F12" s="711"/>
      <c r="G12" s="711"/>
      <c r="H12" s="711"/>
      <c r="I12" s="711"/>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4"/>
      <c r="B13" s="76"/>
      <c r="C13" s="711"/>
      <c r="D13" s="711"/>
      <c r="E13" s="711"/>
      <c r="F13" s="711"/>
      <c r="G13" s="711"/>
      <c r="H13" s="711"/>
      <c r="I13" s="711"/>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A14" s="94"/>
      <c r="B14" s="76"/>
      <c r="C14" s="711"/>
      <c r="D14" s="711"/>
      <c r="E14" s="711"/>
      <c r="F14" s="711"/>
      <c r="G14" s="711"/>
      <c r="H14" s="711"/>
      <c r="I14" s="711"/>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A15" s="94"/>
      <c r="B15" s="76"/>
      <c r="C15" s="711"/>
      <c r="D15" s="711"/>
      <c r="E15" s="711"/>
      <c r="F15" s="711"/>
      <c r="G15" s="711"/>
      <c r="H15" s="711"/>
      <c r="I15" s="711"/>
      <c r="J15" s="87"/>
      <c r="K15" s="87"/>
      <c r="L15" s="87"/>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A16" s="94"/>
      <c r="B16" s="76"/>
      <c r="C16" s="711"/>
      <c r="D16" s="711"/>
      <c r="E16" s="711"/>
      <c r="F16" s="711"/>
      <c r="G16" s="711"/>
      <c r="H16" s="711"/>
      <c r="I16" s="711"/>
      <c r="J16" s="87"/>
      <c r="K16" s="87"/>
      <c r="L16" s="87"/>
      <c r="M16" s="78"/>
      <c r="N16" s="79"/>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A17" s="94"/>
      <c r="B17" s="76"/>
      <c r="C17" s="713"/>
      <c r="D17" s="713"/>
      <c r="E17" s="713"/>
      <c r="F17" s="713"/>
      <c r="G17" s="713"/>
      <c r="H17" s="713"/>
      <c r="I17" s="713"/>
      <c r="J17" s="92"/>
      <c r="K17" s="92"/>
      <c r="L17" s="92"/>
      <c r="M17" s="80"/>
      <c r="N17" s="79"/>
      <c r="O17" s="81"/>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ht="24.95" customHeight="1">
      <c r="A18" s="94"/>
      <c r="B18" s="76"/>
      <c r="C18" s="51"/>
      <c r="D18" s="51"/>
      <c r="E18" s="51"/>
      <c r="F18" s="51"/>
      <c r="G18" s="51"/>
      <c r="H18" s="51"/>
      <c r="I18" s="51"/>
      <c r="J18" s="92"/>
      <c r="K18" s="92"/>
      <c r="L18" s="92"/>
      <c r="M18" s="124"/>
      <c r="N18" s="79"/>
      <c r="O18" s="8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ht="24.95" customHeight="1">
      <c r="A19" s="94"/>
      <c r="B19" s="76"/>
      <c r="C19" s="119" t="s">
        <v>469</v>
      </c>
      <c r="D19" s="722" t="s">
        <v>724</v>
      </c>
      <c r="E19" s="723"/>
      <c r="F19" s="723"/>
      <c r="G19" s="723"/>
      <c r="H19" s="723"/>
      <c r="I19" s="724"/>
      <c r="J19" s="129"/>
      <c r="K19" s="129"/>
      <c r="L19" s="129"/>
      <c r="M19" s="121"/>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ht="24.95" customHeight="1">
      <c r="A20" s="94"/>
      <c r="B20" s="76"/>
      <c r="C20" s="720" t="s">
        <v>43</v>
      </c>
      <c r="D20" s="721"/>
      <c r="E20" s="721"/>
      <c r="F20" s="721"/>
      <c r="G20" s="721"/>
      <c r="H20" s="721"/>
      <c r="I20" s="721"/>
      <c r="J20" s="85"/>
      <c r="K20" s="85"/>
      <c r="L20" s="85"/>
      <c r="M20" s="73"/>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ht="24.95" customHeight="1">
      <c r="A21" s="94"/>
      <c r="B21" s="76"/>
      <c r="C21" s="710"/>
      <c r="D21" s="711"/>
      <c r="E21" s="711"/>
      <c r="F21" s="711"/>
      <c r="G21" s="711"/>
      <c r="H21" s="711"/>
      <c r="I21" s="711"/>
      <c r="J21" s="87"/>
      <c r="K21" s="87"/>
      <c r="L21" s="87"/>
      <c r="M21" s="77"/>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ht="24.95" customHeight="1">
      <c r="A22" s="94"/>
      <c r="B22" s="76"/>
      <c r="C22" s="710"/>
      <c r="D22" s="711"/>
      <c r="E22" s="711"/>
      <c r="F22" s="711"/>
      <c r="G22" s="711"/>
      <c r="H22" s="711"/>
      <c r="I22" s="711"/>
      <c r="J22" s="87"/>
      <c r="K22" s="87"/>
      <c r="L22" s="87"/>
      <c r="M22" s="77"/>
      <c r="N22" s="68"/>
      <c r="O22" s="99"/>
      <c r="P22" s="99"/>
      <c r="Q22" s="99"/>
      <c r="R22" s="99"/>
      <c r="S22" s="99"/>
      <c r="T22" s="99"/>
      <c r="U22" s="99"/>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ht="24.95" customHeight="1">
      <c r="A23" s="94"/>
      <c r="B23" s="76"/>
      <c r="C23" s="710"/>
      <c r="D23" s="711"/>
      <c r="E23" s="711"/>
      <c r="F23" s="711"/>
      <c r="G23" s="711"/>
      <c r="H23" s="711"/>
      <c r="I23" s="711"/>
      <c r="J23" s="87"/>
      <c r="K23" s="87"/>
      <c r="L23" s="87"/>
      <c r="M23" s="77"/>
      <c r="N23" s="100"/>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A24" s="94"/>
      <c r="B24" s="76"/>
      <c r="C24" s="86"/>
      <c r="D24" s="87"/>
      <c r="E24" s="87"/>
      <c r="F24" s="87"/>
      <c r="G24" s="87"/>
      <c r="H24" s="87"/>
      <c r="I24" s="87"/>
      <c r="J24" s="87"/>
      <c r="K24" s="87"/>
      <c r="L24" s="87"/>
      <c r="M24" s="77"/>
      <c r="N24" s="68"/>
      <c r="O24" s="74"/>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A25" s="94"/>
      <c r="B25" s="76"/>
      <c r="C25" s="119" t="s">
        <v>725</v>
      </c>
      <c r="D25" s="722" t="s">
        <v>471</v>
      </c>
      <c r="E25" s="723"/>
      <c r="F25" s="723"/>
      <c r="G25" s="723"/>
      <c r="H25" s="723"/>
      <c r="I25" s="724"/>
      <c r="J25" s="92"/>
      <c r="K25" s="92"/>
      <c r="L25" s="92"/>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A26" s="94"/>
      <c r="B26" s="60"/>
      <c r="C26" s="720" t="s">
        <v>44</v>
      </c>
      <c r="D26" s="721"/>
      <c r="E26" s="721"/>
      <c r="F26" s="721"/>
      <c r="G26" s="721"/>
      <c r="H26" s="721"/>
      <c r="I26" s="721"/>
      <c r="J26" s="84"/>
      <c r="K26" s="84"/>
      <c r="L26" s="84"/>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A27" s="94"/>
      <c r="B27" s="60"/>
      <c r="C27" s="710"/>
      <c r="D27" s="711"/>
      <c r="E27" s="711"/>
      <c r="F27" s="711"/>
      <c r="G27" s="711"/>
      <c r="H27" s="711"/>
      <c r="I27" s="711"/>
      <c r="J27" s="85"/>
      <c r="K27" s="85"/>
      <c r="L27" s="85"/>
      <c r="N27" s="68"/>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32"/>
      <c r="AP27" s="133"/>
      <c r="AQ27" s="133"/>
      <c r="AR27" s="133"/>
      <c r="AS27" s="133"/>
    </row>
    <row r="28" spans="1:46" ht="24.95" customHeight="1">
      <c r="A28" s="94"/>
      <c r="B28" s="60"/>
      <c r="C28" s="710"/>
      <c r="D28" s="711"/>
      <c r="E28" s="711"/>
      <c r="F28" s="711"/>
      <c r="G28" s="711"/>
      <c r="H28" s="711"/>
      <c r="I28" s="711"/>
      <c r="J28" s="87"/>
      <c r="K28" s="87"/>
      <c r="L28" s="87"/>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1"/>
    </row>
    <row r="29" spans="1:46" s="134" customFormat="1" ht="24.95" customHeight="1">
      <c r="A29" s="94"/>
      <c r="B29" s="60"/>
      <c r="C29" s="710"/>
      <c r="D29" s="711"/>
      <c r="E29" s="711"/>
      <c r="F29" s="711"/>
      <c r="G29" s="711"/>
      <c r="H29" s="711"/>
      <c r="I29" s="711"/>
      <c r="J29" s="87"/>
      <c r="K29" s="87"/>
      <c r="L29" s="87"/>
      <c r="N29" s="68"/>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6"/>
    </row>
    <row r="30" spans="1:46" ht="24.95" customHeight="1">
      <c r="A30" s="94"/>
      <c r="B30" s="60"/>
      <c r="C30" s="710"/>
      <c r="D30" s="711"/>
      <c r="E30" s="711"/>
      <c r="F30" s="711"/>
      <c r="G30" s="711"/>
      <c r="H30" s="711"/>
      <c r="I30" s="711"/>
      <c r="J30" s="87"/>
      <c r="K30" s="87"/>
      <c r="L30" s="87"/>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6" ht="24.95" customHeight="1">
      <c r="C31" s="710"/>
      <c r="D31" s="711"/>
      <c r="E31" s="711"/>
      <c r="F31" s="711"/>
      <c r="G31" s="711"/>
      <c r="H31" s="711"/>
      <c r="I31" s="711"/>
    </row>
    <row r="32" spans="1:46" ht="24.95" customHeight="1">
      <c r="C32" s="710"/>
      <c r="D32" s="711"/>
      <c r="E32" s="711"/>
      <c r="F32" s="711"/>
      <c r="G32" s="711"/>
      <c r="H32" s="711"/>
      <c r="I32" s="711"/>
    </row>
    <row r="33" spans="3:9" ht="24.95" customHeight="1">
      <c r="C33" s="710"/>
      <c r="D33" s="711"/>
      <c r="E33" s="711"/>
      <c r="F33" s="711"/>
      <c r="G33" s="711"/>
      <c r="H33" s="711"/>
      <c r="I33" s="711"/>
    </row>
    <row r="34" spans="3:9" ht="24.95" customHeight="1">
      <c r="C34" s="710"/>
      <c r="D34" s="711"/>
      <c r="E34" s="711"/>
      <c r="F34" s="711"/>
      <c r="G34" s="711"/>
      <c r="H34" s="711"/>
      <c r="I34" s="711"/>
    </row>
    <row r="35" spans="3:9" ht="24.95" customHeight="1">
      <c r="C35" s="712"/>
      <c r="D35" s="713"/>
      <c r="E35" s="713"/>
      <c r="F35" s="713"/>
      <c r="G35" s="713"/>
      <c r="H35" s="713"/>
      <c r="I35" s="713"/>
    </row>
    <row r="36" spans="3:9" ht="24.95" customHeight="1"/>
    <row r="37" spans="3:9" ht="24.95" customHeight="1"/>
    <row r="38" spans="3:9" ht="24.95" customHeight="1"/>
    <row r="39" spans="3:9" ht="24.95" customHeight="1"/>
    <row r="40" spans="3:9" ht="24.95" customHeight="1"/>
    <row r="41" spans="3:9" ht="24.95" customHeight="1"/>
    <row r="42" spans="3:9" ht="24.95" customHeight="1"/>
    <row r="43" spans="3:9" ht="24.95" customHeight="1"/>
    <row r="44" spans="3:9" ht="24.95" customHeight="1"/>
    <row r="45" spans="3:9" ht="24.95" customHeight="1"/>
    <row r="46" spans="3:9" ht="24.95" customHeight="1"/>
    <row r="47" spans="3:9" ht="24.95" customHeight="1"/>
    <row r="48" spans="3:9"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sheetData>
  <sheetProtection algorithmName="SHA-512" hashValue="LNXmQTItPJkf/H7akgq9XdeO93fPruC2efdfGqwKGnjIHSEUl/NUVN3erqVdJzCzTHuf2EKgukcNdTcX4DMFeA==" saltValue="HoyaDRWaxWraOf+pcOOGBA==" spinCount="100000" sheet="1" objects="1" scenarios="1" formatColumns="0" formatRows="0" autoFilter="0"/>
  <mergeCells count="6">
    <mergeCell ref="C26:I35"/>
    <mergeCell ref="D6:I6"/>
    <mergeCell ref="C7:I17"/>
    <mergeCell ref="D19:I19"/>
    <mergeCell ref="C20:I23"/>
    <mergeCell ref="D25:I25"/>
  </mergeCells>
  <hyperlinks>
    <hyperlink ref="E3" location="'Relações governamentais e advoc'!C6" display="GRI 3-3" xr:uid="{F3B89AC9-0398-4CF0-AACD-AF2000BE0877}"/>
    <hyperlink ref="F3" location="'Relações governamentais e advoc'!C19" display="GRI 207-3" xr:uid="{D01846D9-3F67-459F-B3B5-89865316A452}"/>
    <hyperlink ref="G3" location="'Relações governamentais e advoc'!C25" display="GRI 2-28" xr:uid="{9D5E0C3B-31A6-4495-A9F6-7590EDA77231}"/>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6020-9915-4445-AE9C-DFB397CA3EDD}">
  <sheetPr>
    <tabColor rgb="FFE4562E"/>
  </sheetPr>
  <dimension ref="A1:M744"/>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2" width="14.140625" style="17" customWidth="1"/>
    <col min="13" max="13" width="6.7109375" style="17" customWidth="1"/>
    <col min="14" max="16384" width="0" style="17" hidden="1"/>
  </cols>
  <sheetData>
    <row r="1" spans="1:13" s="62" customFormat="1" ht="24.95" customHeight="1">
      <c r="A1" s="142"/>
      <c r="B1" s="58"/>
      <c r="C1" s="58"/>
      <c r="D1" s="58"/>
      <c r="E1" s="59"/>
      <c r="F1" s="60"/>
      <c r="G1" s="60"/>
      <c r="H1" s="60"/>
      <c r="I1" s="60"/>
      <c r="J1" s="60"/>
      <c r="K1" s="60"/>
      <c r="L1" s="60"/>
      <c r="M1" s="95"/>
    </row>
    <row r="2" spans="1:13" s="62" customFormat="1" ht="24.95" customHeight="1">
      <c r="A2" s="96"/>
      <c r="B2" s="60"/>
      <c r="C2" s="97"/>
      <c r="D2" s="60"/>
      <c r="E2" s="95"/>
      <c r="F2" s="95"/>
      <c r="G2" s="95"/>
      <c r="H2" s="95"/>
      <c r="I2" s="95"/>
      <c r="J2" s="60"/>
      <c r="K2" s="60"/>
      <c r="L2" s="60"/>
      <c r="M2" s="95"/>
    </row>
    <row r="3" spans="1:13" s="62" customFormat="1" ht="24.95" customHeight="1">
      <c r="A3" s="96"/>
      <c r="B3" s="60"/>
      <c r="C3" s="237" t="str">
        <f>Índice!B18</f>
        <v>GOVERNANÇA CORPORATIVA</v>
      </c>
      <c r="D3" s="60"/>
      <c r="E3" s="192" t="s">
        <v>481</v>
      </c>
      <c r="F3" s="192" t="s">
        <v>482</v>
      </c>
      <c r="G3" s="192" t="s">
        <v>483</v>
      </c>
      <c r="H3" s="192" t="s">
        <v>484</v>
      </c>
      <c r="I3" s="192" t="s">
        <v>485</v>
      </c>
      <c r="J3" s="60"/>
      <c r="K3" s="60"/>
      <c r="L3" s="60"/>
      <c r="M3" s="95"/>
    </row>
    <row r="4" spans="1:13" s="62" customFormat="1" ht="24.95" customHeight="1">
      <c r="A4" s="96"/>
      <c r="B4" s="60"/>
      <c r="C4" s="118" t="str">
        <f>Índice!C18</f>
        <v>Estrutura corporativa</v>
      </c>
      <c r="D4" s="60"/>
      <c r="E4" s="192" t="s">
        <v>486</v>
      </c>
      <c r="F4" s="192" t="s">
        <v>487</v>
      </c>
      <c r="G4" s="192" t="s">
        <v>488</v>
      </c>
      <c r="H4" s="192" t="s">
        <v>489</v>
      </c>
      <c r="J4" s="60"/>
      <c r="K4" s="60"/>
      <c r="L4" s="60"/>
      <c r="M4" s="95"/>
    </row>
    <row r="5" spans="1:13" s="62" customFormat="1" ht="24.95" customHeight="1">
      <c r="A5" s="96"/>
      <c r="B5" s="60"/>
      <c r="C5" s="102"/>
      <c r="D5" s="95"/>
      <c r="E5" s="63"/>
      <c r="F5" s="63"/>
      <c r="G5" s="63"/>
      <c r="H5" s="63"/>
      <c r="I5" s="63"/>
      <c r="J5" s="60"/>
      <c r="K5" s="60"/>
      <c r="L5" s="60"/>
      <c r="M5" s="95"/>
    </row>
    <row r="6" spans="1:13" s="62" customFormat="1" ht="24.95" customHeight="1">
      <c r="A6" s="94"/>
      <c r="B6" s="60"/>
      <c r="C6" s="144" t="s">
        <v>481</v>
      </c>
      <c r="D6" s="729" t="s">
        <v>491</v>
      </c>
      <c r="E6" s="729"/>
      <c r="F6" s="729"/>
      <c r="G6" s="729"/>
      <c r="H6" s="729"/>
      <c r="I6" s="729"/>
      <c r="J6" s="84"/>
      <c r="K6" s="84"/>
      <c r="L6" s="84"/>
      <c r="M6" s="53"/>
    </row>
    <row r="7" spans="1:13" s="62" customFormat="1" ht="24.95" customHeight="1">
      <c r="A7" s="94"/>
      <c r="B7" s="60"/>
      <c r="C7" s="733" t="s">
        <v>728</v>
      </c>
      <c r="D7" s="734"/>
      <c r="E7" s="734"/>
      <c r="F7" s="734"/>
      <c r="G7" s="734"/>
      <c r="H7" s="734"/>
      <c r="I7" s="734"/>
      <c r="J7" s="85"/>
      <c r="K7" s="85"/>
      <c r="L7" s="85"/>
      <c r="M7" s="73"/>
    </row>
    <row r="8" spans="1:13" s="62" customFormat="1" ht="24.95" customHeight="1">
      <c r="A8" s="98"/>
      <c r="B8" s="76"/>
      <c r="C8" s="710"/>
      <c r="D8" s="711"/>
      <c r="E8" s="711"/>
      <c r="F8" s="711"/>
      <c r="G8" s="711"/>
      <c r="H8" s="711"/>
      <c r="I8" s="711"/>
      <c r="J8" s="87"/>
      <c r="K8" s="87"/>
      <c r="L8" s="87"/>
      <c r="M8" s="77"/>
    </row>
    <row r="9" spans="1:13" s="62" customFormat="1" ht="24.95" customHeight="1">
      <c r="A9" s="98"/>
      <c r="B9" s="76"/>
      <c r="C9" s="710"/>
      <c r="D9" s="711"/>
      <c r="E9" s="711"/>
      <c r="F9" s="711"/>
      <c r="G9" s="711"/>
      <c r="H9" s="711"/>
      <c r="I9" s="711"/>
      <c r="J9" s="87"/>
      <c r="K9" s="87"/>
      <c r="L9" s="87"/>
      <c r="M9" s="77"/>
    </row>
    <row r="10" spans="1:13" s="62" customFormat="1" ht="24.95" customHeight="1">
      <c r="A10" s="98"/>
      <c r="B10" s="76"/>
      <c r="C10" s="710"/>
      <c r="D10" s="711"/>
      <c r="E10" s="711"/>
      <c r="F10" s="711"/>
      <c r="G10" s="711"/>
      <c r="H10" s="711"/>
      <c r="I10" s="711"/>
      <c r="J10" s="87"/>
      <c r="K10" s="87"/>
      <c r="L10" s="87"/>
      <c r="M10" s="77"/>
    </row>
    <row r="11" spans="1:13" s="62" customFormat="1" ht="24.95" customHeight="1">
      <c r="A11" s="98"/>
      <c r="B11" s="76"/>
      <c r="C11" s="710"/>
      <c r="D11" s="711"/>
      <c r="E11" s="711"/>
      <c r="F11" s="711"/>
      <c r="G11" s="711"/>
      <c r="H11" s="711"/>
      <c r="I11" s="711"/>
      <c r="J11" s="87"/>
      <c r="K11" s="87"/>
      <c r="L11" s="87"/>
      <c r="M11" s="77"/>
    </row>
    <row r="12" spans="1:13" s="62" customFormat="1" ht="24.95" customHeight="1">
      <c r="A12" s="94"/>
      <c r="B12" s="76"/>
      <c r="C12" s="710"/>
      <c r="D12" s="711"/>
      <c r="E12" s="711"/>
      <c r="F12" s="711"/>
      <c r="G12" s="711"/>
      <c r="H12" s="711"/>
      <c r="I12" s="711"/>
      <c r="J12" s="87"/>
      <c r="K12" s="87"/>
      <c r="L12" s="87"/>
      <c r="M12" s="77"/>
    </row>
    <row r="13" spans="1:13" s="62" customFormat="1" ht="24.95" customHeight="1">
      <c r="A13" s="94"/>
      <c r="B13" s="76"/>
      <c r="C13" s="710"/>
      <c r="D13" s="711"/>
      <c r="E13" s="711"/>
      <c r="F13" s="711"/>
      <c r="G13" s="711"/>
      <c r="H13" s="711"/>
      <c r="I13" s="711"/>
      <c r="J13" s="87"/>
      <c r="K13" s="87"/>
      <c r="L13" s="87"/>
      <c r="M13" s="77"/>
    </row>
    <row r="14" spans="1:13" s="62" customFormat="1" ht="24.95" customHeight="1">
      <c r="A14" s="94"/>
      <c r="B14" s="76"/>
      <c r="C14" s="710"/>
      <c r="D14" s="711"/>
      <c r="E14" s="711"/>
      <c r="F14" s="711"/>
      <c r="G14" s="711"/>
      <c r="H14" s="711"/>
      <c r="I14" s="711"/>
      <c r="J14" s="87"/>
      <c r="K14" s="87"/>
      <c r="L14" s="87"/>
      <c r="M14" s="77"/>
    </row>
    <row r="15" spans="1:13" s="62" customFormat="1" ht="24.95" customHeight="1">
      <c r="A15" s="94"/>
      <c r="B15" s="76"/>
      <c r="C15" s="710"/>
      <c r="D15" s="711"/>
      <c r="E15" s="711"/>
      <c r="F15" s="711"/>
      <c r="G15" s="711"/>
      <c r="H15" s="711"/>
      <c r="I15" s="711"/>
      <c r="J15" s="87"/>
      <c r="K15" s="87"/>
      <c r="L15" s="87"/>
      <c r="M15" s="77"/>
    </row>
    <row r="16" spans="1:13" s="62" customFormat="1" ht="24.95" customHeight="1">
      <c r="A16" s="94"/>
      <c r="B16" s="76"/>
      <c r="C16" s="710"/>
      <c r="D16" s="711"/>
      <c r="E16" s="711"/>
      <c r="F16" s="711"/>
      <c r="G16" s="711"/>
      <c r="H16" s="711"/>
      <c r="I16" s="711"/>
      <c r="J16" s="87"/>
      <c r="K16" s="87"/>
      <c r="L16" s="87"/>
      <c r="M16" s="77"/>
    </row>
    <row r="17" spans="1:13" s="62" customFormat="1" ht="24.95" customHeight="1">
      <c r="A17" s="94"/>
      <c r="B17" s="76"/>
      <c r="C17" s="710"/>
      <c r="D17" s="711"/>
      <c r="E17" s="711"/>
      <c r="F17" s="711"/>
      <c r="G17" s="711"/>
      <c r="H17" s="711"/>
      <c r="I17" s="711"/>
      <c r="J17" s="87"/>
      <c r="K17" s="87"/>
      <c r="L17" s="87"/>
      <c r="M17" s="77"/>
    </row>
    <row r="18" spans="1:13" s="62" customFormat="1" ht="24.95" customHeight="1">
      <c r="A18" s="94"/>
      <c r="B18" s="76"/>
      <c r="C18" s="710"/>
      <c r="D18" s="711"/>
      <c r="E18" s="711"/>
      <c r="F18" s="711"/>
      <c r="G18" s="711"/>
      <c r="H18" s="711"/>
      <c r="I18" s="711"/>
      <c r="J18" s="87"/>
      <c r="K18" s="87"/>
      <c r="L18" s="87"/>
      <c r="M18" s="77"/>
    </row>
    <row r="19" spans="1:13" s="62" customFormat="1" ht="24.95" customHeight="1">
      <c r="A19" s="94"/>
      <c r="B19" s="76"/>
      <c r="C19" s="710"/>
      <c r="D19" s="711"/>
      <c r="E19" s="711"/>
      <c r="F19" s="711"/>
      <c r="G19" s="711"/>
      <c r="H19" s="711"/>
      <c r="I19" s="711"/>
      <c r="J19" s="87"/>
      <c r="K19" s="87"/>
      <c r="L19" s="87"/>
      <c r="M19" s="77"/>
    </row>
    <row r="20" spans="1:13" s="62" customFormat="1" ht="24.95" customHeight="1">
      <c r="A20" s="94"/>
      <c r="B20" s="76"/>
      <c r="C20" s="710"/>
      <c r="D20" s="711"/>
      <c r="E20" s="711"/>
      <c r="F20" s="711"/>
      <c r="G20" s="711"/>
      <c r="H20" s="711"/>
      <c r="I20" s="711"/>
      <c r="J20" s="87"/>
      <c r="K20" s="87"/>
      <c r="L20" s="87"/>
      <c r="M20" s="77"/>
    </row>
    <row r="21" spans="1:13" s="62" customFormat="1" ht="24.95" customHeight="1">
      <c r="A21" s="94"/>
      <c r="B21" s="76"/>
      <c r="C21" s="710"/>
      <c r="D21" s="711"/>
      <c r="E21" s="711"/>
      <c r="F21" s="711"/>
      <c r="G21" s="711"/>
      <c r="H21" s="711"/>
      <c r="I21" s="711"/>
      <c r="J21" s="87"/>
      <c r="K21" s="87"/>
      <c r="L21" s="87"/>
      <c r="M21" s="77"/>
    </row>
    <row r="22" spans="1:13" s="62" customFormat="1" ht="24.95" customHeight="1">
      <c r="A22" s="94"/>
      <c r="B22" s="76"/>
      <c r="C22" s="710"/>
      <c r="D22" s="711"/>
      <c r="E22" s="711"/>
      <c r="F22" s="711"/>
      <c r="G22" s="711"/>
      <c r="H22" s="711"/>
      <c r="I22" s="711"/>
      <c r="J22" s="87"/>
      <c r="K22" s="87"/>
      <c r="L22" s="87"/>
      <c r="M22" s="77"/>
    </row>
    <row r="23" spans="1:13" s="62" customFormat="1" ht="24.95" customHeight="1">
      <c r="A23" s="94"/>
      <c r="B23" s="76"/>
      <c r="C23" s="86"/>
      <c r="D23" s="87"/>
      <c r="E23" s="87"/>
      <c r="F23" s="87"/>
      <c r="G23" s="87"/>
      <c r="H23" s="87"/>
      <c r="I23" s="87"/>
      <c r="J23" s="87"/>
      <c r="K23" s="87"/>
      <c r="L23" s="87"/>
      <c r="M23" s="77"/>
    </row>
    <row r="24" spans="1:13" s="62" customFormat="1" ht="24.95" customHeight="1">
      <c r="A24" s="94"/>
      <c r="B24" s="76"/>
      <c r="C24" s="144" t="s">
        <v>482</v>
      </c>
      <c r="D24" s="729" t="s">
        <v>492</v>
      </c>
      <c r="E24" s="729"/>
      <c r="F24" s="729"/>
      <c r="G24" s="729"/>
      <c r="H24" s="729"/>
      <c r="I24" s="729"/>
      <c r="J24" s="87"/>
      <c r="K24" s="87"/>
      <c r="L24" s="87"/>
      <c r="M24" s="77"/>
    </row>
    <row r="25" spans="1:13" s="62" customFormat="1" ht="24.95" customHeight="1">
      <c r="A25" s="94"/>
      <c r="B25" s="60"/>
      <c r="C25" s="733" t="s">
        <v>45</v>
      </c>
      <c r="D25" s="734"/>
      <c r="E25" s="734"/>
      <c r="F25" s="734"/>
      <c r="G25" s="734"/>
      <c r="H25" s="734"/>
      <c r="I25" s="734"/>
      <c r="J25" s="87"/>
      <c r="K25" s="87"/>
      <c r="L25" s="87"/>
      <c r="M25" s="77"/>
    </row>
    <row r="26" spans="1:13" s="62" customFormat="1" ht="24.95" customHeight="1">
      <c r="A26" s="94"/>
      <c r="B26" s="60"/>
      <c r="C26" s="710"/>
      <c r="D26" s="711"/>
      <c r="E26" s="711"/>
      <c r="F26" s="711"/>
      <c r="G26" s="711"/>
      <c r="H26" s="711"/>
      <c r="I26" s="711"/>
      <c r="J26" s="87"/>
      <c r="K26" s="87"/>
      <c r="L26" s="87"/>
      <c r="M26" s="78"/>
    </row>
    <row r="27" spans="1:13" s="62" customFormat="1" ht="24.95" customHeight="1">
      <c r="A27" s="94"/>
      <c r="B27" s="60"/>
      <c r="C27" s="710"/>
      <c r="D27" s="711"/>
      <c r="E27" s="711"/>
      <c r="F27" s="711"/>
      <c r="G27" s="711"/>
      <c r="H27" s="711"/>
      <c r="I27" s="711"/>
      <c r="J27" s="92"/>
      <c r="K27" s="92"/>
      <c r="L27" s="92"/>
      <c r="M27" s="80"/>
    </row>
    <row r="28" spans="1:13" s="62" customFormat="1" ht="24.95" customHeight="1">
      <c r="A28" s="94"/>
      <c r="B28" s="60"/>
      <c r="C28" s="710"/>
      <c r="D28" s="711"/>
      <c r="E28" s="711"/>
      <c r="F28" s="711"/>
      <c r="G28" s="711"/>
      <c r="H28" s="711"/>
      <c r="I28" s="711"/>
      <c r="J28" s="84"/>
      <c r="K28" s="84"/>
      <c r="L28" s="84"/>
      <c r="M28" s="53"/>
    </row>
    <row r="29" spans="1:13" s="62" customFormat="1" ht="24.95" customHeight="1">
      <c r="A29" s="143"/>
      <c r="B29" s="82"/>
      <c r="C29" s="710"/>
      <c r="D29" s="711"/>
      <c r="E29" s="711"/>
      <c r="F29" s="711"/>
      <c r="G29" s="711"/>
      <c r="H29" s="711"/>
      <c r="I29" s="711"/>
      <c r="J29" s="85"/>
      <c r="K29" s="85"/>
      <c r="L29" s="85"/>
      <c r="M29" s="73"/>
    </row>
    <row r="30" spans="1:13" s="62" customFormat="1" ht="24.95" customHeight="1">
      <c r="A30" s="94"/>
      <c r="B30" s="60"/>
      <c r="C30" s="710"/>
      <c r="D30" s="711"/>
      <c r="E30" s="711"/>
      <c r="F30" s="711"/>
      <c r="G30" s="711"/>
      <c r="H30" s="711"/>
      <c r="I30" s="711"/>
      <c r="J30" s="87"/>
      <c r="K30" s="87"/>
      <c r="L30" s="87"/>
      <c r="M30" s="78"/>
    </row>
    <row r="31" spans="1:13" s="62" customFormat="1" ht="24.95" customHeight="1">
      <c r="A31" s="94"/>
      <c r="B31" s="60"/>
      <c r="C31" s="710"/>
      <c r="D31" s="711"/>
      <c r="E31" s="711"/>
      <c r="F31" s="711"/>
      <c r="G31" s="711"/>
      <c r="H31" s="711"/>
      <c r="I31" s="711"/>
      <c r="J31" s="87"/>
      <c r="K31" s="87"/>
      <c r="L31" s="87"/>
      <c r="M31" s="80"/>
    </row>
    <row r="32" spans="1:13" s="62" customFormat="1" ht="24.95" customHeight="1">
      <c r="A32" s="94"/>
      <c r="B32" s="60"/>
      <c r="C32" s="710"/>
      <c r="D32" s="711"/>
      <c r="E32" s="711"/>
      <c r="F32" s="711"/>
      <c r="G32" s="711"/>
      <c r="H32" s="711"/>
      <c r="I32" s="711"/>
      <c r="J32" s="87"/>
      <c r="K32" s="87"/>
      <c r="L32" s="87"/>
      <c r="M32" s="80"/>
    </row>
    <row r="33" spans="1:13" s="62" customFormat="1" ht="24.95" customHeight="1">
      <c r="A33" s="94"/>
      <c r="B33" s="60"/>
      <c r="C33" s="86"/>
      <c r="D33" s="87"/>
      <c r="E33" s="87"/>
      <c r="F33" s="87"/>
      <c r="G33" s="87"/>
      <c r="H33" s="87"/>
      <c r="I33" s="87"/>
      <c r="J33" s="87"/>
      <c r="K33" s="87"/>
      <c r="L33" s="87"/>
      <c r="M33" s="68"/>
    </row>
    <row r="34" spans="1:13" s="62" customFormat="1" ht="24.95" customHeight="1">
      <c r="A34" s="94"/>
      <c r="B34" s="60"/>
      <c r="C34" s="144" t="s">
        <v>483</v>
      </c>
      <c r="D34" s="729" t="s">
        <v>493</v>
      </c>
      <c r="E34" s="729"/>
      <c r="F34" s="729"/>
      <c r="G34" s="729"/>
      <c r="H34" s="729"/>
      <c r="I34" s="729"/>
      <c r="J34" s="87"/>
      <c r="K34" s="87"/>
      <c r="L34" s="87"/>
      <c r="M34" s="68"/>
    </row>
    <row r="35" spans="1:13" s="62" customFormat="1" ht="24.95" customHeight="1">
      <c r="A35" s="94"/>
      <c r="B35" s="60"/>
      <c r="C35" s="733" t="s">
        <v>46</v>
      </c>
      <c r="D35" s="734"/>
      <c r="E35" s="734"/>
      <c r="F35" s="734"/>
      <c r="G35" s="734"/>
      <c r="H35" s="734"/>
      <c r="I35" s="734"/>
      <c r="J35" s="87"/>
      <c r="K35" s="87"/>
      <c r="L35" s="87"/>
      <c r="M35" s="68"/>
    </row>
    <row r="36" spans="1:13" s="62" customFormat="1" ht="24.95" customHeight="1">
      <c r="A36" s="94"/>
      <c r="B36" s="60"/>
      <c r="C36" s="710"/>
      <c r="D36" s="711"/>
      <c r="E36" s="711"/>
      <c r="F36" s="711"/>
      <c r="G36" s="711"/>
      <c r="H36" s="711"/>
      <c r="I36" s="711"/>
    </row>
    <row r="37" spans="1:13" s="62" customFormat="1" ht="24.95" customHeight="1">
      <c r="A37" s="94"/>
      <c r="B37" s="60"/>
      <c r="C37" s="710"/>
      <c r="D37" s="711"/>
      <c r="E37" s="711"/>
      <c r="F37" s="711"/>
      <c r="G37" s="711"/>
      <c r="H37" s="711"/>
      <c r="I37" s="711"/>
      <c r="J37" s="85"/>
      <c r="K37" s="85"/>
      <c r="L37" s="85"/>
      <c r="M37" s="73"/>
    </row>
    <row r="38" spans="1:13" s="62" customFormat="1" ht="24.95" customHeight="1">
      <c r="A38" s="94"/>
      <c r="B38" s="60"/>
      <c r="C38" s="710"/>
      <c r="D38" s="711"/>
      <c r="E38" s="711"/>
      <c r="F38" s="711"/>
      <c r="G38" s="711"/>
      <c r="H38" s="711"/>
      <c r="I38" s="711"/>
      <c r="J38" s="87"/>
      <c r="K38" s="87"/>
      <c r="L38" s="87"/>
      <c r="M38" s="78"/>
    </row>
    <row r="39" spans="1:13" s="62" customFormat="1" ht="24.95" customHeight="1">
      <c r="A39" s="94"/>
      <c r="B39" s="60"/>
      <c r="C39" s="710"/>
      <c r="D39" s="711"/>
      <c r="E39" s="711"/>
      <c r="F39" s="711"/>
      <c r="G39" s="711"/>
      <c r="H39" s="711"/>
      <c r="I39" s="711"/>
      <c r="J39" s="87"/>
      <c r="K39" s="87"/>
      <c r="L39" s="87"/>
      <c r="M39" s="80"/>
    </row>
    <row r="40" spans="1:13" s="62" customFormat="1" ht="24.95" customHeight="1">
      <c r="A40" s="94"/>
      <c r="B40" s="60"/>
      <c r="C40" s="710"/>
      <c r="D40" s="711"/>
      <c r="E40" s="711"/>
      <c r="F40" s="711"/>
      <c r="G40" s="711"/>
      <c r="H40" s="711"/>
      <c r="I40" s="711"/>
      <c r="J40" s="87"/>
      <c r="K40" s="87"/>
      <c r="L40" s="87"/>
      <c r="M40" s="80"/>
    </row>
    <row r="41" spans="1:13" s="62" customFormat="1" ht="24.95" customHeight="1">
      <c r="A41" s="94"/>
      <c r="B41" s="60"/>
      <c r="C41" s="710"/>
      <c r="D41" s="711"/>
      <c r="E41" s="711"/>
      <c r="F41" s="711"/>
      <c r="G41" s="711"/>
      <c r="H41" s="711"/>
      <c r="I41" s="711"/>
      <c r="J41" s="87"/>
      <c r="K41" s="87"/>
      <c r="L41" s="87"/>
      <c r="M41" s="68"/>
    </row>
    <row r="42" spans="1:13" s="62" customFormat="1" ht="24.95" customHeight="1">
      <c r="A42" s="94"/>
      <c r="B42" s="60"/>
      <c r="C42" s="101"/>
      <c r="D42" s="92"/>
      <c r="E42" s="92"/>
      <c r="F42" s="92"/>
      <c r="G42" s="92"/>
      <c r="H42" s="92"/>
      <c r="I42" s="92"/>
      <c r="J42" s="87"/>
      <c r="K42" s="87"/>
      <c r="L42" s="87"/>
      <c r="M42" s="68"/>
    </row>
    <row r="43" spans="1:13" s="62" customFormat="1" ht="24.95" customHeight="1">
      <c r="A43" s="143"/>
      <c r="B43" s="82"/>
      <c r="C43" s="144" t="s">
        <v>484</v>
      </c>
      <c r="D43" s="729" t="s">
        <v>494</v>
      </c>
      <c r="E43" s="729"/>
      <c r="F43" s="729"/>
      <c r="G43" s="729"/>
      <c r="H43" s="729"/>
      <c r="I43" s="729"/>
      <c r="J43" s="84"/>
      <c r="K43" s="84"/>
      <c r="L43" s="84"/>
      <c r="M43" s="53"/>
    </row>
    <row r="44" spans="1:13" s="62" customFormat="1" ht="24.95" customHeight="1">
      <c r="A44" s="143"/>
      <c r="B44" s="82"/>
      <c r="C44" s="735" t="s">
        <v>729</v>
      </c>
      <c r="D44" s="735"/>
      <c r="E44" s="735"/>
      <c r="F44" s="735"/>
      <c r="G44" s="735"/>
      <c r="H44" s="735"/>
      <c r="I44" s="735"/>
      <c r="J44" s="84"/>
      <c r="K44" s="84"/>
      <c r="L44" s="84"/>
      <c r="M44" s="53"/>
    </row>
    <row r="45" spans="1:13" s="62" customFormat="1" ht="24.95" customHeight="1">
      <c r="A45" s="143"/>
      <c r="B45" s="82"/>
      <c r="C45" s="736"/>
      <c r="D45" s="736"/>
      <c r="E45" s="736"/>
      <c r="F45" s="736"/>
      <c r="G45" s="736"/>
      <c r="H45" s="736"/>
      <c r="I45" s="736"/>
      <c r="J45" s="84"/>
      <c r="K45" s="84"/>
      <c r="L45" s="84"/>
      <c r="M45" s="53"/>
    </row>
    <row r="46" spans="1:13" s="62" customFormat="1" ht="24.95" customHeight="1">
      <c r="A46" s="143"/>
      <c r="B46" s="82"/>
      <c r="C46" s="736"/>
      <c r="D46" s="736"/>
      <c r="E46" s="736"/>
      <c r="F46" s="736"/>
      <c r="G46" s="736"/>
      <c r="H46" s="736"/>
      <c r="I46" s="736"/>
      <c r="J46" s="84"/>
      <c r="K46" s="84"/>
      <c r="L46" s="84"/>
      <c r="M46" s="53"/>
    </row>
    <row r="47" spans="1:13" s="62" customFormat="1" ht="24.95" customHeight="1">
      <c r="A47" s="143"/>
      <c r="B47" s="82"/>
      <c r="C47" s="145"/>
      <c r="D47" s="145"/>
      <c r="E47" s="145"/>
      <c r="F47" s="145"/>
      <c r="G47" s="145"/>
      <c r="H47" s="145"/>
      <c r="I47" s="145"/>
      <c r="J47" s="84"/>
      <c r="K47" s="84"/>
      <c r="L47" s="84"/>
      <c r="M47" s="53"/>
    </row>
    <row r="48" spans="1:13" s="62" customFormat="1" ht="24.95" customHeight="1">
      <c r="A48" s="143"/>
      <c r="B48" s="82"/>
      <c r="C48" s="144" t="s">
        <v>485</v>
      </c>
      <c r="D48" s="730" t="s">
        <v>495</v>
      </c>
      <c r="E48" s="731"/>
      <c r="F48" s="731"/>
      <c r="G48" s="731"/>
      <c r="H48" s="731"/>
      <c r="I48" s="732"/>
      <c r="J48" s="84"/>
      <c r="K48" s="84"/>
      <c r="L48" s="84"/>
      <c r="M48" s="53"/>
    </row>
    <row r="49" spans="1:13" s="62" customFormat="1" ht="24.95" customHeight="1">
      <c r="A49" s="143"/>
      <c r="B49" s="82"/>
      <c r="C49" s="733" t="s">
        <v>726</v>
      </c>
      <c r="D49" s="734"/>
      <c r="E49" s="734"/>
      <c r="F49" s="734"/>
      <c r="G49" s="734"/>
      <c r="H49" s="734"/>
      <c r="I49" s="734"/>
      <c r="J49" s="84"/>
      <c r="K49" s="84"/>
      <c r="L49" s="84"/>
      <c r="M49" s="53"/>
    </row>
    <row r="50" spans="1:13" s="62" customFormat="1" ht="24.95" customHeight="1">
      <c r="A50" s="94"/>
      <c r="B50" s="60"/>
      <c r="C50" s="710"/>
      <c r="D50" s="711"/>
      <c r="E50" s="711"/>
      <c r="F50" s="711"/>
      <c r="G50" s="711"/>
      <c r="H50" s="711"/>
      <c r="I50" s="711"/>
      <c r="J50" s="84"/>
      <c r="K50" s="84"/>
      <c r="L50" s="84"/>
      <c r="M50" s="53"/>
    </row>
    <row r="51" spans="1:13" s="62" customFormat="1" ht="24.95" customHeight="1">
      <c r="A51" s="94"/>
      <c r="B51" s="60"/>
      <c r="C51" s="710"/>
      <c r="D51" s="711"/>
      <c r="E51" s="711"/>
      <c r="F51" s="711"/>
      <c r="G51" s="711"/>
      <c r="H51" s="711"/>
      <c r="I51" s="711"/>
      <c r="J51" s="85"/>
      <c r="K51" s="85"/>
      <c r="L51" s="85"/>
      <c r="M51" s="73"/>
    </row>
    <row r="52" spans="1:13" s="62" customFormat="1" ht="24.95" customHeight="1">
      <c r="A52" s="143"/>
      <c r="B52" s="82"/>
      <c r="C52" s="710"/>
      <c r="D52" s="711"/>
      <c r="E52" s="711"/>
      <c r="F52" s="711"/>
      <c r="G52" s="711"/>
      <c r="H52" s="711"/>
      <c r="I52" s="711"/>
      <c r="J52" s="87"/>
      <c r="K52" s="87"/>
      <c r="L52" s="87"/>
      <c r="M52" s="78"/>
    </row>
    <row r="53" spans="1:13" s="62" customFormat="1" ht="24.95" customHeight="1">
      <c r="A53" s="94"/>
      <c r="B53" s="60"/>
      <c r="C53" s="710"/>
      <c r="D53" s="711"/>
      <c r="E53" s="711"/>
      <c r="F53" s="711"/>
      <c r="G53" s="711"/>
      <c r="H53" s="711"/>
      <c r="I53" s="711"/>
      <c r="J53" s="87"/>
      <c r="K53" s="87"/>
      <c r="L53" s="87"/>
      <c r="M53" s="80"/>
    </row>
    <row r="54" spans="1:13" s="62" customFormat="1" ht="24.95" customHeight="1">
      <c r="A54" s="94"/>
      <c r="B54" s="60"/>
      <c r="C54" s="86"/>
      <c r="D54" s="87"/>
      <c r="E54" s="87"/>
      <c r="F54" s="87"/>
      <c r="G54" s="87"/>
      <c r="H54" s="87"/>
      <c r="I54" s="87"/>
      <c r="J54" s="87"/>
      <c r="K54" s="87"/>
      <c r="L54" s="87"/>
      <c r="M54" s="80"/>
    </row>
    <row r="55" spans="1:13" s="62" customFormat="1" ht="24.95" customHeight="1">
      <c r="A55" s="94"/>
      <c r="B55" s="60"/>
      <c r="C55" s="144" t="s">
        <v>486</v>
      </c>
      <c r="D55" s="730" t="s">
        <v>496</v>
      </c>
      <c r="E55" s="731"/>
      <c r="F55" s="731"/>
      <c r="G55" s="731"/>
      <c r="H55" s="731"/>
      <c r="I55" s="732"/>
      <c r="J55" s="87"/>
      <c r="K55" s="87"/>
      <c r="L55" s="87"/>
      <c r="M55" s="68"/>
    </row>
    <row r="56" spans="1:13" s="62" customFormat="1" ht="24.95" customHeight="1">
      <c r="A56" s="94"/>
      <c r="B56" s="60"/>
      <c r="C56" s="733" t="s">
        <v>47</v>
      </c>
      <c r="D56" s="734"/>
      <c r="E56" s="734"/>
      <c r="F56" s="734"/>
      <c r="G56" s="734"/>
      <c r="H56" s="734"/>
      <c r="I56" s="734"/>
      <c r="J56" s="87"/>
      <c r="K56" s="87"/>
      <c r="L56" s="87"/>
      <c r="M56" s="68"/>
    </row>
    <row r="57" spans="1:13" s="62" customFormat="1" ht="24.95" customHeight="1">
      <c r="A57" s="94"/>
      <c r="B57" s="60"/>
      <c r="C57" s="710"/>
      <c r="D57" s="711"/>
      <c r="E57" s="711"/>
      <c r="F57" s="711"/>
      <c r="G57" s="711"/>
      <c r="H57" s="711"/>
      <c r="I57" s="711"/>
      <c r="J57" s="87"/>
      <c r="K57" s="87"/>
      <c r="L57" s="87"/>
      <c r="M57" s="95"/>
    </row>
    <row r="58" spans="1:13" s="62" customFormat="1" ht="24.95" customHeight="1">
      <c r="A58" s="94"/>
      <c r="B58" s="60"/>
      <c r="C58" s="710"/>
      <c r="D58" s="711"/>
      <c r="E58" s="711"/>
      <c r="F58" s="711"/>
      <c r="G58" s="711"/>
      <c r="H58" s="711"/>
      <c r="I58" s="711"/>
      <c r="J58" s="50"/>
      <c r="K58" s="50"/>
      <c r="L58" s="50"/>
      <c r="M58" s="95"/>
    </row>
    <row r="59" spans="1:13" s="62" customFormat="1" ht="24.95" customHeight="1">
      <c r="A59" s="94"/>
      <c r="B59" s="60"/>
      <c r="C59" s="86"/>
      <c r="D59" s="87"/>
      <c r="E59" s="87"/>
      <c r="F59" s="87"/>
      <c r="G59" s="87"/>
      <c r="H59" s="87"/>
      <c r="I59" s="87"/>
      <c r="J59" s="84"/>
      <c r="K59" s="84"/>
      <c r="L59" s="84"/>
      <c r="M59" s="53"/>
    </row>
    <row r="60" spans="1:13" s="62" customFormat="1" ht="24.95" customHeight="1">
      <c r="A60" s="94"/>
      <c r="B60" s="60"/>
      <c r="C60" s="144" t="s">
        <v>487</v>
      </c>
      <c r="D60" s="730" t="s">
        <v>497</v>
      </c>
      <c r="E60" s="731"/>
      <c r="F60" s="731"/>
      <c r="G60" s="731"/>
      <c r="H60" s="731"/>
      <c r="I60" s="732"/>
      <c r="J60" s="85"/>
      <c r="K60" s="85"/>
      <c r="L60" s="85"/>
      <c r="M60" s="73"/>
    </row>
    <row r="61" spans="1:13" s="62" customFormat="1" ht="24.95" customHeight="1">
      <c r="A61" s="94"/>
      <c r="B61" s="60"/>
      <c r="C61" s="733" t="s">
        <v>727</v>
      </c>
      <c r="D61" s="734"/>
      <c r="E61" s="734"/>
      <c r="F61" s="734"/>
      <c r="G61" s="734"/>
      <c r="H61" s="734"/>
      <c r="I61" s="734"/>
      <c r="J61" s="87"/>
      <c r="K61" s="87"/>
      <c r="L61" s="87"/>
      <c r="M61" s="78"/>
    </row>
    <row r="62" spans="1:13" s="62" customFormat="1" ht="24.95" customHeight="1">
      <c r="A62" s="94"/>
      <c r="B62" s="60"/>
      <c r="C62" s="710"/>
      <c r="D62" s="711"/>
      <c r="E62" s="711"/>
      <c r="F62" s="711"/>
      <c r="G62" s="711"/>
      <c r="H62" s="711"/>
      <c r="I62" s="711"/>
      <c r="J62" s="87"/>
      <c r="K62" s="87"/>
      <c r="L62" s="87"/>
      <c r="M62" s="92"/>
    </row>
    <row r="63" spans="1:13" s="62" customFormat="1" ht="24.95" customHeight="1">
      <c r="A63" s="94"/>
      <c r="B63" s="60"/>
      <c r="C63" s="710"/>
      <c r="D63" s="711"/>
      <c r="E63" s="711"/>
      <c r="F63" s="711"/>
      <c r="G63" s="711"/>
      <c r="H63" s="711"/>
      <c r="I63" s="711"/>
      <c r="J63" s="87"/>
      <c r="K63" s="87"/>
      <c r="L63" s="87"/>
      <c r="M63" s="80"/>
    </row>
    <row r="64" spans="1:13" s="62" customFormat="1" ht="24.95" customHeight="1">
      <c r="A64" s="94"/>
      <c r="B64" s="60"/>
      <c r="C64" s="101"/>
      <c r="D64" s="92"/>
      <c r="E64" s="92"/>
      <c r="F64" s="92"/>
      <c r="G64" s="92"/>
      <c r="H64" s="92"/>
      <c r="I64" s="92"/>
      <c r="J64" s="84"/>
      <c r="K64" s="84"/>
      <c r="L64" s="84"/>
      <c r="M64" s="53"/>
    </row>
    <row r="65" spans="1:13" s="62" customFormat="1" ht="24.95" customHeight="1">
      <c r="A65" s="94"/>
      <c r="B65" s="60"/>
      <c r="C65" s="144" t="s">
        <v>488</v>
      </c>
      <c r="D65" s="730" t="s">
        <v>498</v>
      </c>
      <c r="E65" s="731"/>
      <c r="F65" s="731"/>
      <c r="G65" s="731"/>
      <c r="H65" s="731"/>
      <c r="I65" s="732"/>
      <c r="J65" s="85"/>
      <c r="K65" s="85"/>
      <c r="L65" s="85"/>
      <c r="M65" s="73"/>
    </row>
    <row r="66" spans="1:13" s="62" customFormat="1" ht="24.95" customHeight="1">
      <c r="A66" s="94"/>
      <c r="B66" s="60"/>
      <c r="C66" s="733" t="s">
        <v>48</v>
      </c>
      <c r="D66" s="734"/>
      <c r="E66" s="734"/>
      <c r="F66" s="734"/>
      <c r="G66" s="734"/>
      <c r="H66" s="734"/>
      <c r="I66" s="734"/>
      <c r="J66" s="87"/>
      <c r="K66" s="87"/>
      <c r="L66" s="87"/>
      <c r="M66" s="78"/>
    </row>
    <row r="67" spans="1:13" s="62" customFormat="1" ht="24.95" customHeight="1">
      <c r="A67" s="94"/>
      <c r="B67" s="60"/>
      <c r="C67" s="710"/>
      <c r="D67" s="711"/>
      <c r="E67" s="711"/>
      <c r="F67" s="711"/>
      <c r="G67" s="711"/>
      <c r="H67" s="711"/>
      <c r="I67" s="711"/>
      <c r="J67" s="87"/>
      <c r="K67" s="87"/>
      <c r="L67" s="87"/>
      <c r="M67" s="80"/>
    </row>
    <row r="68" spans="1:13" s="62" customFormat="1" ht="24.95" customHeight="1">
      <c r="A68" s="94"/>
      <c r="B68" s="60"/>
      <c r="C68" s="86"/>
      <c r="D68" s="87"/>
      <c r="E68" s="87"/>
      <c r="F68" s="87"/>
      <c r="G68" s="87"/>
      <c r="H68" s="87"/>
      <c r="I68" s="87"/>
      <c r="J68" s="87"/>
      <c r="K68" s="87"/>
      <c r="L68" s="87"/>
      <c r="M68" s="80"/>
    </row>
    <row r="69" spans="1:13" s="62" customFormat="1" ht="35.1" customHeight="1">
      <c r="A69" s="94"/>
      <c r="B69" s="60"/>
      <c r="C69" s="144" t="s">
        <v>489</v>
      </c>
      <c r="D69" s="730" t="s">
        <v>490</v>
      </c>
      <c r="E69" s="731"/>
      <c r="F69" s="731"/>
      <c r="G69" s="731"/>
      <c r="H69" s="731"/>
      <c r="I69" s="732"/>
      <c r="J69" s="84"/>
      <c r="K69" s="84"/>
      <c r="L69" s="84"/>
      <c r="M69" s="53"/>
    </row>
    <row r="70" spans="1:13" s="62" customFormat="1" ht="24.95" customHeight="1">
      <c r="A70" s="94"/>
      <c r="B70" s="60"/>
      <c r="C70" s="733" t="s">
        <v>49</v>
      </c>
      <c r="D70" s="734"/>
      <c r="E70" s="734"/>
      <c r="F70" s="734"/>
      <c r="G70" s="734"/>
      <c r="H70" s="734"/>
      <c r="I70" s="734"/>
      <c r="J70" s="126"/>
      <c r="K70" s="126"/>
      <c r="L70" s="126"/>
      <c r="M70" s="73"/>
    </row>
    <row r="71" spans="1:13" s="62" customFormat="1" ht="24.95" customHeight="1">
      <c r="A71" s="94"/>
      <c r="B71" s="60"/>
      <c r="C71" s="710"/>
      <c r="D71" s="711"/>
      <c r="E71" s="711"/>
      <c r="F71" s="711"/>
      <c r="G71" s="711"/>
      <c r="H71" s="711"/>
      <c r="I71" s="711"/>
      <c r="J71" s="128"/>
      <c r="K71" s="128"/>
      <c r="L71" s="128"/>
      <c r="M71" s="77"/>
    </row>
    <row r="72" spans="1:13" s="62" customFormat="1" ht="24.95" customHeight="1">
      <c r="A72" s="94"/>
      <c r="B72" s="60"/>
      <c r="C72" s="710"/>
      <c r="D72" s="711"/>
      <c r="E72" s="711"/>
      <c r="F72" s="711"/>
      <c r="G72" s="711"/>
      <c r="H72" s="711"/>
      <c r="I72" s="711"/>
      <c r="J72" s="128"/>
      <c r="K72" s="128"/>
      <c r="L72" s="128"/>
      <c r="M72" s="77"/>
    </row>
    <row r="73" spans="1:13" s="62" customFormat="1" ht="24.95" customHeight="1">
      <c r="A73" s="94"/>
      <c r="B73" s="60"/>
      <c r="C73" s="710"/>
      <c r="D73" s="711"/>
      <c r="E73" s="711"/>
      <c r="F73" s="711"/>
      <c r="G73" s="711"/>
      <c r="H73" s="711"/>
      <c r="I73" s="711"/>
      <c r="J73" s="87"/>
      <c r="K73" s="87"/>
      <c r="L73" s="87"/>
      <c r="M73" s="77"/>
    </row>
    <row r="74" spans="1:13" s="62" customFormat="1" ht="24.95" customHeight="1">
      <c r="A74" s="94"/>
      <c r="B74" s="60"/>
      <c r="C74" s="710"/>
      <c r="D74" s="711"/>
      <c r="E74" s="711"/>
      <c r="F74" s="711"/>
      <c r="G74" s="711"/>
      <c r="H74" s="711"/>
      <c r="I74" s="711"/>
      <c r="J74" s="53"/>
      <c r="K74" s="53"/>
      <c r="L74" s="87"/>
      <c r="M74" s="80"/>
    </row>
    <row r="75" spans="1:13" s="62" customFormat="1" ht="24.95" customHeight="1">
      <c r="A75" s="94"/>
      <c r="B75" s="60"/>
      <c r="C75" s="101"/>
      <c r="D75" s="92"/>
      <c r="E75" s="92"/>
      <c r="F75" s="92"/>
      <c r="G75" s="92"/>
      <c r="H75" s="92"/>
      <c r="I75" s="92"/>
      <c r="J75" s="146"/>
      <c r="K75" s="146"/>
      <c r="L75" s="87"/>
      <c r="M75" s="80"/>
    </row>
    <row r="76" spans="1:13" s="62" customFormat="1" ht="24.95" customHeight="1">
      <c r="A76" s="94"/>
      <c r="B76" s="60"/>
      <c r="D76" s="126"/>
      <c r="E76" s="126"/>
      <c r="F76" s="126"/>
      <c r="G76" s="126"/>
      <c r="H76" s="126"/>
      <c r="I76" s="126"/>
      <c r="J76" s="126"/>
      <c r="K76" s="126"/>
      <c r="L76" s="87"/>
      <c r="M76" s="80"/>
    </row>
    <row r="77" spans="1:13" s="62" customFormat="1" ht="24.95" customHeight="1">
      <c r="A77" s="94"/>
      <c r="B77" s="60"/>
      <c r="C77" s="86"/>
      <c r="D77" s="87"/>
      <c r="E77" s="87"/>
      <c r="F77" s="87"/>
      <c r="G77" s="87"/>
      <c r="H77" s="87"/>
      <c r="I77" s="87"/>
      <c r="J77" s="87"/>
      <c r="K77" s="87"/>
      <c r="L77" s="87"/>
      <c r="M77" s="80"/>
    </row>
    <row r="78" spans="1:13" s="62" customFormat="1" ht="24.95" customHeight="1">
      <c r="A78" s="96"/>
      <c r="B78" s="61"/>
    </row>
    <row r="79" spans="1:13" s="62" customFormat="1" ht="24.95" customHeight="1">
      <c r="A79" s="96"/>
      <c r="B79" s="61"/>
    </row>
    <row r="80" spans="1:13" s="62" customFormat="1" ht="24.95" customHeight="1">
      <c r="A80" s="96"/>
      <c r="B80" s="61"/>
    </row>
    <row r="81" spans="1:2" s="62" customFormat="1" ht="24.95" customHeight="1">
      <c r="A81" s="96"/>
      <c r="B81" s="61"/>
    </row>
    <row r="82" spans="1:2" s="62" customFormat="1" ht="24.95" customHeight="1">
      <c r="A82" s="96"/>
      <c r="B82" s="61"/>
    </row>
    <row r="83" spans="1:2" s="62" customFormat="1" ht="24.95" hidden="1" customHeight="1">
      <c r="A83" s="96"/>
      <c r="B83" s="61"/>
    </row>
    <row r="84" spans="1:2" s="62" customFormat="1" ht="24.95" hidden="1" customHeight="1">
      <c r="A84" s="96"/>
      <c r="B84" s="61"/>
    </row>
    <row r="85" spans="1:2" s="62" customFormat="1" ht="24.95" hidden="1" customHeight="1">
      <c r="A85" s="96"/>
      <c r="B85" s="61"/>
    </row>
    <row r="86" spans="1:2" s="62" customFormat="1" ht="24.95" hidden="1" customHeight="1">
      <c r="A86" s="96"/>
      <c r="B86" s="61"/>
    </row>
    <row r="87" spans="1:2" s="62" customFormat="1" ht="24.95" hidden="1" customHeight="1">
      <c r="A87" s="96"/>
      <c r="B87" s="61"/>
    </row>
    <row r="88" spans="1:2" s="62" customFormat="1" ht="24.95" hidden="1" customHeight="1">
      <c r="A88" s="96"/>
      <c r="B88" s="61"/>
    </row>
    <row r="89" spans="1:2" s="62" customFormat="1" ht="24.95" hidden="1" customHeight="1">
      <c r="A89" s="96"/>
      <c r="B89" s="61"/>
    </row>
    <row r="90" spans="1:2" s="62" customFormat="1" ht="24.95" hidden="1" customHeight="1">
      <c r="A90" s="96"/>
      <c r="B90" s="61"/>
    </row>
    <row r="91" spans="1:2" s="62" customFormat="1" ht="24.95" hidden="1" customHeight="1">
      <c r="A91" s="96"/>
      <c r="B91" s="61"/>
    </row>
    <row r="92" spans="1:2" s="62" customFormat="1" ht="24.95" hidden="1" customHeight="1">
      <c r="A92" s="96"/>
      <c r="B92" s="61"/>
    </row>
    <row r="93" spans="1:2" ht="15.75" hidden="1" customHeight="1"/>
    <row r="94" spans="1:2" ht="15.75" hidden="1" customHeight="1"/>
    <row r="95" spans="1:2" ht="15.75" hidden="1" customHeight="1"/>
    <row r="96" spans="1:2"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sheetData>
  <sheetProtection algorithmName="SHA-512" hashValue="QX/QhyhpkdbXHm53ZkiZ08MjwHZcJCQ0y66CY1u6/2Y/4IHWbbM+iWiImMqg5Z270vA5iOFTF/71FjjZGTTa6g==" saltValue="kwEOZxqng6OXho+pcY7ceA==" spinCount="100000" sheet="1" objects="1" scenarios="1" formatColumns="0" formatRows="0" autoFilter="0"/>
  <mergeCells count="18">
    <mergeCell ref="D6:I6"/>
    <mergeCell ref="C44:I46"/>
    <mergeCell ref="D48:I48"/>
    <mergeCell ref="C35:I41"/>
    <mergeCell ref="C49:I53"/>
    <mergeCell ref="C7:I22"/>
    <mergeCell ref="D24:I24"/>
    <mergeCell ref="C25:I32"/>
    <mergeCell ref="D34:I34"/>
    <mergeCell ref="D43:I43"/>
    <mergeCell ref="D65:I65"/>
    <mergeCell ref="C66:I67"/>
    <mergeCell ref="D69:I69"/>
    <mergeCell ref="C70:I74"/>
    <mergeCell ref="D55:I55"/>
    <mergeCell ref="C56:I58"/>
    <mergeCell ref="D60:I60"/>
    <mergeCell ref="C61:I63"/>
  </mergeCells>
  <hyperlinks>
    <hyperlink ref="E3" location="'Estrutura corporativa'!C6" display="GRI 2-9" xr:uid="{52038B24-0323-4E06-A1CE-F11C7EC29E53}"/>
    <hyperlink ref="F3" location="'Estrutura corporativa'!C24" display="GRI 2-10" xr:uid="{194ED0CB-4126-4B80-AF42-96FC59CAF324}"/>
    <hyperlink ref="G3" location="'Estrutura corporativa'!C34" display="GRI 2-12" xr:uid="{E9B1FA61-289E-4D76-A694-01A85EFA2CFC}"/>
    <hyperlink ref="H3" location="'Estrutura corporativa'!C43" display="GRI 2-13" xr:uid="{FC565520-044C-4CF7-A7C8-BC9153A4E702}"/>
    <hyperlink ref="I3" location="'Estrutura corporativa'!C48" display="GRI 2-15" xr:uid="{03DC2D32-3147-402C-AD80-454573B44C53}"/>
    <hyperlink ref="E4" location="'Estrutura corporativa'!C55" display="GRI 2-16" xr:uid="{870C7ED1-3C98-4B64-BF84-FE0DA0F2670A}"/>
    <hyperlink ref="F4" location="'Estrutura corporativa'!C60" display="GRI 2-17" xr:uid="{62852432-FC86-4FB8-836B-EAF3D422B9A5}"/>
    <hyperlink ref="G4" location="'Estrutura corporativa'!C65" display="GRI 2-18" xr:uid="{C8A07522-7F09-4530-BA37-897B0A500540}"/>
    <hyperlink ref="H4" location="'Estrutura corporativa'!C69" display="TCFD 4.a" xr:uid="{A1789ED0-1C7C-457F-8ECE-B5BFF5CCAA53}"/>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BC99-AE3A-4678-A8C5-E7CE409D51A2}">
  <sheetPr>
    <tabColor rgb="FFE4562E"/>
  </sheetPr>
  <dimension ref="A1:AT753"/>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710937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2"/>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95"/>
      <c r="I2" s="95"/>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7" t="str">
        <f>Índice!B27</f>
        <v>GOVERNANÇA CORPORATIVA</v>
      </c>
      <c r="D3" s="60"/>
      <c r="E3" s="192" t="s">
        <v>500</v>
      </c>
      <c r="F3" s="192" t="s">
        <v>467</v>
      </c>
      <c r="G3" s="192" t="s">
        <v>501</v>
      </c>
      <c r="H3" s="192" t="s">
        <v>502</v>
      </c>
      <c r="I3" s="192" t="s">
        <v>507</v>
      </c>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Índice!C27</f>
        <v>Ética, integridade e compliance</v>
      </c>
      <c r="D4" s="60"/>
      <c r="E4" s="147"/>
      <c r="F4" s="147"/>
      <c r="G4" s="147"/>
      <c r="I4" s="147"/>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44" t="s">
        <v>500</v>
      </c>
      <c r="D6" s="730" t="s">
        <v>508</v>
      </c>
      <c r="E6" s="731"/>
      <c r="F6" s="731"/>
      <c r="G6" s="731"/>
      <c r="H6" s="731"/>
      <c r="I6" s="732"/>
      <c r="J6" s="129"/>
      <c r="K6" s="129"/>
      <c r="L6" s="129"/>
      <c r="M6" s="121"/>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37" t="s">
        <v>736</v>
      </c>
      <c r="D7" s="738"/>
      <c r="E7" s="738"/>
      <c r="F7" s="738"/>
      <c r="G7" s="738"/>
      <c r="H7" s="738"/>
      <c r="I7" s="738"/>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39"/>
      <c r="D8" s="740"/>
      <c r="E8" s="740"/>
      <c r="F8" s="740"/>
      <c r="G8" s="740"/>
      <c r="H8" s="740"/>
      <c r="I8" s="740"/>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39"/>
      <c r="D9" s="740"/>
      <c r="E9" s="740"/>
      <c r="F9" s="740"/>
      <c r="G9" s="740"/>
      <c r="H9" s="740"/>
      <c r="I9" s="740"/>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39"/>
      <c r="D10" s="740"/>
      <c r="E10" s="740"/>
      <c r="F10" s="740"/>
      <c r="G10" s="740"/>
      <c r="H10" s="740"/>
      <c r="I10" s="740"/>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739"/>
      <c r="D11" s="740"/>
      <c r="E11" s="740"/>
      <c r="F11" s="740"/>
      <c r="G11" s="740"/>
      <c r="H11" s="740"/>
      <c r="I11" s="740"/>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739"/>
      <c r="D12" s="740"/>
      <c r="E12" s="740"/>
      <c r="F12" s="740"/>
      <c r="G12" s="740"/>
      <c r="H12" s="740"/>
      <c r="I12" s="740"/>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739"/>
      <c r="D13" s="740"/>
      <c r="E13" s="740"/>
      <c r="F13" s="740"/>
      <c r="G13" s="740"/>
      <c r="H13" s="740"/>
      <c r="I13" s="740"/>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41" t="s">
        <v>737</v>
      </c>
      <c r="D14" s="742"/>
      <c r="E14" s="742"/>
      <c r="F14" s="742"/>
      <c r="G14" s="742"/>
      <c r="H14" s="742"/>
      <c r="I14" s="742"/>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86"/>
      <c r="D15" s="87"/>
      <c r="E15" s="87"/>
      <c r="F15" s="87"/>
      <c r="G15" s="87"/>
      <c r="H15" s="87"/>
      <c r="I15" s="87"/>
      <c r="J15" s="87"/>
      <c r="K15" s="87"/>
      <c r="L15" s="87"/>
      <c r="M15" s="78"/>
      <c r="N15" s="7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144" t="s">
        <v>467</v>
      </c>
      <c r="D16" s="730" t="s">
        <v>499</v>
      </c>
      <c r="E16" s="731"/>
      <c r="F16" s="731"/>
      <c r="G16" s="731"/>
      <c r="H16" s="731"/>
      <c r="I16" s="732"/>
      <c r="J16" s="87"/>
      <c r="K16" s="87"/>
      <c r="L16" s="87"/>
      <c r="M16" s="80"/>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B17" s="76"/>
      <c r="C17" s="734" t="s">
        <v>731</v>
      </c>
      <c r="D17" s="734"/>
      <c r="E17" s="734"/>
      <c r="F17" s="734"/>
      <c r="G17" s="734"/>
      <c r="H17" s="734"/>
      <c r="I17" s="734"/>
      <c r="J17" s="92"/>
      <c r="K17" s="92"/>
      <c r="L17" s="92"/>
      <c r="M17" s="80"/>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ht="24.95" customHeight="1">
      <c r="B18" s="76"/>
      <c r="C18" s="711"/>
      <c r="D18" s="711"/>
      <c r="E18" s="711"/>
      <c r="F18" s="711"/>
      <c r="G18" s="711"/>
      <c r="H18" s="711"/>
      <c r="I18" s="711"/>
      <c r="J18" s="129"/>
      <c r="K18" s="129"/>
      <c r="L18" s="129"/>
      <c r="M18" s="121"/>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row>
    <row r="19" spans="1:46" s="150" customFormat="1" ht="24.95" customHeight="1">
      <c r="A19" s="96"/>
      <c r="B19" s="148"/>
      <c r="C19" s="711"/>
      <c r="D19" s="711"/>
      <c r="E19" s="711"/>
      <c r="F19" s="711"/>
      <c r="G19" s="711"/>
      <c r="H19" s="711"/>
      <c r="I19" s="711"/>
      <c r="J19" s="85"/>
      <c r="K19" s="85"/>
      <c r="L19" s="73"/>
      <c r="M19" s="149"/>
      <c r="N19" s="149"/>
    </row>
    <row r="20" spans="1:46" s="150" customFormat="1" ht="24.95" customHeight="1">
      <c r="A20" s="96"/>
      <c r="B20" s="148"/>
      <c r="C20" s="711"/>
      <c r="D20" s="711"/>
      <c r="E20" s="711"/>
      <c r="F20" s="711"/>
      <c r="G20" s="711"/>
      <c r="H20" s="711"/>
      <c r="I20" s="711"/>
      <c r="J20" s="87"/>
      <c r="K20" s="87"/>
      <c r="L20" s="77"/>
      <c r="M20" s="149"/>
      <c r="N20" s="149"/>
    </row>
    <row r="21" spans="1:46" s="150" customFormat="1" ht="24.95" customHeight="1">
      <c r="A21" s="96"/>
      <c r="B21" s="148"/>
      <c r="C21" s="711"/>
      <c r="D21" s="711"/>
      <c r="E21" s="711"/>
      <c r="F21" s="711"/>
      <c r="G21" s="711"/>
      <c r="H21" s="711"/>
      <c r="I21" s="711"/>
      <c r="J21" s="87"/>
      <c r="K21" s="87"/>
      <c r="L21" s="77"/>
      <c r="M21" s="149"/>
      <c r="N21" s="149"/>
    </row>
    <row r="22" spans="1:46" s="150" customFormat="1" ht="24.95" customHeight="1">
      <c r="A22" s="96"/>
      <c r="B22" s="148"/>
      <c r="C22" s="711"/>
      <c r="D22" s="711"/>
      <c r="E22" s="711"/>
      <c r="F22" s="711"/>
      <c r="G22" s="711"/>
      <c r="H22" s="711"/>
      <c r="I22" s="711"/>
      <c r="J22" s="87"/>
      <c r="K22" s="87"/>
      <c r="L22" s="77"/>
      <c r="M22" s="149"/>
      <c r="N22" s="149"/>
    </row>
    <row r="23" spans="1:46" s="150" customFormat="1" ht="24.95" customHeight="1">
      <c r="A23" s="96"/>
      <c r="B23" s="148"/>
      <c r="C23" s="711"/>
      <c r="D23" s="711"/>
      <c r="E23" s="711"/>
      <c r="F23" s="711"/>
      <c r="G23" s="711"/>
      <c r="H23" s="711"/>
      <c r="I23" s="711"/>
      <c r="J23" s="87"/>
      <c r="K23" s="87"/>
      <c r="L23" s="77"/>
      <c r="M23" s="149"/>
      <c r="N23" s="149"/>
    </row>
    <row r="24" spans="1:46" s="150" customFormat="1" ht="24.95" customHeight="1">
      <c r="A24" s="96"/>
      <c r="B24" s="151"/>
      <c r="C24" s="711"/>
      <c r="D24" s="711"/>
      <c r="E24" s="711"/>
      <c r="F24" s="711"/>
      <c r="G24" s="711"/>
      <c r="H24" s="711"/>
      <c r="I24" s="711"/>
      <c r="J24" s="87"/>
      <c r="K24" s="87"/>
      <c r="L24" s="77"/>
      <c r="M24" s="149"/>
      <c r="N24" s="149"/>
    </row>
    <row r="25" spans="1:46" s="150" customFormat="1" ht="24.95" customHeight="1">
      <c r="A25" s="96"/>
      <c r="B25" s="151"/>
      <c r="C25" s="711"/>
      <c r="D25" s="711"/>
      <c r="E25" s="711"/>
      <c r="F25" s="711"/>
      <c r="G25" s="711"/>
      <c r="H25" s="711"/>
      <c r="I25" s="711"/>
      <c r="J25" s="87"/>
      <c r="K25" s="87"/>
      <c r="L25" s="77"/>
      <c r="M25" s="149"/>
      <c r="N25" s="149"/>
    </row>
    <row r="26" spans="1:46" s="150" customFormat="1" ht="24.95" customHeight="1">
      <c r="A26" s="96"/>
      <c r="B26" s="151"/>
      <c r="C26" s="711"/>
      <c r="D26" s="711"/>
      <c r="E26" s="711"/>
      <c r="F26" s="711"/>
      <c r="G26" s="711"/>
      <c r="H26" s="711"/>
      <c r="I26" s="711"/>
      <c r="J26" s="87"/>
      <c r="K26" s="87"/>
      <c r="L26" s="77"/>
      <c r="M26" s="149"/>
      <c r="N26" s="149"/>
    </row>
    <row r="27" spans="1:46" s="150" customFormat="1" ht="24.95" customHeight="1">
      <c r="A27" s="96"/>
      <c r="B27" s="151"/>
      <c r="C27" s="711"/>
      <c r="D27" s="711"/>
      <c r="E27" s="711"/>
      <c r="F27" s="711"/>
      <c r="G27" s="711"/>
      <c r="H27" s="711"/>
      <c r="I27" s="711"/>
      <c r="J27" s="87"/>
      <c r="K27" s="87"/>
      <c r="L27" s="77"/>
      <c r="M27" s="149"/>
      <c r="N27" s="149"/>
    </row>
    <row r="28" spans="1:46" s="150" customFormat="1" ht="24.95" customHeight="1">
      <c r="A28" s="96"/>
      <c r="B28" s="151"/>
      <c r="C28" s="711"/>
      <c r="D28" s="711"/>
      <c r="E28" s="711"/>
      <c r="F28" s="711"/>
      <c r="G28" s="711"/>
      <c r="H28" s="711"/>
      <c r="I28" s="711"/>
      <c r="J28" s="87"/>
      <c r="K28" s="87"/>
      <c r="L28" s="77"/>
      <c r="M28" s="149"/>
      <c r="N28" s="149"/>
    </row>
    <row r="29" spans="1:46" s="150" customFormat="1" ht="24.95" customHeight="1">
      <c r="A29" s="96"/>
      <c r="B29" s="151"/>
      <c r="C29" s="711"/>
      <c r="D29" s="711"/>
      <c r="E29" s="711"/>
      <c r="F29" s="711"/>
      <c r="G29" s="711"/>
      <c r="H29" s="711"/>
      <c r="I29" s="711"/>
      <c r="J29" s="87"/>
      <c r="K29" s="87"/>
      <c r="L29" s="77"/>
      <c r="M29" s="149"/>
      <c r="N29" s="149"/>
    </row>
    <row r="30" spans="1:46" s="150" customFormat="1" ht="24.95" customHeight="1">
      <c r="A30" s="96"/>
      <c r="B30" s="151"/>
      <c r="C30" s="711"/>
      <c r="D30" s="711"/>
      <c r="E30" s="711"/>
      <c r="F30" s="711"/>
      <c r="G30" s="711"/>
      <c r="H30" s="711"/>
      <c r="I30" s="711"/>
      <c r="J30" s="87"/>
      <c r="K30" s="87"/>
      <c r="L30" s="77"/>
      <c r="M30" s="149"/>
      <c r="N30" s="149"/>
    </row>
    <row r="31" spans="1:46" s="150" customFormat="1" ht="24.95" customHeight="1">
      <c r="A31" s="96"/>
      <c r="B31" s="151"/>
      <c r="C31" s="711"/>
      <c r="D31" s="711"/>
      <c r="E31" s="711"/>
      <c r="F31" s="711"/>
      <c r="G31" s="711"/>
      <c r="H31" s="711"/>
      <c r="I31" s="711"/>
      <c r="J31" s="87"/>
      <c r="K31" s="87"/>
      <c r="L31" s="77"/>
      <c r="M31" s="149"/>
      <c r="N31" s="149"/>
    </row>
    <row r="32" spans="1:46" s="150" customFormat="1" ht="24.95" customHeight="1">
      <c r="A32" s="96"/>
      <c r="B32" s="151"/>
      <c r="C32" s="711"/>
      <c r="D32" s="711"/>
      <c r="E32" s="711"/>
      <c r="F32" s="711"/>
      <c r="G32" s="711"/>
      <c r="H32" s="711"/>
      <c r="I32" s="711"/>
      <c r="J32" s="87"/>
      <c r="K32" s="87"/>
      <c r="L32" s="77"/>
      <c r="M32" s="149"/>
      <c r="N32" s="149"/>
    </row>
    <row r="33" spans="1:14" s="150" customFormat="1" ht="24.95" customHeight="1">
      <c r="A33" s="96"/>
      <c r="B33" s="151"/>
      <c r="C33" s="87"/>
      <c r="D33" s="87"/>
      <c r="E33" s="87"/>
      <c r="F33" s="87"/>
      <c r="G33" s="87"/>
      <c r="H33" s="87"/>
      <c r="I33" s="87"/>
      <c r="J33" s="87"/>
      <c r="K33" s="87"/>
      <c r="L33" s="77"/>
      <c r="M33" s="149"/>
      <c r="N33" s="149"/>
    </row>
    <row r="34" spans="1:14" s="150" customFormat="1" ht="24.95" customHeight="1">
      <c r="A34" s="96"/>
      <c r="B34" s="151"/>
      <c r="C34" s="144" t="s">
        <v>501</v>
      </c>
      <c r="D34" s="730" t="s">
        <v>509</v>
      </c>
      <c r="E34" s="731"/>
      <c r="F34" s="731"/>
      <c r="G34" s="731"/>
      <c r="H34" s="731"/>
      <c r="I34" s="732"/>
      <c r="J34" s="87"/>
      <c r="K34" s="87"/>
      <c r="L34" s="77"/>
      <c r="M34" s="149"/>
      <c r="N34" s="149"/>
    </row>
    <row r="35" spans="1:14" s="150" customFormat="1" ht="24.95" customHeight="1">
      <c r="A35" s="96"/>
      <c r="B35" s="151"/>
      <c r="C35" s="734" t="s">
        <v>732</v>
      </c>
      <c r="D35" s="734"/>
      <c r="E35" s="734"/>
      <c r="F35" s="734"/>
      <c r="G35" s="734"/>
      <c r="H35" s="734"/>
      <c r="I35" s="734"/>
      <c r="J35" s="87"/>
      <c r="K35" s="87"/>
      <c r="L35" s="77"/>
      <c r="M35" s="149"/>
      <c r="N35" s="149"/>
    </row>
    <row r="36" spans="1:14" s="150" customFormat="1" ht="24.95" customHeight="1">
      <c r="A36" s="96"/>
      <c r="B36" s="151"/>
      <c r="C36" s="711"/>
      <c r="D36" s="711"/>
      <c r="E36" s="711"/>
      <c r="F36" s="711"/>
      <c r="G36" s="711"/>
      <c r="H36" s="711"/>
      <c r="I36" s="711"/>
      <c r="J36" s="87"/>
      <c r="K36" s="87"/>
      <c r="L36" s="77"/>
      <c r="M36" s="149"/>
      <c r="N36" s="149"/>
    </row>
    <row r="37" spans="1:14" s="150" customFormat="1" ht="24.95" customHeight="1">
      <c r="A37" s="96"/>
      <c r="B37" s="151"/>
      <c r="C37" s="87"/>
      <c r="D37" s="87"/>
      <c r="E37" s="87"/>
      <c r="F37" s="87"/>
      <c r="G37" s="87"/>
      <c r="H37" s="87"/>
      <c r="I37" s="87"/>
      <c r="J37" s="87"/>
      <c r="K37" s="87"/>
      <c r="L37" s="77"/>
      <c r="M37" s="149"/>
      <c r="N37" s="149"/>
    </row>
    <row r="38" spans="1:14" s="150" customFormat="1" ht="24.95" customHeight="1">
      <c r="A38" s="96"/>
      <c r="B38" s="151"/>
      <c r="C38" s="144" t="s">
        <v>502</v>
      </c>
      <c r="D38" s="730" t="s">
        <v>510</v>
      </c>
      <c r="E38" s="731"/>
      <c r="F38" s="731"/>
      <c r="G38" s="731"/>
      <c r="H38" s="731"/>
      <c r="I38" s="732"/>
      <c r="J38" s="87"/>
      <c r="K38" s="87"/>
      <c r="L38" s="77"/>
      <c r="M38" s="149"/>
      <c r="N38" s="149"/>
    </row>
    <row r="39" spans="1:14" s="150" customFormat="1" ht="24.95" customHeight="1">
      <c r="A39" s="96"/>
      <c r="B39" s="151"/>
      <c r="C39" s="734" t="s">
        <v>50</v>
      </c>
      <c r="D39" s="734"/>
      <c r="E39" s="734"/>
      <c r="F39" s="734"/>
      <c r="G39" s="734"/>
      <c r="H39" s="734"/>
      <c r="I39" s="734"/>
      <c r="J39" s="92"/>
      <c r="K39" s="92"/>
      <c r="L39" s="78"/>
      <c r="M39" s="149"/>
      <c r="N39" s="149"/>
    </row>
    <row r="40" spans="1:14" s="150" customFormat="1" ht="24.95" customHeight="1">
      <c r="A40" s="96"/>
      <c r="B40" s="151"/>
      <c r="C40" s="711"/>
      <c r="D40" s="711"/>
      <c r="E40" s="711"/>
      <c r="F40" s="711"/>
      <c r="G40" s="711"/>
      <c r="H40" s="711"/>
      <c r="I40" s="711"/>
      <c r="J40" s="87"/>
      <c r="K40" s="87"/>
      <c r="L40" s="78"/>
      <c r="M40" s="149"/>
      <c r="N40" s="149"/>
    </row>
    <row r="41" spans="1:14" s="134" customFormat="1" ht="24.95" customHeight="1">
      <c r="A41" s="157"/>
      <c r="B41" s="82"/>
      <c r="C41" s="743" t="s">
        <v>735</v>
      </c>
      <c r="D41" s="744"/>
      <c r="E41" s="744"/>
      <c r="F41" s="744"/>
      <c r="G41" s="744"/>
      <c r="H41" s="744"/>
      <c r="I41" s="744"/>
      <c r="J41" s="128"/>
      <c r="K41" s="128"/>
      <c r="L41" s="155"/>
      <c r="M41" s="135"/>
      <c r="N41" s="135"/>
    </row>
    <row r="42" spans="1:14" s="134" customFormat="1" ht="24.95" customHeight="1">
      <c r="A42" s="157"/>
      <c r="B42" s="82"/>
      <c r="C42" s="745" t="s">
        <v>734</v>
      </c>
      <c r="D42" s="176">
        <v>2023</v>
      </c>
      <c r="E42" s="747">
        <v>2024</v>
      </c>
      <c r="F42" s="747"/>
      <c r="G42" s="747"/>
      <c r="H42" s="748"/>
      <c r="I42" s="158"/>
      <c r="J42" s="128"/>
      <c r="K42" s="128"/>
      <c r="L42" s="155"/>
      <c r="M42" s="135"/>
      <c r="N42" s="135"/>
    </row>
    <row r="43" spans="1:14" s="150" customFormat="1" ht="24.95" customHeight="1" thickBot="1">
      <c r="A43" s="96"/>
      <c r="B43" s="151"/>
      <c r="C43" s="746"/>
      <c r="D43" s="163" t="s">
        <v>81</v>
      </c>
      <c r="E43" s="165" t="s">
        <v>81</v>
      </c>
      <c r="F43" s="165" t="s">
        <v>51</v>
      </c>
      <c r="G43" s="165" t="s">
        <v>52</v>
      </c>
      <c r="H43" s="206" t="s">
        <v>53</v>
      </c>
      <c r="I43" s="87"/>
      <c r="J43" s="87"/>
      <c r="K43" s="87"/>
      <c r="L43" s="78"/>
      <c r="M43" s="149"/>
      <c r="N43" s="149"/>
    </row>
    <row r="44" spans="1:14" s="150" customFormat="1" ht="24.95" customHeight="1">
      <c r="A44" s="96"/>
      <c r="B44" s="151"/>
      <c r="C44" s="207" t="s">
        <v>54</v>
      </c>
      <c r="D44" s="166">
        <v>3</v>
      </c>
      <c r="E44" s="203">
        <v>1</v>
      </c>
      <c r="F44" s="130" t="s">
        <v>55</v>
      </c>
      <c r="G44" s="130" t="s">
        <v>55</v>
      </c>
      <c r="H44" s="130">
        <v>1</v>
      </c>
      <c r="I44" s="87"/>
      <c r="J44" s="87"/>
      <c r="K44" s="87"/>
      <c r="L44" s="78"/>
      <c r="M44" s="149"/>
      <c r="N44" s="149"/>
    </row>
    <row r="45" spans="1:14" s="150" customFormat="1" ht="24.95" customHeight="1">
      <c r="A45" s="96"/>
      <c r="B45" s="151"/>
      <c r="C45" s="207" t="s">
        <v>56</v>
      </c>
      <c r="D45" s="166">
        <v>36</v>
      </c>
      <c r="E45" s="203">
        <v>26</v>
      </c>
      <c r="F45" s="130">
        <v>7</v>
      </c>
      <c r="G45" s="130">
        <v>4</v>
      </c>
      <c r="H45" s="130">
        <v>15</v>
      </c>
      <c r="I45" s="87"/>
      <c r="J45" s="87"/>
      <c r="K45" s="87"/>
      <c r="L45" s="78"/>
      <c r="M45" s="149"/>
      <c r="N45" s="149"/>
    </row>
    <row r="46" spans="1:14" s="150" customFormat="1" ht="24.95" customHeight="1">
      <c r="A46" s="96"/>
      <c r="B46" s="151"/>
      <c r="C46" s="207" t="s">
        <v>57</v>
      </c>
      <c r="D46" s="166">
        <v>26</v>
      </c>
      <c r="E46" s="203">
        <v>33</v>
      </c>
      <c r="F46" s="130">
        <v>13</v>
      </c>
      <c r="G46" s="130">
        <v>1</v>
      </c>
      <c r="H46" s="130">
        <v>19</v>
      </c>
      <c r="I46" s="87"/>
      <c r="J46" s="87"/>
      <c r="K46" s="87"/>
      <c r="L46" s="78"/>
      <c r="M46" s="149"/>
      <c r="N46" s="149"/>
    </row>
    <row r="47" spans="1:14" s="150" customFormat="1" ht="24.95" customHeight="1">
      <c r="A47" s="96"/>
      <c r="B47" s="151"/>
      <c r="C47" s="207" t="s">
        <v>58</v>
      </c>
      <c r="D47" s="166">
        <v>11</v>
      </c>
      <c r="E47" s="203">
        <v>51</v>
      </c>
      <c r="F47" s="130">
        <v>40</v>
      </c>
      <c r="G47" s="130">
        <v>10</v>
      </c>
      <c r="H47" s="130">
        <v>1</v>
      </c>
      <c r="I47" s="87"/>
      <c r="J47" s="87"/>
      <c r="K47" s="87"/>
      <c r="L47" s="78"/>
      <c r="M47" s="149"/>
      <c r="N47" s="149"/>
    </row>
    <row r="48" spans="1:14" s="150" customFormat="1" ht="24.95" customHeight="1">
      <c r="A48" s="96"/>
      <c r="B48" s="151"/>
      <c r="C48" s="207" t="s">
        <v>59</v>
      </c>
      <c r="D48" s="166">
        <v>43</v>
      </c>
      <c r="E48" s="203">
        <v>60</v>
      </c>
      <c r="F48" s="130">
        <v>8</v>
      </c>
      <c r="G48" s="130">
        <v>4</v>
      </c>
      <c r="H48" s="130">
        <v>48</v>
      </c>
      <c r="I48" s="87"/>
      <c r="J48" s="87"/>
      <c r="K48" s="87"/>
      <c r="L48" s="78"/>
      <c r="M48" s="149"/>
      <c r="N48" s="149"/>
    </row>
    <row r="49" spans="1:14" s="150" customFormat="1" ht="24.95" customHeight="1">
      <c r="A49" s="96"/>
      <c r="B49" s="151"/>
      <c r="C49" s="207" t="s">
        <v>60</v>
      </c>
      <c r="D49" s="166">
        <v>161</v>
      </c>
      <c r="E49" s="203">
        <v>193</v>
      </c>
      <c r="F49" s="130">
        <v>60</v>
      </c>
      <c r="G49" s="130">
        <v>13</v>
      </c>
      <c r="H49" s="130">
        <v>120</v>
      </c>
      <c r="I49" s="87"/>
      <c r="J49" s="50"/>
      <c r="K49" s="50"/>
      <c r="L49" s="152"/>
      <c r="M49" s="149"/>
      <c r="N49" s="149"/>
    </row>
    <row r="50" spans="1:14" ht="24.95" customHeight="1">
      <c r="B50" s="60"/>
      <c r="C50" s="207" t="s">
        <v>61</v>
      </c>
      <c r="D50" s="166">
        <v>142</v>
      </c>
      <c r="E50" s="203">
        <v>465</v>
      </c>
      <c r="F50" s="130">
        <v>393</v>
      </c>
      <c r="G50" s="130">
        <v>64</v>
      </c>
      <c r="H50" s="130">
        <v>8</v>
      </c>
      <c r="I50" s="87"/>
      <c r="J50" s="53"/>
      <c r="K50" s="53"/>
    </row>
    <row r="51" spans="1:14" ht="24.95" customHeight="1" thickBot="1">
      <c r="B51" s="60"/>
      <c r="C51" s="208" t="s">
        <v>62</v>
      </c>
      <c r="D51" s="204">
        <v>422</v>
      </c>
      <c r="E51" s="205">
        <v>829</v>
      </c>
      <c r="F51" s="163">
        <v>521</v>
      </c>
      <c r="G51" s="163">
        <v>96</v>
      </c>
      <c r="H51" s="163">
        <v>212</v>
      </c>
      <c r="I51" s="87"/>
      <c r="J51" s="126"/>
      <c r="K51" s="126"/>
      <c r="L51" s="154"/>
    </row>
    <row r="52" spans="1:14" ht="24.95" customHeight="1">
      <c r="B52" s="60"/>
      <c r="C52" s="92"/>
      <c r="D52" s="92"/>
      <c r="E52" s="92"/>
      <c r="F52" s="92"/>
      <c r="G52" s="92"/>
      <c r="H52" s="92"/>
      <c r="I52" s="92"/>
      <c r="J52" s="131"/>
      <c r="K52" s="131"/>
      <c r="L52" s="155"/>
    </row>
    <row r="53" spans="1:14" ht="24.95" customHeight="1">
      <c r="B53" s="60"/>
      <c r="C53" s="144" t="s">
        <v>507</v>
      </c>
      <c r="D53" s="730" t="s">
        <v>503</v>
      </c>
      <c r="E53" s="731"/>
      <c r="F53" s="731"/>
      <c r="G53" s="731"/>
      <c r="H53" s="731"/>
      <c r="I53" s="732"/>
    </row>
    <row r="54" spans="1:14" ht="24.95" customHeight="1">
      <c r="B54" s="60"/>
      <c r="C54" s="734" t="s">
        <v>733</v>
      </c>
      <c r="D54" s="734"/>
      <c r="E54" s="734"/>
      <c r="F54" s="734"/>
      <c r="G54" s="734"/>
      <c r="H54" s="734"/>
      <c r="I54" s="734"/>
      <c r="J54" s="53"/>
      <c r="K54" s="53"/>
    </row>
    <row r="55" spans="1:14" ht="24.95" customHeight="1">
      <c r="B55" s="60"/>
      <c r="C55" s="711"/>
      <c r="D55" s="711"/>
      <c r="E55" s="711"/>
      <c r="F55" s="711"/>
      <c r="G55" s="711"/>
      <c r="H55" s="711"/>
      <c r="I55" s="711"/>
      <c r="J55" s="126"/>
      <c r="K55" s="126"/>
      <c r="L55" s="154"/>
    </row>
    <row r="56" spans="1:14" ht="24.95" customHeight="1">
      <c r="B56" s="60"/>
      <c r="C56" s="711"/>
      <c r="D56" s="711"/>
      <c r="E56" s="711"/>
      <c r="F56" s="711"/>
      <c r="G56" s="711"/>
      <c r="H56" s="711"/>
      <c r="I56" s="711"/>
      <c r="J56" s="128"/>
      <c r="K56" s="128"/>
      <c r="L56" s="156"/>
    </row>
    <row r="57" spans="1:14" ht="24.95" customHeight="1">
      <c r="B57" s="60"/>
      <c r="C57" s="711"/>
      <c r="D57" s="711"/>
      <c r="E57" s="711"/>
      <c r="F57" s="711"/>
      <c r="G57" s="711"/>
      <c r="H57" s="711"/>
      <c r="I57" s="711"/>
      <c r="J57" s="128"/>
      <c r="K57" s="128"/>
      <c r="L57" s="156"/>
    </row>
    <row r="58" spans="1:14" ht="24.95" customHeight="1">
      <c r="B58" s="60"/>
      <c r="C58" s="127"/>
      <c r="D58" s="128"/>
      <c r="E58" s="128"/>
      <c r="F58" s="128"/>
      <c r="G58" s="128"/>
      <c r="H58" s="128"/>
      <c r="I58" s="128"/>
      <c r="J58" s="128"/>
      <c r="K58" s="128"/>
      <c r="L58" s="156"/>
    </row>
    <row r="59" spans="1:14" ht="24.95" customHeight="1">
      <c r="B59" s="82"/>
      <c r="C59" s="127"/>
      <c r="D59" s="128"/>
      <c r="E59" s="128"/>
      <c r="F59" s="128"/>
      <c r="G59" s="128"/>
      <c r="H59" s="128"/>
      <c r="I59" s="128"/>
      <c r="J59" s="128"/>
      <c r="K59" s="128"/>
      <c r="L59" s="156"/>
    </row>
    <row r="60" spans="1:14" ht="24.95" customHeight="1">
      <c r="B60" s="82"/>
      <c r="C60" s="127"/>
      <c r="D60" s="128"/>
      <c r="E60" s="128"/>
      <c r="F60" s="128"/>
      <c r="G60" s="128"/>
      <c r="H60" s="128"/>
      <c r="I60" s="128"/>
      <c r="J60" s="128"/>
      <c r="K60" s="128"/>
      <c r="L60" s="156"/>
    </row>
    <row r="61" spans="1:14" ht="24.95" customHeight="1">
      <c r="B61" s="82"/>
      <c r="C61" s="127"/>
      <c r="D61" s="128"/>
      <c r="E61" s="128"/>
      <c r="F61" s="128"/>
      <c r="G61" s="128"/>
      <c r="H61" s="128"/>
      <c r="I61" s="128"/>
      <c r="J61" s="128"/>
      <c r="K61" s="128"/>
      <c r="L61" s="156"/>
    </row>
    <row r="62" spans="1:14" ht="24.95" customHeight="1">
      <c r="B62" s="82"/>
      <c r="C62" s="123"/>
      <c r="D62" s="125"/>
      <c r="E62" s="125"/>
      <c r="F62" s="125"/>
      <c r="G62" s="125"/>
      <c r="H62" s="125"/>
      <c r="I62" s="125"/>
      <c r="J62" s="125"/>
      <c r="K62" s="125"/>
      <c r="L62" s="153"/>
    </row>
    <row r="63" spans="1:14" ht="24.95" customHeight="1">
      <c r="B63" s="82"/>
      <c r="C63" s="52"/>
      <c r="D63" s="53"/>
      <c r="E63" s="53"/>
      <c r="F63" s="53"/>
      <c r="G63" s="53"/>
      <c r="H63" s="53"/>
      <c r="I63" s="53"/>
      <c r="J63" s="53"/>
      <c r="K63" s="53"/>
      <c r="L63" s="153"/>
    </row>
    <row r="64" spans="1:14" ht="24.95" customHeight="1">
      <c r="B64" s="82"/>
      <c r="C64" s="90"/>
      <c r="D64" s="91"/>
      <c r="E64" s="91"/>
      <c r="F64" s="91"/>
      <c r="G64" s="91"/>
      <c r="H64" s="91"/>
      <c r="I64" s="91"/>
      <c r="J64" s="91"/>
      <c r="L64" s="153"/>
    </row>
    <row r="65" spans="2:12" ht="24.95" customHeight="1">
      <c r="B65" s="82"/>
      <c r="C65" s="159"/>
      <c r="D65" s="160"/>
      <c r="E65" s="160"/>
      <c r="F65" s="160"/>
      <c r="G65" s="61"/>
      <c r="L65" s="153"/>
    </row>
    <row r="66" spans="2:12" ht="24.95" customHeight="1">
      <c r="B66" s="82"/>
      <c r="C66" s="59"/>
      <c r="D66" s="161"/>
      <c r="E66" s="161"/>
      <c r="F66" s="161"/>
      <c r="G66" s="61"/>
      <c r="L66" s="153"/>
    </row>
    <row r="67" spans="2:12" ht="24.95" customHeight="1">
      <c r="B67" s="82"/>
      <c r="C67" s="59"/>
      <c r="D67" s="161"/>
      <c r="E67" s="161"/>
      <c r="F67" s="161"/>
      <c r="G67" s="61"/>
      <c r="L67" s="153"/>
    </row>
    <row r="68" spans="2:12" ht="24.95" customHeight="1">
      <c r="B68" s="82"/>
      <c r="C68" s="59"/>
      <c r="D68" s="161"/>
      <c r="E68" s="161"/>
      <c r="F68" s="161"/>
      <c r="G68" s="61"/>
      <c r="L68" s="153"/>
    </row>
    <row r="69" spans="2:12" ht="24.95" customHeight="1">
      <c r="B69" s="82"/>
      <c r="C69" s="59"/>
      <c r="D69" s="161"/>
      <c r="E69" s="161"/>
      <c r="F69" s="161"/>
      <c r="G69" s="61"/>
      <c r="L69" s="153"/>
    </row>
    <row r="70" spans="2:12" ht="24.95" hidden="1" customHeight="1">
      <c r="B70" s="82"/>
      <c r="C70" s="59"/>
      <c r="D70" s="161"/>
      <c r="E70" s="161"/>
      <c r="F70" s="161"/>
      <c r="G70" s="61"/>
      <c r="L70" s="153"/>
    </row>
    <row r="71" spans="2:12" ht="24.95" hidden="1" customHeight="1">
      <c r="B71" s="82"/>
      <c r="C71" s="59"/>
      <c r="D71" s="161"/>
      <c r="E71" s="161"/>
      <c r="F71" s="161"/>
      <c r="G71" s="61"/>
      <c r="L71" s="153"/>
    </row>
    <row r="72" spans="2:12" ht="24.95" hidden="1" customHeight="1">
      <c r="B72" s="82"/>
      <c r="C72" s="59"/>
      <c r="D72" s="161"/>
      <c r="E72" s="161"/>
      <c r="F72" s="161"/>
      <c r="G72" s="61"/>
      <c r="L72" s="153"/>
    </row>
    <row r="73" spans="2:12" ht="24.95" hidden="1" customHeight="1">
      <c r="B73" s="82"/>
      <c r="C73" s="162"/>
      <c r="D73" s="160"/>
      <c r="E73" s="160"/>
      <c r="F73" s="160"/>
      <c r="G73" s="61"/>
      <c r="L73" s="153"/>
    </row>
    <row r="74" spans="2:12" ht="24.95" hidden="1" customHeight="1"/>
    <row r="75" spans="2:12" ht="24.95" hidden="1" customHeight="1"/>
    <row r="76" spans="2:12" ht="24.95" hidden="1" customHeight="1"/>
    <row r="77" spans="2:12" ht="24.95" hidden="1" customHeight="1"/>
    <row r="78" spans="2:12" ht="24.95" hidden="1" customHeight="1"/>
    <row r="79" spans="2:12" ht="24.95" hidden="1" customHeight="1"/>
    <row r="80" spans="2:12" ht="24.95" hidden="1"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24.95" hidden="1" customHeight="1"/>
    <row r="92" ht="24.95" hidden="1" customHeight="1"/>
    <row r="93" ht="24.95" hidden="1" customHeight="1"/>
    <row r="94" ht="24.95" hidden="1" customHeight="1"/>
    <row r="95" ht="24.95" hidden="1" customHeight="1"/>
    <row r="96" ht="24.95" hidden="1" customHeight="1"/>
    <row r="97" ht="24.95" hidden="1" customHeight="1"/>
    <row r="98" ht="24.95" hidden="1" customHeight="1"/>
    <row r="99" ht="24.95" hidden="1" customHeight="1"/>
    <row r="100" ht="24.95" hidden="1" customHeight="1"/>
    <row r="101" ht="24.9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sheetData>
  <sheetProtection algorithmName="SHA-512" hashValue="BvfZ+sZNLyc/DnarCsDc8d0oVliCqQAacx5419meA+qSVwPrHiXQKGo5hMr14gqiKgEMPSVuecoIKXbXeaxX2w==" saltValue="WLnD4Ol4F70Pd1DWfPrayw==" spinCount="100000" sheet="1" objects="1" scenarios="1" formatColumns="0" formatRows="0" autoFilter="0"/>
  <mergeCells count="14">
    <mergeCell ref="D53:I53"/>
    <mergeCell ref="C54:I57"/>
    <mergeCell ref="C39:I40"/>
    <mergeCell ref="D6:I6"/>
    <mergeCell ref="D16:I16"/>
    <mergeCell ref="C17:I32"/>
    <mergeCell ref="D34:I34"/>
    <mergeCell ref="C35:I36"/>
    <mergeCell ref="D38:I38"/>
    <mergeCell ref="C7:I13"/>
    <mergeCell ref="C14:I14"/>
    <mergeCell ref="C41:I41"/>
    <mergeCell ref="C42:C43"/>
    <mergeCell ref="E42:H42"/>
  </mergeCells>
  <hyperlinks>
    <hyperlink ref="E3" location="'Ética, integridade e compliance'!C6" display="GRI 2-26" xr:uid="{9D5A8C60-EEAA-4F9A-BB90-E43C70F5B55F}"/>
    <hyperlink ref="F3" location="'Ética, integridade e compliance'!C16" display="GRI 3-3" xr:uid="{C9B0B7D1-24BC-4BA8-AA7A-B786E9E0B687}"/>
    <hyperlink ref="G3" location="'Ética, integridade e compliance'!C34" display="GRI 205-1" xr:uid="{AA9D664E-24D4-461B-BFCB-26D58DCBB46C}"/>
    <hyperlink ref="H3" location="'Ética, integridade e compliance'!C38" display="GRI 205-2" xr:uid="{8206A951-E613-4605-8578-0ADB045E600A}"/>
    <hyperlink ref="I3" location="'Ética, integridade e compliance'!C53" display="SASB EM-EP-510a.2" xr:uid="{0BE69E6F-61A6-468B-AC19-84D512BF1CB5}"/>
    <hyperlink ref="C14:I14" r:id="rId1" display="Saiba mais em: https://eneva.com.br/a-eneva/governanca-e-compliance/" xr:uid="{6A45297A-AFE4-46DC-A6A0-F66E6A2923D4}"/>
  </hyperlinks>
  <pageMargins left="0.511811024" right="0.511811024" top="0.78740157499999996" bottom="0.78740157499999996" header="0.31496062000000002" footer="0.31496062000000002"/>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F47C-ADE5-4449-AD9F-41F3C6936426}">
  <sheetPr>
    <tabColor rgb="FFE4562E"/>
  </sheetPr>
  <dimension ref="A1:AS741"/>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157" customWidth="1"/>
    <col min="2" max="2" width="3.7109375" style="136" customWidth="1"/>
    <col min="3" max="9" width="20.85546875" style="134" customWidth="1"/>
    <col min="10" max="12" width="14.140625" style="134" customWidth="1"/>
    <col min="13" max="13" width="8.42578125" style="134" customWidth="1"/>
    <col min="14" max="21" width="14.140625" style="134" hidden="1" customWidth="1"/>
    <col min="22" max="23" width="30" style="134" hidden="1" customWidth="1"/>
    <col min="24" max="33" width="18.140625" style="134" hidden="1" customWidth="1"/>
    <col min="34" max="16384" width="0" style="134" hidden="1"/>
  </cols>
  <sheetData>
    <row r="1" spans="1:45" ht="24.95" customHeight="1">
      <c r="A1" s="142"/>
      <c r="B1" s="58"/>
      <c r="C1" s="58"/>
      <c r="D1" s="58"/>
      <c r="E1" s="59"/>
      <c r="F1" s="60"/>
      <c r="G1" s="60"/>
      <c r="H1" s="60"/>
      <c r="I1" s="60"/>
      <c r="J1" s="82"/>
      <c r="K1" s="82"/>
      <c r="L1" s="82"/>
      <c r="M1" s="177"/>
      <c r="O1" s="58"/>
      <c r="P1" s="58"/>
      <c r="Q1" s="58"/>
      <c r="R1" s="58"/>
      <c r="S1" s="58"/>
      <c r="T1" s="58"/>
      <c r="U1" s="178"/>
      <c r="V1" s="179"/>
      <c r="W1" s="179"/>
      <c r="X1" s="179"/>
      <c r="Y1" s="179"/>
      <c r="Z1" s="180"/>
      <c r="AA1" s="179"/>
      <c r="AB1" s="179"/>
      <c r="AC1" s="179"/>
      <c r="AD1" s="179"/>
      <c r="AE1" s="179"/>
      <c r="AF1" s="179"/>
      <c r="AG1" s="179"/>
      <c r="AH1" s="179"/>
      <c r="AI1" s="179"/>
      <c r="AJ1" s="179"/>
      <c r="AK1" s="179"/>
      <c r="AL1" s="179"/>
      <c r="AM1" s="179"/>
      <c r="AN1" s="179"/>
      <c r="AO1" s="180"/>
      <c r="AP1" s="179"/>
      <c r="AQ1" s="179"/>
      <c r="AR1" s="179"/>
      <c r="AS1" s="179"/>
    </row>
    <row r="2" spans="1:45" ht="24.95" customHeight="1">
      <c r="B2" s="82"/>
      <c r="C2" s="181"/>
      <c r="D2" s="82"/>
      <c r="E2" s="177"/>
      <c r="F2" s="177"/>
      <c r="G2" s="177"/>
      <c r="H2" s="177"/>
      <c r="I2" s="177"/>
      <c r="J2" s="82"/>
      <c r="K2" s="82"/>
      <c r="L2" s="82"/>
      <c r="M2" s="177"/>
      <c r="O2" s="58"/>
      <c r="P2" s="58"/>
      <c r="Q2" s="58"/>
      <c r="R2" s="58"/>
      <c r="S2" s="58"/>
      <c r="T2" s="58"/>
      <c r="U2" s="178"/>
      <c r="V2" s="179"/>
      <c r="W2" s="179"/>
      <c r="X2" s="179"/>
      <c r="Y2" s="179"/>
      <c r="Z2" s="180"/>
      <c r="AA2" s="179"/>
      <c r="AB2" s="179"/>
      <c r="AC2" s="179"/>
      <c r="AD2" s="179"/>
      <c r="AE2" s="179"/>
      <c r="AF2" s="179"/>
      <c r="AG2" s="179"/>
      <c r="AH2" s="179"/>
      <c r="AI2" s="179"/>
      <c r="AJ2" s="179"/>
      <c r="AK2" s="179"/>
      <c r="AL2" s="179"/>
      <c r="AM2" s="179"/>
      <c r="AN2" s="179"/>
      <c r="AO2" s="180"/>
      <c r="AP2" s="179"/>
      <c r="AQ2" s="179"/>
      <c r="AR2" s="179"/>
      <c r="AS2" s="179"/>
    </row>
    <row r="3" spans="1:45" ht="24.95" customHeight="1">
      <c r="B3" s="82"/>
      <c r="C3" s="237" t="str">
        <f>Índice!B32</f>
        <v>GOVERNANÇA CORPORATIVA</v>
      </c>
      <c r="D3" s="82"/>
      <c r="E3" s="192" t="s">
        <v>518</v>
      </c>
      <c r="F3" s="192" t="s">
        <v>516</v>
      </c>
      <c r="G3" s="192" t="s">
        <v>519</v>
      </c>
      <c r="H3" s="192" t="s">
        <v>520</v>
      </c>
      <c r="I3" s="192" t="s">
        <v>517</v>
      </c>
      <c r="J3" s="82"/>
      <c r="K3" s="82"/>
      <c r="L3" s="82"/>
      <c r="M3" s="177"/>
      <c r="O3" s="58"/>
      <c r="P3" s="58"/>
      <c r="Q3" s="58"/>
      <c r="R3" s="58"/>
      <c r="S3" s="58"/>
      <c r="T3" s="58"/>
      <c r="U3" s="178"/>
      <c r="V3" s="179"/>
      <c r="W3" s="179"/>
      <c r="X3" s="179"/>
      <c r="Y3" s="179"/>
      <c r="Z3" s="180"/>
      <c r="AA3" s="179"/>
      <c r="AB3" s="179"/>
      <c r="AC3" s="179"/>
      <c r="AD3" s="179"/>
      <c r="AE3" s="179"/>
      <c r="AF3" s="179"/>
      <c r="AG3" s="179"/>
      <c r="AH3" s="179"/>
      <c r="AI3" s="179"/>
      <c r="AJ3" s="179"/>
      <c r="AK3" s="179"/>
      <c r="AL3" s="179"/>
      <c r="AM3" s="179"/>
      <c r="AN3" s="179"/>
      <c r="AO3" s="180"/>
      <c r="AP3" s="179"/>
      <c r="AQ3" s="179"/>
      <c r="AR3" s="179"/>
      <c r="AS3" s="179"/>
    </row>
    <row r="4" spans="1:45" ht="24.95" customHeight="1">
      <c r="B4" s="82"/>
      <c r="C4" s="118" t="str">
        <f>Índice!C32</f>
        <v>Regulamentações, gestão de riscos e oportunidades</v>
      </c>
      <c r="D4" s="82"/>
      <c r="E4" s="191"/>
      <c r="F4" s="191"/>
      <c r="G4" s="191"/>
      <c r="H4" s="191"/>
      <c r="I4" s="191"/>
      <c r="J4" s="82"/>
      <c r="K4" s="82"/>
      <c r="L4" s="82"/>
      <c r="M4" s="177"/>
      <c r="O4" s="58"/>
      <c r="P4" s="58"/>
      <c r="Q4" s="58"/>
      <c r="R4" s="58"/>
      <c r="S4" s="58"/>
      <c r="T4" s="58"/>
      <c r="U4" s="178"/>
      <c r="V4" s="179"/>
      <c r="W4" s="179"/>
      <c r="X4" s="179"/>
      <c r="Y4" s="179"/>
      <c r="Z4" s="180"/>
      <c r="AA4" s="179"/>
      <c r="AB4" s="179"/>
      <c r="AC4" s="179"/>
      <c r="AD4" s="179"/>
      <c r="AE4" s="179"/>
      <c r="AF4" s="179"/>
      <c r="AG4" s="179"/>
      <c r="AH4" s="179"/>
      <c r="AI4" s="179"/>
      <c r="AJ4" s="179"/>
      <c r="AK4" s="179"/>
      <c r="AL4" s="179"/>
      <c r="AM4" s="179"/>
      <c r="AN4" s="179"/>
      <c r="AO4" s="180"/>
      <c r="AP4" s="179"/>
      <c r="AQ4" s="179"/>
      <c r="AR4" s="179"/>
      <c r="AS4" s="179"/>
    </row>
    <row r="5" spans="1:45" ht="24.95" customHeight="1">
      <c r="B5" s="82"/>
      <c r="C5" s="181"/>
      <c r="D5" s="82"/>
      <c r="E5" s="82"/>
      <c r="F5" s="82"/>
      <c r="G5" s="82"/>
      <c r="H5" s="82"/>
      <c r="I5" s="82"/>
      <c r="J5" s="82"/>
      <c r="K5" s="82"/>
      <c r="L5" s="82"/>
      <c r="M5" s="177"/>
      <c r="O5" s="58"/>
      <c r="P5" s="58"/>
      <c r="Q5" s="58"/>
      <c r="R5" s="58"/>
      <c r="S5" s="58"/>
      <c r="T5" s="58"/>
      <c r="U5" s="178"/>
      <c r="V5" s="179"/>
      <c r="W5" s="179"/>
      <c r="X5" s="179"/>
      <c r="Y5" s="179"/>
      <c r="Z5" s="180"/>
      <c r="AA5" s="179"/>
      <c r="AB5" s="179"/>
      <c r="AC5" s="179"/>
      <c r="AD5" s="179"/>
      <c r="AE5" s="179"/>
      <c r="AF5" s="179"/>
      <c r="AG5" s="179"/>
      <c r="AH5" s="179"/>
      <c r="AI5" s="179"/>
      <c r="AJ5" s="179"/>
      <c r="AK5" s="179"/>
      <c r="AL5" s="179"/>
      <c r="AM5" s="179"/>
      <c r="AN5" s="179"/>
      <c r="AO5" s="180"/>
      <c r="AP5" s="179"/>
      <c r="AQ5" s="179"/>
      <c r="AR5" s="179"/>
      <c r="AS5" s="179"/>
    </row>
    <row r="6" spans="1:45" ht="24.95" customHeight="1">
      <c r="A6" s="143"/>
      <c r="B6" s="82"/>
      <c r="C6" s="144" t="s">
        <v>518</v>
      </c>
      <c r="D6" s="730" t="s">
        <v>511</v>
      </c>
      <c r="E6" s="731"/>
      <c r="F6" s="731"/>
      <c r="G6" s="731"/>
      <c r="H6" s="731"/>
      <c r="I6" s="732"/>
      <c r="J6" s="84"/>
      <c r="K6" s="84"/>
      <c r="L6" s="84"/>
      <c r="M6" s="53"/>
      <c r="N6" s="135"/>
      <c r="O6" s="182"/>
      <c r="P6" s="182"/>
      <c r="Q6" s="182"/>
      <c r="R6" s="182"/>
      <c r="S6" s="182"/>
      <c r="T6" s="182"/>
      <c r="U6" s="183"/>
      <c r="V6" s="184"/>
      <c r="W6" s="184"/>
      <c r="X6" s="184"/>
      <c r="Y6" s="184"/>
      <c r="Z6" s="185"/>
      <c r="AA6" s="184"/>
      <c r="AB6" s="184"/>
      <c r="AC6" s="184"/>
      <c r="AD6" s="184"/>
      <c r="AE6" s="184"/>
      <c r="AF6" s="184"/>
      <c r="AG6" s="184"/>
      <c r="AH6" s="184"/>
      <c r="AI6" s="184"/>
      <c r="AJ6" s="184"/>
      <c r="AK6" s="184"/>
      <c r="AL6" s="184"/>
      <c r="AM6" s="184"/>
      <c r="AN6" s="184"/>
      <c r="AO6" s="180"/>
      <c r="AP6" s="179"/>
      <c r="AQ6" s="179"/>
      <c r="AR6" s="179"/>
      <c r="AS6" s="179"/>
    </row>
    <row r="7" spans="1:45" ht="24.95" customHeight="1">
      <c r="A7" s="143"/>
      <c r="B7" s="82"/>
      <c r="C7" s="749" t="s">
        <v>63</v>
      </c>
      <c r="D7" s="749"/>
      <c r="E7" s="749"/>
      <c r="F7" s="749"/>
      <c r="G7" s="749"/>
      <c r="H7" s="749"/>
      <c r="I7" s="749"/>
      <c r="J7" s="126"/>
      <c r="K7" s="126"/>
      <c r="L7" s="126"/>
      <c r="M7" s="154"/>
    </row>
    <row r="8" spans="1:45" ht="24.95" customHeight="1">
      <c r="B8" s="186"/>
      <c r="C8" s="718"/>
      <c r="D8" s="718"/>
      <c r="E8" s="718"/>
      <c r="F8" s="718"/>
      <c r="G8" s="718"/>
      <c r="H8" s="718"/>
      <c r="I8" s="718"/>
      <c r="J8" s="128"/>
      <c r="K8" s="128"/>
      <c r="L8" s="128"/>
      <c r="M8" s="155"/>
    </row>
    <row r="9" spans="1:45" ht="24.95" customHeight="1">
      <c r="B9" s="186"/>
      <c r="C9" s="718"/>
      <c r="D9" s="718"/>
      <c r="E9" s="718"/>
      <c r="F9" s="718"/>
      <c r="G9" s="718"/>
      <c r="H9" s="718"/>
      <c r="I9" s="718"/>
      <c r="J9" s="128"/>
      <c r="K9" s="128"/>
      <c r="L9" s="128"/>
      <c r="M9" s="187"/>
    </row>
    <row r="10" spans="1:45" ht="24.95" customHeight="1">
      <c r="B10" s="186"/>
      <c r="C10" s="718"/>
      <c r="D10" s="718"/>
      <c r="E10" s="718"/>
      <c r="F10" s="718"/>
      <c r="G10" s="718"/>
      <c r="H10" s="718"/>
      <c r="I10" s="718"/>
      <c r="J10" s="128"/>
      <c r="K10" s="128"/>
      <c r="L10" s="128"/>
      <c r="M10" s="187"/>
    </row>
    <row r="11" spans="1:45" ht="24.95" customHeight="1">
      <c r="B11" s="186"/>
      <c r="C11" s="718"/>
      <c r="D11" s="718"/>
      <c r="E11" s="718"/>
      <c r="F11" s="718"/>
      <c r="G11" s="718"/>
      <c r="H11" s="718"/>
      <c r="I11" s="718"/>
      <c r="J11" s="128"/>
      <c r="K11" s="128"/>
      <c r="L11" s="128"/>
      <c r="M11" s="135"/>
    </row>
    <row r="12" spans="1:45" ht="24.95" customHeight="1">
      <c r="B12" s="186"/>
      <c r="C12" s="718"/>
      <c r="D12" s="718"/>
      <c r="E12" s="718"/>
      <c r="F12" s="718"/>
      <c r="G12" s="718"/>
      <c r="H12" s="718"/>
      <c r="I12" s="718"/>
    </row>
    <row r="13" spans="1:45" ht="24.95" customHeight="1">
      <c r="B13" s="186"/>
      <c r="C13" s="718"/>
      <c r="D13" s="718"/>
      <c r="E13" s="718"/>
      <c r="F13" s="718"/>
      <c r="G13" s="718"/>
      <c r="H13" s="718"/>
      <c r="I13" s="718"/>
      <c r="J13" s="84"/>
      <c r="K13" s="84"/>
      <c r="L13" s="84"/>
      <c r="M13" s="53"/>
      <c r="N13" s="135"/>
      <c r="O13" s="182"/>
      <c r="P13" s="182"/>
      <c r="Q13" s="182"/>
      <c r="R13" s="182"/>
      <c r="S13" s="182"/>
      <c r="T13" s="182"/>
      <c r="U13" s="183"/>
      <c r="V13" s="184"/>
      <c r="W13" s="184"/>
      <c r="X13" s="184"/>
      <c r="Y13" s="184"/>
      <c r="Z13" s="185"/>
      <c r="AA13" s="184"/>
      <c r="AB13" s="184"/>
      <c r="AC13" s="184"/>
      <c r="AD13" s="184"/>
      <c r="AE13" s="184"/>
      <c r="AF13" s="184"/>
      <c r="AG13" s="184"/>
      <c r="AH13" s="184"/>
      <c r="AI13" s="184"/>
      <c r="AJ13" s="184"/>
      <c r="AK13" s="184"/>
      <c r="AL13" s="184"/>
      <c r="AM13" s="184"/>
      <c r="AN13" s="184"/>
      <c r="AO13" s="180"/>
      <c r="AP13" s="179"/>
      <c r="AQ13" s="179"/>
      <c r="AR13" s="179"/>
      <c r="AS13" s="179"/>
    </row>
    <row r="14" spans="1:45" ht="24.95" customHeight="1">
      <c r="B14" s="186"/>
      <c r="C14" s="718"/>
      <c r="D14" s="718"/>
      <c r="E14" s="718"/>
      <c r="F14" s="718"/>
      <c r="G14" s="718"/>
      <c r="H14" s="718"/>
      <c r="I14" s="718"/>
      <c r="J14" s="188"/>
      <c r="K14" s="188"/>
      <c r="L14" s="188"/>
      <c r="M14" s="154"/>
    </row>
    <row r="15" spans="1:45" ht="24.95" customHeight="1">
      <c r="B15" s="186"/>
      <c r="C15" s="718"/>
      <c r="D15" s="718"/>
      <c r="E15" s="718"/>
      <c r="F15" s="718"/>
      <c r="G15" s="718"/>
      <c r="H15" s="718"/>
      <c r="I15" s="718"/>
      <c r="J15" s="59"/>
      <c r="K15" s="59"/>
      <c r="L15" s="59"/>
      <c r="M15" s="156"/>
    </row>
    <row r="16" spans="1:45" ht="24.95" customHeight="1">
      <c r="B16" s="186"/>
      <c r="C16" s="718"/>
      <c r="D16" s="718"/>
      <c r="E16" s="718"/>
      <c r="F16" s="718"/>
      <c r="G16" s="718"/>
      <c r="H16" s="718"/>
      <c r="I16" s="718"/>
      <c r="J16" s="59"/>
      <c r="K16" s="59"/>
      <c r="L16" s="59"/>
      <c r="M16" s="156"/>
    </row>
    <row r="17" spans="2:45" ht="24.95" customHeight="1">
      <c r="B17" s="186"/>
      <c r="C17" s="718"/>
      <c r="D17" s="718"/>
      <c r="E17" s="718"/>
      <c r="F17" s="718"/>
      <c r="G17" s="718"/>
      <c r="H17" s="718"/>
      <c r="I17" s="718"/>
      <c r="J17" s="59"/>
      <c r="K17" s="59"/>
      <c r="L17" s="59"/>
      <c r="M17" s="156"/>
    </row>
    <row r="18" spans="2:45" ht="24.95" customHeight="1">
      <c r="B18" s="186"/>
      <c r="C18" s="718"/>
      <c r="D18" s="718"/>
      <c r="E18" s="718"/>
      <c r="F18" s="718"/>
      <c r="G18" s="718"/>
      <c r="H18" s="718"/>
      <c r="I18" s="718"/>
      <c r="J18" s="59"/>
      <c r="K18" s="59"/>
      <c r="L18" s="59"/>
      <c r="M18" s="156"/>
    </row>
    <row r="19" spans="2:45" ht="24.95" customHeight="1">
      <c r="B19" s="186"/>
      <c r="C19" s="89"/>
      <c r="D19" s="89"/>
      <c r="E19" s="89"/>
      <c r="F19" s="89"/>
      <c r="G19" s="89"/>
      <c r="H19" s="89"/>
      <c r="I19" s="89"/>
      <c r="J19" s="59"/>
      <c r="K19" s="59"/>
      <c r="L19" s="59"/>
      <c r="M19" s="156"/>
    </row>
    <row r="20" spans="2:45" ht="35.1" customHeight="1">
      <c r="B20" s="186"/>
      <c r="C20" s="144" t="s">
        <v>516</v>
      </c>
      <c r="D20" s="730" t="s">
        <v>515</v>
      </c>
      <c r="E20" s="731"/>
      <c r="F20" s="731"/>
      <c r="G20" s="731"/>
      <c r="H20" s="731"/>
      <c r="I20" s="732"/>
      <c r="J20" s="59"/>
      <c r="K20" s="59"/>
      <c r="L20" s="59"/>
      <c r="M20" s="156"/>
    </row>
    <row r="21" spans="2:45" ht="24.95" customHeight="1">
      <c r="B21" s="186"/>
      <c r="C21" s="749" t="s">
        <v>748</v>
      </c>
      <c r="D21" s="749"/>
      <c r="E21" s="749"/>
      <c r="F21" s="749"/>
      <c r="G21" s="749"/>
      <c r="H21" s="749"/>
      <c r="I21" s="749"/>
      <c r="J21" s="59"/>
      <c r="K21" s="59"/>
      <c r="L21" s="59"/>
      <c r="M21" s="156"/>
    </row>
    <row r="22" spans="2:45" ht="24.95" customHeight="1">
      <c r="B22" s="186"/>
      <c r="C22" s="718"/>
      <c r="D22" s="718"/>
      <c r="E22" s="718"/>
      <c r="F22" s="718"/>
      <c r="G22" s="718"/>
      <c r="H22" s="718"/>
      <c r="I22" s="718"/>
      <c r="J22" s="59"/>
      <c r="K22" s="59"/>
      <c r="L22" s="59"/>
      <c r="M22" s="156"/>
    </row>
    <row r="23" spans="2:45" ht="24.95" customHeight="1">
      <c r="B23" s="186"/>
      <c r="C23" s="718"/>
      <c r="D23" s="718"/>
      <c r="E23" s="718"/>
      <c r="F23" s="718"/>
      <c r="G23" s="718"/>
      <c r="H23" s="718"/>
      <c r="I23" s="718"/>
      <c r="J23" s="59"/>
      <c r="K23" s="59"/>
      <c r="L23" s="59"/>
      <c r="M23" s="156"/>
    </row>
    <row r="24" spans="2:45" ht="24.95" customHeight="1">
      <c r="B24" s="186"/>
      <c r="C24" s="718"/>
      <c r="D24" s="718"/>
      <c r="E24" s="718"/>
      <c r="F24" s="718"/>
      <c r="G24" s="718"/>
      <c r="H24" s="718"/>
      <c r="I24" s="718"/>
      <c r="J24" s="59"/>
      <c r="K24" s="59"/>
      <c r="L24" s="59"/>
      <c r="M24" s="156"/>
    </row>
    <row r="25" spans="2:45" ht="24.95" customHeight="1">
      <c r="B25" s="186"/>
      <c r="C25" s="718"/>
      <c r="D25" s="718"/>
      <c r="E25" s="718"/>
      <c r="F25" s="718"/>
      <c r="G25" s="718"/>
      <c r="H25" s="718"/>
      <c r="I25" s="718"/>
      <c r="J25" s="59"/>
      <c r="K25" s="59"/>
      <c r="L25" s="59"/>
      <c r="M25" s="156"/>
    </row>
    <row r="26" spans="2:45" ht="24.95" customHeight="1">
      <c r="B26" s="82"/>
      <c r="C26" s="718"/>
      <c r="D26" s="718"/>
      <c r="E26" s="718"/>
      <c r="F26" s="718"/>
      <c r="G26" s="718"/>
      <c r="H26" s="718"/>
      <c r="I26" s="718"/>
      <c r="J26" s="59"/>
      <c r="K26" s="59"/>
      <c r="L26" s="59"/>
      <c r="M26" s="156"/>
    </row>
    <row r="27" spans="2:45" ht="24.95" customHeight="1">
      <c r="B27" s="82"/>
      <c r="C27" s="718"/>
      <c r="D27" s="718"/>
      <c r="E27" s="718"/>
      <c r="F27" s="718"/>
      <c r="G27" s="718"/>
      <c r="H27" s="718"/>
      <c r="I27" s="718"/>
      <c r="J27" s="59"/>
      <c r="K27" s="59"/>
      <c r="L27" s="59"/>
      <c r="M27" s="156"/>
    </row>
    <row r="28" spans="2:45" ht="24.95" customHeight="1">
      <c r="B28" s="82"/>
      <c r="C28" s="718"/>
      <c r="D28" s="718"/>
      <c r="E28" s="718"/>
      <c r="F28" s="718"/>
      <c r="G28" s="718"/>
      <c r="H28" s="718"/>
      <c r="I28" s="718"/>
      <c r="J28" s="59"/>
      <c r="K28" s="59"/>
      <c r="L28" s="59"/>
      <c r="M28" s="156"/>
    </row>
    <row r="29" spans="2:45" ht="24.95" customHeight="1">
      <c r="B29" s="82"/>
      <c r="C29" s="718"/>
      <c r="D29" s="718"/>
      <c r="E29" s="718"/>
      <c r="F29" s="718"/>
      <c r="G29" s="718"/>
      <c r="H29" s="718"/>
      <c r="I29" s="718"/>
      <c r="J29" s="59"/>
      <c r="K29" s="59"/>
      <c r="L29" s="59"/>
      <c r="M29" s="156"/>
    </row>
    <row r="30" spans="2:45" ht="24.95" customHeight="1">
      <c r="B30" s="82"/>
      <c r="C30" s="718"/>
      <c r="D30" s="718"/>
      <c r="E30" s="718"/>
      <c r="F30" s="718"/>
      <c r="G30" s="718"/>
      <c r="H30" s="718"/>
      <c r="I30" s="718"/>
      <c r="J30" s="59"/>
      <c r="K30" s="59"/>
      <c r="L30" s="59"/>
      <c r="M30" s="155"/>
    </row>
    <row r="31" spans="2:45" ht="24.95" customHeight="1">
      <c r="B31" s="82"/>
      <c r="C31" s="718"/>
      <c r="D31" s="718"/>
      <c r="E31" s="718"/>
      <c r="F31" s="718"/>
      <c r="G31" s="718"/>
      <c r="H31" s="718"/>
      <c r="I31" s="718"/>
      <c r="J31" s="189"/>
      <c r="K31" s="189"/>
      <c r="L31" s="189"/>
      <c r="M31" s="187"/>
    </row>
    <row r="32" spans="2:45" ht="24.95" customHeight="1">
      <c r="B32" s="82"/>
      <c r="C32" s="750"/>
      <c r="D32" s="750"/>
      <c r="E32" s="750"/>
      <c r="F32" s="750"/>
      <c r="G32" s="750"/>
      <c r="H32" s="750"/>
      <c r="I32" s="750"/>
      <c r="J32" s="84"/>
      <c r="K32" s="84"/>
      <c r="L32" s="84"/>
      <c r="M32" s="53"/>
      <c r="N32" s="135"/>
      <c r="O32" s="182"/>
      <c r="P32" s="182"/>
      <c r="Q32" s="182"/>
      <c r="R32" s="182"/>
      <c r="S32" s="182"/>
      <c r="T32" s="182"/>
      <c r="U32" s="183"/>
      <c r="V32" s="184"/>
      <c r="W32" s="184"/>
      <c r="X32" s="184"/>
      <c r="Y32" s="184"/>
      <c r="Z32" s="185"/>
      <c r="AA32" s="184"/>
      <c r="AB32" s="184"/>
      <c r="AC32" s="184"/>
      <c r="AD32" s="184"/>
      <c r="AE32" s="184"/>
      <c r="AF32" s="184"/>
      <c r="AG32" s="184"/>
      <c r="AH32" s="184"/>
      <c r="AI32" s="184"/>
      <c r="AJ32" s="184"/>
      <c r="AK32" s="184"/>
      <c r="AL32" s="184"/>
      <c r="AM32" s="184"/>
      <c r="AN32" s="184"/>
      <c r="AO32" s="180"/>
      <c r="AP32" s="179"/>
      <c r="AQ32" s="179"/>
      <c r="AR32" s="179"/>
      <c r="AS32" s="179"/>
    </row>
    <row r="33" spans="2:45" ht="24.95" customHeight="1">
      <c r="B33" s="82"/>
      <c r="C33" s="127"/>
      <c r="D33" s="128"/>
      <c r="E33" s="128"/>
      <c r="F33" s="128"/>
      <c r="G33" s="128"/>
      <c r="H33" s="128"/>
      <c r="I33" s="128"/>
      <c r="J33" s="128"/>
      <c r="K33" s="128"/>
      <c r="L33" s="128"/>
      <c r="M33" s="156"/>
    </row>
    <row r="34" spans="2:45" ht="24.95" customHeight="1">
      <c r="B34" s="82"/>
      <c r="C34" s="144" t="s">
        <v>519</v>
      </c>
      <c r="D34" s="730" t="s">
        <v>512</v>
      </c>
      <c r="E34" s="731"/>
      <c r="F34" s="731"/>
      <c r="G34" s="731"/>
      <c r="H34" s="731"/>
      <c r="I34" s="732"/>
      <c r="J34" s="128"/>
      <c r="K34" s="128"/>
      <c r="L34" s="128"/>
      <c r="M34" s="156"/>
    </row>
    <row r="35" spans="2:45" ht="24.95" customHeight="1">
      <c r="B35" s="82"/>
      <c r="C35" s="734" t="s">
        <v>64</v>
      </c>
      <c r="D35" s="734"/>
      <c r="E35" s="734"/>
      <c r="F35" s="734"/>
      <c r="G35" s="734"/>
      <c r="H35" s="734"/>
      <c r="I35" s="734"/>
      <c r="J35" s="128"/>
      <c r="K35" s="128"/>
      <c r="L35" s="128"/>
      <c r="M35" s="156"/>
    </row>
    <row r="36" spans="2:45" ht="24.95" customHeight="1">
      <c r="B36" s="82"/>
      <c r="C36" s="711"/>
      <c r="D36" s="711"/>
      <c r="E36" s="711"/>
      <c r="F36" s="711"/>
      <c r="G36" s="711"/>
      <c r="H36" s="711"/>
      <c r="I36" s="711"/>
      <c r="J36" s="128"/>
      <c r="K36" s="128"/>
      <c r="L36" s="128"/>
      <c r="M36" s="156"/>
    </row>
    <row r="37" spans="2:45" ht="24.95" customHeight="1">
      <c r="B37" s="82"/>
      <c r="C37" s="711"/>
      <c r="D37" s="711"/>
      <c r="E37" s="711"/>
      <c r="F37" s="711"/>
      <c r="G37" s="711"/>
      <c r="H37" s="711"/>
      <c r="I37" s="711"/>
      <c r="J37" s="128"/>
      <c r="K37" s="128"/>
      <c r="L37" s="128"/>
      <c r="M37" s="156"/>
    </row>
    <row r="38" spans="2:45" ht="24.95" customHeight="1">
      <c r="B38" s="82"/>
      <c r="C38" s="711"/>
      <c r="D38" s="711"/>
      <c r="E38" s="711"/>
      <c r="F38" s="711"/>
      <c r="G38" s="711"/>
      <c r="H38" s="711"/>
      <c r="I38" s="711"/>
      <c r="J38" s="128"/>
      <c r="K38" s="128"/>
      <c r="L38" s="128"/>
      <c r="M38" s="156"/>
    </row>
    <row r="39" spans="2:45" ht="24.95" customHeight="1">
      <c r="B39" s="82"/>
      <c r="C39" s="711"/>
      <c r="D39" s="711"/>
      <c r="E39" s="711"/>
      <c r="F39" s="711"/>
      <c r="G39" s="711"/>
      <c r="H39" s="711"/>
      <c r="I39" s="711"/>
      <c r="J39" s="84"/>
      <c r="K39" s="84"/>
      <c r="L39" s="84"/>
      <c r="M39" s="53"/>
      <c r="N39" s="135"/>
      <c r="O39" s="182"/>
      <c r="P39" s="182"/>
      <c r="Q39" s="182"/>
      <c r="R39" s="182"/>
      <c r="S39" s="182"/>
      <c r="T39" s="182"/>
      <c r="U39" s="183"/>
      <c r="V39" s="184"/>
      <c r="W39" s="184"/>
      <c r="X39" s="184"/>
      <c r="Y39" s="184"/>
      <c r="Z39" s="185"/>
      <c r="AA39" s="184"/>
      <c r="AB39" s="184"/>
      <c r="AC39" s="184"/>
      <c r="AD39" s="184"/>
      <c r="AE39" s="184"/>
      <c r="AF39" s="184"/>
      <c r="AG39" s="184"/>
      <c r="AH39" s="184"/>
      <c r="AI39" s="184"/>
      <c r="AJ39" s="184"/>
      <c r="AK39" s="184"/>
      <c r="AL39" s="184"/>
      <c r="AM39" s="184"/>
      <c r="AN39" s="184"/>
      <c r="AO39" s="180"/>
      <c r="AP39" s="179"/>
      <c r="AQ39" s="179"/>
      <c r="AR39" s="179"/>
      <c r="AS39" s="179"/>
    </row>
    <row r="40" spans="2:45" ht="24.95" customHeight="1">
      <c r="B40" s="82"/>
      <c r="C40" s="711"/>
      <c r="D40" s="711"/>
      <c r="E40" s="711"/>
      <c r="F40" s="711"/>
      <c r="G40" s="711"/>
      <c r="H40" s="711"/>
      <c r="I40" s="711"/>
      <c r="J40" s="188"/>
      <c r="K40" s="188"/>
      <c r="L40" s="188"/>
      <c r="M40" s="154"/>
    </row>
    <row r="41" spans="2:45" ht="24.95" customHeight="1">
      <c r="B41" s="82"/>
      <c r="C41" s="711"/>
      <c r="D41" s="711"/>
      <c r="E41" s="711"/>
      <c r="F41" s="711"/>
      <c r="G41" s="711"/>
      <c r="H41" s="711"/>
      <c r="I41" s="711"/>
      <c r="J41" s="59"/>
      <c r="K41" s="59"/>
      <c r="L41" s="59"/>
      <c r="M41" s="156"/>
    </row>
    <row r="42" spans="2:45" ht="24.95" customHeight="1">
      <c r="B42" s="82"/>
      <c r="C42" s="59"/>
      <c r="D42" s="59"/>
      <c r="E42" s="59"/>
      <c r="F42" s="59"/>
      <c r="G42" s="59"/>
      <c r="H42" s="59"/>
      <c r="I42" s="59"/>
      <c r="J42" s="59"/>
      <c r="K42" s="59"/>
      <c r="L42" s="59"/>
      <c r="M42" s="156"/>
    </row>
    <row r="43" spans="2:45" ht="24.95" customHeight="1">
      <c r="B43" s="82"/>
      <c r="C43" s="144" t="s">
        <v>520</v>
      </c>
      <c r="D43" s="730" t="s">
        <v>513</v>
      </c>
      <c r="E43" s="731"/>
      <c r="F43" s="731"/>
      <c r="G43" s="731"/>
      <c r="H43" s="731"/>
      <c r="I43" s="732"/>
      <c r="J43" s="59"/>
      <c r="K43" s="59"/>
      <c r="L43" s="59"/>
      <c r="M43" s="156"/>
    </row>
    <row r="44" spans="2:45" ht="24.95" customHeight="1">
      <c r="B44" s="82"/>
      <c r="C44" s="749" t="s">
        <v>747</v>
      </c>
      <c r="D44" s="749"/>
      <c r="E44" s="749"/>
      <c r="F44" s="749"/>
      <c r="G44" s="749"/>
      <c r="H44" s="749"/>
      <c r="I44" s="749"/>
      <c r="J44" s="59"/>
      <c r="K44" s="59"/>
      <c r="L44" s="59"/>
      <c r="M44" s="156"/>
    </row>
    <row r="45" spans="2:45" ht="24.95" customHeight="1">
      <c r="B45" s="82"/>
      <c r="C45" s="718"/>
      <c r="D45" s="718"/>
      <c r="E45" s="718"/>
      <c r="F45" s="718"/>
      <c r="G45" s="718"/>
      <c r="H45" s="718"/>
      <c r="I45" s="718"/>
      <c r="J45" s="59"/>
      <c r="K45" s="59"/>
      <c r="L45" s="59"/>
      <c r="M45" s="156"/>
    </row>
    <row r="46" spans="2:45" ht="24.95" customHeight="1">
      <c r="B46" s="82"/>
      <c r="C46" s="718"/>
      <c r="D46" s="718"/>
      <c r="E46" s="718"/>
      <c r="F46" s="718"/>
      <c r="G46" s="718"/>
      <c r="H46" s="718"/>
      <c r="I46" s="718"/>
      <c r="J46" s="59"/>
      <c r="K46" s="59"/>
      <c r="L46" s="59"/>
      <c r="M46" s="156"/>
    </row>
    <row r="47" spans="2:45" ht="24.95" customHeight="1">
      <c r="B47" s="82"/>
      <c r="C47" s="718"/>
      <c r="D47" s="718"/>
      <c r="E47" s="718"/>
      <c r="F47" s="718"/>
      <c r="G47" s="718"/>
      <c r="H47" s="718"/>
      <c r="I47" s="718"/>
      <c r="J47" s="59"/>
      <c r="K47" s="59"/>
      <c r="L47" s="59"/>
      <c r="M47" s="156"/>
    </row>
    <row r="48" spans="2:45" ht="24.95" customHeight="1">
      <c r="B48" s="82"/>
      <c r="C48" s="718"/>
      <c r="D48" s="718"/>
      <c r="E48" s="718"/>
      <c r="F48" s="718"/>
      <c r="G48" s="718"/>
      <c r="H48" s="718"/>
      <c r="I48" s="718"/>
      <c r="J48" s="59"/>
      <c r="K48" s="59"/>
      <c r="L48" s="59"/>
      <c r="M48" s="156"/>
    </row>
    <row r="49" spans="2:45" ht="24.95" customHeight="1">
      <c r="B49" s="82"/>
      <c r="C49" s="718"/>
      <c r="D49" s="718"/>
      <c r="E49" s="718"/>
      <c r="F49" s="718"/>
      <c r="G49" s="718"/>
      <c r="H49" s="718"/>
      <c r="I49" s="718"/>
      <c r="J49" s="189"/>
      <c r="K49" s="189"/>
      <c r="L49" s="189"/>
      <c r="M49" s="156"/>
    </row>
    <row r="50" spans="2:45" ht="24.95" customHeight="1">
      <c r="B50" s="82"/>
      <c r="C50" s="750"/>
      <c r="D50" s="750"/>
      <c r="E50" s="750"/>
      <c r="F50" s="750"/>
      <c r="G50" s="750"/>
      <c r="H50" s="750"/>
      <c r="I50" s="750"/>
    </row>
    <row r="51" spans="2:45" ht="24.95" customHeight="1">
      <c r="B51" s="82"/>
      <c r="D51" s="84"/>
      <c r="E51" s="84"/>
      <c r="F51" s="84"/>
      <c r="G51" s="84"/>
      <c r="H51" s="84"/>
      <c r="I51" s="84"/>
      <c r="J51" s="84"/>
      <c r="K51" s="84"/>
      <c r="L51" s="84"/>
      <c r="M51" s="53"/>
      <c r="N51" s="135"/>
      <c r="O51" s="182"/>
      <c r="P51" s="182"/>
      <c r="Q51" s="182"/>
      <c r="R51" s="182"/>
      <c r="S51" s="182"/>
      <c r="T51" s="182"/>
      <c r="U51" s="183"/>
      <c r="V51" s="184"/>
      <c r="W51" s="184"/>
      <c r="X51" s="184"/>
      <c r="Y51" s="184"/>
      <c r="Z51" s="185"/>
      <c r="AA51" s="184"/>
      <c r="AB51" s="184"/>
      <c r="AC51" s="184"/>
      <c r="AD51" s="184"/>
      <c r="AE51" s="184"/>
      <c r="AF51" s="184"/>
      <c r="AG51" s="184"/>
      <c r="AH51" s="184"/>
      <c r="AI51" s="184"/>
      <c r="AJ51" s="184"/>
      <c r="AK51" s="184"/>
      <c r="AL51" s="184"/>
      <c r="AM51" s="184"/>
      <c r="AN51" s="184"/>
      <c r="AO51" s="180"/>
      <c r="AP51" s="179"/>
      <c r="AQ51" s="179"/>
      <c r="AR51" s="179"/>
      <c r="AS51" s="179"/>
    </row>
    <row r="52" spans="2:45" ht="24.95" customHeight="1">
      <c r="B52" s="82"/>
      <c r="C52" s="144" t="s">
        <v>517</v>
      </c>
      <c r="D52" s="730" t="s">
        <v>514</v>
      </c>
      <c r="E52" s="731"/>
      <c r="F52" s="731"/>
      <c r="G52" s="731"/>
      <c r="H52" s="731"/>
      <c r="I52" s="732"/>
      <c r="J52" s="126"/>
      <c r="K52" s="126"/>
      <c r="L52" s="126"/>
      <c r="M52" s="154"/>
    </row>
    <row r="53" spans="2:45" ht="24.95" customHeight="1">
      <c r="B53" s="82"/>
      <c r="C53" s="749" t="s">
        <v>65</v>
      </c>
      <c r="D53" s="749"/>
      <c r="E53" s="749"/>
      <c r="F53" s="749"/>
      <c r="G53" s="749"/>
      <c r="H53" s="749"/>
      <c r="I53" s="749"/>
      <c r="J53" s="128"/>
      <c r="K53" s="128"/>
      <c r="L53" s="128"/>
      <c r="M53" s="156"/>
    </row>
    <row r="54" spans="2:45" ht="24.95" customHeight="1">
      <c r="B54" s="82"/>
      <c r="C54" s="718"/>
      <c r="D54" s="718"/>
      <c r="E54" s="718"/>
      <c r="F54" s="718"/>
      <c r="G54" s="718"/>
      <c r="H54" s="718"/>
      <c r="I54" s="718"/>
      <c r="J54" s="128"/>
      <c r="K54" s="128"/>
      <c r="L54" s="128"/>
      <c r="M54" s="156"/>
    </row>
    <row r="55" spans="2:45" ht="24.95" customHeight="1">
      <c r="B55" s="82"/>
      <c r="C55" s="718"/>
      <c r="D55" s="718"/>
      <c r="E55" s="718"/>
      <c r="F55" s="718"/>
      <c r="G55" s="718"/>
      <c r="H55" s="718"/>
      <c r="I55" s="718"/>
      <c r="J55" s="128"/>
      <c r="K55" s="128"/>
      <c r="L55" s="128"/>
      <c r="M55" s="156"/>
    </row>
    <row r="56" spans="2:45" ht="24.95" customHeight="1">
      <c r="B56" s="82"/>
      <c r="C56" s="718"/>
      <c r="D56" s="718"/>
      <c r="E56" s="718"/>
      <c r="F56" s="718"/>
      <c r="G56" s="718"/>
      <c r="H56" s="718"/>
      <c r="I56" s="718"/>
      <c r="J56" s="128"/>
      <c r="K56" s="128"/>
      <c r="L56" s="128"/>
      <c r="M56" s="156"/>
    </row>
    <row r="57" spans="2:45" ht="24.95" customHeight="1">
      <c r="B57" s="82"/>
      <c r="C57" s="59"/>
      <c r="D57" s="59"/>
      <c r="E57" s="59"/>
      <c r="F57" s="59"/>
      <c r="G57" s="59"/>
      <c r="H57" s="59"/>
      <c r="I57" s="59"/>
      <c r="J57" s="128"/>
      <c r="K57" s="128"/>
      <c r="L57" s="128"/>
      <c r="M57" s="156"/>
    </row>
    <row r="58" spans="2:45" ht="24.95" customHeight="1">
      <c r="C58" s="59"/>
      <c r="D58" s="59"/>
      <c r="E58" s="59"/>
      <c r="F58" s="59"/>
      <c r="G58" s="59"/>
      <c r="H58" s="59"/>
      <c r="I58" s="59"/>
    </row>
    <row r="59" spans="2:45" ht="24.95" customHeight="1">
      <c r="C59" s="59"/>
      <c r="D59" s="59"/>
      <c r="E59" s="59"/>
      <c r="F59" s="59"/>
      <c r="G59" s="59"/>
      <c r="H59" s="59"/>
      <c r="I59" s="59"/>
    </row>
    <row r="60" spans="2:45" ht="24.95" customHeight="1">
      <c r="C60" s="189"/>
      <c r="D60" s="189"/>
      <c r="E60" s="189"/>
      <c r="F60" s="189"/>
      <c r="G60" s="189"/>
      <c r="H60" s="189"/>
      <c r="I60" s="189"/>
    </row>
    <row r="61" spans="2:45" ht="24.95" customHeight="1"/>
    <row r="62" spans="2:45" ht="24.95" customHeight="1"/>
    <row r="63" spans="2:45" ht="24.95" customHeight="1"/>
    <row r="64" spans="2:45" ht="24.95" customHeight="1"/>
    <row r="65" ht="24.95" customHeight="1"/>
    <row r="66" ht="24.95" customHeight="1"/>
    <row r="67" ht="24.95" customHeight="1"/>
    <row r="68" ht="24.95" customHeight="1"/>
    <row r="69" ht="24.95" customHeight="1"/>
    <row r="70" ht="24.95" customHeight="1"/>
    <row r="71" ht="24.95" hidden="1" customHeight="1"/>
    <row r="72" ht="24.95" hidden="1" customHeight="1"/>
    <row r="73" ht="24.95" hidden="1" customHeight="1"/>
    <row r="74" ht="24.95" hidden="1" customHeight="1"/>
    <row r="75" ht="24.95" hidden="1" customHeight="1"/>
    <row r="76" ht="24.95" hidden="1" customHeight="1"/>
    <row r="77" ht="24.95" hidden="1" customHeight="1"/>
    <row r="78" ht="24.95" hidden="1" customHeight="1"/>
    <row r="79" ht="24.95" hidden="1" customHeight="1"/>
    <row r="80" ht="24.95" hidden="1"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24.95" hidden="1" customHeight="1"/>
    <row r="92" ht="24.95" hidden="1" customHeight="1"/>
    <row r="93" ht="24.95" hidden="1" customHeight="1"/>
    <row r="94" ht="24.95" hidden="1" customHeight="1"/>
    <row r="95" ht="24.9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sheetData>
  <sheetProtection algorithmName="SHA-512" hashValue="Cb5lHoSfQNxHkI4WbD5Zc85uoIkw4z4DVcVhPZ6ki2l12L+gfmX85XQK7Ovcqa59TBDLaptvlAmX6GDTSwWI7A==" saltValue="YaUoqzTQMqKktW0oBl/bLQ==" spinCount="100000" sheet="1" objects="1" scenarios="1" formatColumns="0" formatRows="0" autoFilter="0"/>
  <mergeCells count="10">
    <mergeCell ref="D52:I52"/>
    <mergeCell ref="C53:I56"/>
    <mergeCell ref="D6:I6"/>
    <mergeCell ref="C7:I18"/>
    <mergeCell ref="D20:I20"/>
    <mergeCell ref="C21:I32"/>
    <mergeCell ref="D34:I34"/>
    <mergeCell ref="C35:I41"/>
    <mergeCell ref="D43:I43"/>
    <mergeCell ref="C44:I50"/>
  </mergeCells>
  <hyperlinks>
    <hyperlink ref="E3" location="'Regulamentações, gestão de risc'!C6" display="GRI 201-2 " xr:uid="{FB34D935-27D4-4438-8F6F-8FDE093BB42C}"/>
    <hyperlink ref="F3" location="'Regulamentações, gestão de risc'!C20" display="SASB EM-EP-530a.1 " xr:uid="{D983228A-C6AF-491B-97BA-B88D20E3225F}"/>
    <hyperlink ref="G3" location="'Regulamentações, gestão de risc'!C34" display="GRI 207-1 " xr:uid="{29ECDB75-88AF-46D4-825D-546AA9333406}"/>
    <hyperlink ref="H3" location="'Regulamentações, gestão de risc'!C43" display="GRI 207-2 " xr:uid="{FA528281-7598-4E8A-8CCB-BE270D0E2EAA}"/>
    <hyperlink ref="I3" location="'Regulamentações, gestão de risc'!C52" display="SASB EM-EP-540a.2 " xr:uid="{5CEE39F7-E0C3-4FA1-BAF2-EC5455019517}"/>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669E-7C8D-47F6-A4CA-BB7016FB2348}">
  <sheetPr>
    <tabColor rgb="FFE4562E"/>
  </sheetPr>
  <dimension ref="A1:AT762"/>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8.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2"/>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95"/>
      <c r="I2" s="95"/>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7" t="str">
        <f>Índice!B37</f>
        <v>GOVERNANÇA CORPORATIVA</v>
      </c>
      <c r="D3" s="60"/>
      <c r="E3" s="192" t="s">
        <v>522</v>
      </c>
      <c r="F3" s="192" t="s">
        <v>523</v>
      </c>
      <c r="G3" s="192" t="s">
        <v>524</v>
      </c>
      <c r="H3" s="192" t="s">
        <v>525</v>
      </c>
      <c r="I3" s="192" t="s">
        <v>526</v>
      </c>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Índice!C37</f>
        <v>Políticas e processos de remuneração</v>
      </c>
      <c r="D4" s="60"/>
      <c r="E4" s="147"/>
      <c r="F4" s="147"/>
      <c r="G4" s="147"/>
      <c r="H4" s="147"/>
      <c r="I4" s="147"/>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44" t="s">
        <v>522</v>
      </c>
      <c r="D6" s="730" t="s">
        <v>521</v>
      </c>
      <c r="E6" s="731"/>
      <c r="F6" s="731"/>
      <c r="G6" s="731"/>
      <c r="H6" s="731"/>
      <c r="I6" s="732"/>
      <c r="J6" s="84"/>
      <c r="K6" s="84"/>
      <c r="L6" s="84"/>
      <c r="M6" s="53"/>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49" t="s">
        <v>749</v>
      </c>
      <c r="D7" s="749"/>
      <c r="E7" s="749"/>
      <c r="F7" s="749"/>
      <c r="G7" s="749"/>
      <c r="H7" s="749"/>
      <c r="I7" s="749"/>
      <c r="J7" s="91"/>
      <c r="K7" s="91"/>
      <c r="L7" s="91"/>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18"/>
      <c r="D8" s="718"/>
      <c r="E8" s="718"/>
      <c r="F8" s="718"/>
      <c r="G8" s="718"/>
      <c r="H8" s="718"/>
      <c r="I8" s="718"/>
      <c r="J8" s="89"/>
      <c r="K8" s="89"/>
      <c r="L8" s="89"/>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18"/>
      <c r="D9" s="718"/>
      <c r="E9" s="718"/>
      <c r="F9" s="718"/>
      <c r="G9" s="718"/>
      <c r="H9" s="718"/>
      <c r="I9" s="718"/>
      <c r="J9" s="89"/>
      <c r="K9" s="89"/>
      <c r="L9" s="89"/>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18"/>
      <c r="D10" s="718"/>
      <c r="E10" s="718"/>
      <c r="F10" s="718"/>
      <c r="G10" s="718"/>
      <c r="H10" s="718"/>
      <c r="I10" s="718"/>
      <c r="J10" s="89"/>
      <c r="K10" s="89"/>
      <c r="L10" s="89"/>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718"/>
      <c r="D11" s="718"/>
      <c r="E11" s="718"/>
      <c r="F11" s="718"/>
      <c r="G11" s="718"/>
      <c r="H11" s="718"/>
      <c r="I11" s="718"/>
      <c r="J11" s="89"/>
      <c r="K11" s="89"/>
      <c r="L11" s="89"/>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718"/>
      <c r="D12" s="718"/>
      <c r="E12" s="718"/>
      <c r="F12" s="718"/>
      <c r="G12" s="718"/>
      <c r="H12" s="718"/>
      <c r="I12" s="718"/>
      <c r="J12" s="89"/>
      <c r="K12" s="89"/>
      <c r="L12" s="89"/>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718"/>
      <c r="D13" s="718"/>
      <c r="E13" s="718"/>
      <c r="F13" s="718"/>
      <c r="G13" s="718"/>
      <c r="H13" s="718"/>
      <c r="I13" s="718"/>
      <c r="J13" s="89"/>
      <c r="K13" s="89"/>
      <c r="L13" s="89"/>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18"/>
      <c r="D14" s="718"/>
      <c r="E14" s="718"/>
      <c r="F14" s="718"/>
      <c r="G14" s="718"/>
      <c r="H14" s="718"/>
      <c r="I14" s="718"/>
      <c r="J14" s="89"/>
      <c r="K14" s="89"/>
      <c r="L14" s="89"/>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718"/>
      <c r="D15" s="718"/>
      <c r="E15" s="718"/>
      <c r="F15" s="718"/>
      <c r="G15" s="718"/>
      <c r="H15" s="718"/>
      <c r="I15" s="718"/>
      <c r="J15" s="89"/>
      <c r="K15" s="89"/>
      <c r="L15" s="89"/>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718"/>
      <c r="D16" s="718"/>
      <c r="E16" s="718"/>
      <c r="F16" s="718"/>
      <c r="G16" s="718"/>
      <c r="H16" s="718"/>
      <c r="I16" s="718"/>
      <c r="J16" s="89"/>
      <c r="K16" s="89"/>
      <c r="L16" s="89"/>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2:46" ht="24.95" customHeight="1">
      <c r="B17" s="76"/>
      <c r="C17" s="718"/>
      <c r="D17" s="718"/>
      <c r="E17" s="718"/>
      <c r="F17" s="718"/>
      <c r="G17" s="718"/>
      <c r="H17" s="718"/>
      <c r="I17" s="718"/>
      <c r="J17" s="89"/>
      <c r="K17" s="89"/>
      <c r="L17" s="89"/>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2:46" ht="24.95" customHeight="1">
      <c r="B18" s="76"/>
      <c r="C18" s="718"/>
      <c r="D18" s="718"/>
      <c r="E18" s="718"/>
      <c r="F18" s="718"/>
      <c r="G18" s="718"/>
      <c r="H18" s="718"/>
      <c r="I18" s="718"/>
      <c r="J18" s="89"/>
      <c r="K18" s="89"/>
      <c r="L18" s="89"/>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2:46" ht="24.95" customHeight="1">
      <c r="B19" s="76"/>
      <c r="C19" s="718"/>
      <c r="D19" s="718"/>
      <c r="E19" s="718"/>
      <c r="F19" s="718"/>
      <c r="G19" s="718"/>
      <c r="H19" s="718"/>
      <c r="I19" s="718"/>
      <c r="J19" s="89"/>
      <c r="K19" s="89"/>
      <c r="L19" s="89"/>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2:46" ht="24.95" customHeight="1">
      <c r="B20" s="76"/>
      <c r="C20" s="718"/>
      <c r="D20" s="718"/>
      <c r="E20" s="718"/>
      <c r="F20" s="718"/>
      <c r="G20" s="718"/>
      <c r="H20" s="718"/>
      <c r="I20" s="718"/>
      <c r="J20" s="89"/>
      <c r="K20" s="89"/>
      <c r="L20" s="89"/>
      <c r="M20" s="77"/>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2:46" ht="24.95" customHeight="1">
      <c r="B21" s="76"/>
      <c r="C21" s="718"/>
      <c r="D21" s="718"/>
      <c r="E21" s="718"/>
      <c r="F21" s="718"/>
      <c r="G21" s="718"/>
      <c r="H21" s="718"/>
      <c r="I21" s="718"/>
      <c r="J21" s="89"/>
      <c r="K21" s="89"/>
      <c r="L21" s="89"/>
      <c r="M21" s="77"/>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2:46" ht="24.95" customHeight="1">
      <c r="B22" s="76"/>
      <c r="C22" s="718"/>
      <c r="D22" s="718"/>
      <c r="E22" s="718"/>
      <c r="F22" s="718"/>
      <c r="G22" s="718"/>
      <c r="H22" s="718"/>
      <c r="I22" s="718"/>
      <c r="J22" s="89"/>
      <c r="K22" s="89"/>
      <c r="L22" s="89"/>
      <c r="M22" s="77"/>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2:46" ht="24.95" customHeight="1">
      <c r="B23" s="76"/>
      <c r="C23" s="718"/>
      <c r="D23" s="718"/>
      <c r="E23" s="718"/>
      <c r="F23" s="718"/>
      <c r="G23" s="718"/>
      <c r="H23" s="718"/>
      <c r="I23" s="718"/>
      <c r="J23" s="89"/>
      <c r="K23" s="89"/>
      <c r="L23" s="89"/>
      <c r="M23" s="77"/>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2:46" ht="24.95" customHeight="1">
      <c r="B24" s="76"/>
      <c r="J24" s="89"/>
      <c r="K24" s="89"/>
      <c r="L24" s="89"/>
      <c r="M24" s="77"/>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2:46" ht="24.95" customHeight="1">
      <c r="B25" s="60"/>
      <c r="C25" s="144" t="s">
        <v>523</v>
      </c>
      <c r="D25" s="730" t="s">
        <v>530</v>
      </c>
      <c r="E25" s="731"/>
      <c r="F25" s="731"/>
      <c r="G25" s="731"/>
      <c r="H25" s="731"/>
      <c r="I25" s="732"/>
      <c r="J25" s="89"/>
      <c r="K25" s="89"/>
      <c r="L25" s="89"/>
      <c r="M25" s="77"/>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2:46" ht="24.95" customHeight="1">
      <c r="B26" s="60"/>
      <c r="C26" s="749" t="s">
        <v>750</v>
      </c>
      <c r="D26" s="749"/>
      <c r="E26" s="749"/>
      <c r="F26" s="749"/>
      <c r="G26" s="749"/>
      <c r="H26" s="749"/>
      <c r="I26" s="749"/>
      <c r="J26" s="89"/>
      <c r="K26" s="89"/>
      <c r="L26" s="89"/>
      <c r="M26" s="77"/>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2:46" ht="24.95" customHeight="1">
      <c r="B27" s="60"/>
      <c r="C27" s="718"/>
      <c r="D27" s="718"/>
      <c r="E27" s="718"/>
      <c r="F27" s="718"/>
      <c r="G27" s="718"/>
      <c r="H27" s="718"/>
      <c r="I27" s="718"/>
      <c r="J27" s="89"/>
      <c r="K27" s="89"/>
      <c r="L27" s="89"/>
      <c r="M27" s="77"/>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2:46" ht="24.95" customHeight="1">
      <c r="B28" s="60"/>
      <c r="C28" s="718"/>
      <c r="D28" s="718"/>
      <c r="E28" s="718"/>
      <c r="F28" s="718"/>
      <c r="G28" s="718"/>
      <c r="H28" s="718"/>
      <c r="I28" s="718"/>
      <c r="J28" s="89"/>
      <c r="K28" s="89"/>
      <c r="L28" s="89"/>
      <c r="M28" s="77"/>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2:46" ht="24.95" customHeight="1">
      <c r="B29" s="60"/>
      <c r="C29" s="718"/>
      <c r="D29" s="718"/>
      <c r="E29" s="718"/>
      <c r="F29" s="718"/>
      <c r="G29" s="718"/>
      <c r="H29" s="718"/>
      <c r="I29" s="718"/>
      <c r="J29" s="89"/>
      <c r="K29" s="89"/>
      <c r="L29" s="89"/>
      <c r="M29" s="77"/>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2:46" ht="24.95" customHeight="1">
      <c r="B30" s="60"/>
      <c r="C30" s="718"/>
      <c r="D30" s="718"/>
      <c r="E30" s="718"/>
      <c r="F30" s="718"/>
      <c r="G30" s="718"/>
      <c r="H30" s="718"/>
      <c r="I30" s="718"/>
      <c r="J30" s="93"/>
      <c r="K30" s="93"/>
      <c r="L30" s="93"/>
      <c r="M30" s="77"/>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2:46" ht="24.95" customHeight="1">
      <c r="B31" s="60"/>
      <c r="C31" s="718"/>
      <c r="D31" s="718"/>
      <c r="E31" s="718"/>
      <c r="F31" s="718"/>
      <c r="G31" s="718"/>
      <c r="H31" s="718"/>
      <c r="I31" s="718"/>
      <c r="J31" s="84"/>
      <c r="K31" s="84"/>
      <c r="L31" s="84"/>
      <c r="M31" s="53"/>
      <c r="N31" s="68"/>
      <c r="O31" s="69"/>
      <c r="P31" s="69"/>
      <c r="Q31" s="69"/>
      <c r="R31" s="69"/>
      <c r="S31" s="69"/>
      <c r="T31" s="69"/>
      <c r="U31" s="70"/>
      <c r="V31" s="71"/>
      <c r="W31" s="71"/>
      <c r="X31" s="71"/>
      <c r="Y31" s="71"/>
      <c r="Z31" s="72"/>
      <c r="AA31" s="71"/>
      <c r="AB31" s="71"/>
      <c r="AC31" s="71"/>
      <c r="AD31" s="71"/>
      <c r="AE31" s="71"/>
      <c r="AF31" s="71"/>
      <c r="AG31" s="71"/>
      <c r="AH31" s="71"/>
      <c r="AI31" s="71"/>
      <c r="AJ31" s="71"/>
      <c r="AK31" s="71"/>
      <c r="AL31" s="71"/>
      <c r="AM31" s="71"/>
      <c r="AN31" s="71"/>
      <c r="AO31" s="66"/>
      <c r="AP31" s="65"/>
      <c r="AQ31" s="65"/>
      <c r="AR31" s="65"/>
      <c r="AS31" s="65"/>
    </row>
    <row r="32" spans="2:46" ht="24.95" customHeight="1">
      <c r="B32" s="82"/>
      <c r="C32" s="718"/>
      <c r="D32" s="718"/>
      <c r="E32" s="718"/>
      <c r="F32" s="718"/>
      <c r="G32" s="718"/>
      <c r="H32" s="718"/>
      <c r="I32" s="718"/>
      <c r="J32" s="85"/>
      <c r="K32" s="85"/>
      <c r="L32" s="85"/>
      <c r="M32" s="73"/>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2:46" ht="24.95" customHeight="1">
      <c r="B33" s="60"/>
      <c r="C33" s="718"/>
      <c r="D33" s="718"/>
      <c r="E33" s="718"/>
      <c r="F33" s="718"/>
      <c r="G33" s="718"/>
      <c r="H33" s="718"/>
      <c r="I33" s="718"/>
      <c r="J33" s="87"/>
      <c r="K33" s="87"/>
      <c r="L33" s="87"/>
      <c r="M33" s="78"/>
      <c r="N33" s="79"/>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2:46" ht="24.95" customHeight="1">
      <c r="B34" s="60"/>
      <c r="C34" s="89"/>
      <c r="D34" s="89"/>
      <c r="E34" s="89"/>
      <c r="F34" s="89"/>
      <c r="G34" s="89"/>
      <c r="H34" s="89"/>
      <c r="I34" s="89"/>
      <c r="J34" s="87"/>
      <c r="K34" s="87"/>
      <c r="L34" s="87"/>
      <c r="M34" s="80"/>
      <c r="N34" s="79"/>
      <c r="O34" s="81"/>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2:46" ht="24.95" customHeight="1">
      <c r="B35" s="60"/>
      <c r="C35" s="144" t="s">
        <v>524</v>
      </c>
      <c r="D35" s="730" t="s">
        <v>529</v>
      </c>
      <c r="E35" s="731"/>
      <c r="F35" s="731"/>
      <c r="G35" s="731"/>
      <c r="H35" s="731"/>
      <c r="I35" s="732"/>
      <c r="J35" s="87"/>
      <c r="K35" s="87"/>
      <c r="L35" s="87"/>
      <c r="M35" s="80"/>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2:46" ht="24.95" customHeight="1">
      <c r="B36" s="60"/>
      <c r="C36" s="749" t="s">
        <v>66</v>
      </c>
      <c r="D36" s="749"/>
      <c r="E36" s="749"/>
      <c r="F36" s="749"/>
      <c r="G36" s="749"/>
      <c r="H36" s="749"/>
      <c r="I36" s="749"/>
      <c r="J36" s="87"/>
      <c r="K36" s="87"/>
      <c r="L36" s="87"/>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2:46" ht="24.95" customHeight="1">
      <c r="B37" s="60"/>
      <c r="C37" s="718"/>
      <c r="D37" s="718"/>
      <c r="E37" s="718"/>
      <c r="F37" s="718"/>
      <c r="G37" s="718"/>
      <c r="H37" s="718"/>
      <c r="I37" s="718"/>
      <c r="J37" s="87"/>
      <c r="K37" s="87"/>
      <c r="L37" s="87"/>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2:46" ht="24.95" customHeight="1">
      <c r="B38" s="60"/>
      <c r="C38" s="89"/>
      <c r="D38" s="89"/>
      <c r="E38" s="89"/>
      <c r="F38" s="89"/>
      <c r="G38" s="89"/>
      <c r="H38" s="89"/>
      <c r="I38" s="89"/>
    </row>
    <row r="39" spans="2:46" ht="24.95" customHeight="1">
      <c r="B39" s="60"/>
      <c r="C39" s="144" t="s">
        <v>525</v>
      </c>
      <c r="D39" s="730" t="s">
        <v>528</v>
      </c>
      <c r="E39" s="731"/>
      <c r="F39" s="731"/>
      <c r="G39" s="731"/>
      <c r="H39" s="731"/>
      <c r="I39" s="732"/>
      <c r="J39" s="84"/>
      <c r="K39" s="84"/>
      <c r="L39" s="84"/>
      <c r="M39" s="53"/>
      <c r="N39" s="68"/>
      <c r="O39" s="69"/>
      <c r="P39" s="69"/>
      <c r="Q39" s="69"/>
      <c r="R39" s="69"/>
      <c r="S39" s="69"/>
      <c r="T39" s="69"/>
      <c r="U39" s="70"/>
      <c r="V39" s="71"/>
      <c r="W39" s="71"/>
      <c r="X39" s="71"/>
      <c r="Y39" s="71"/>
      <c r="Z39" s="72"/>
      <c r="AA39" s="71"/>
      <c r="AB39" s="71"/>
      <c r="AC39" s="71"/>
      <c r="AD39" s="71"/>
      <c r="AE39" s="71"/>
      <c r="AF39" s="71"/>
      <c r="AG39" s="71"/>
      <c r="AH39" s="71"/>
      <c r="AI39" s="71"/>
      <c r="AJ39" s="71"/>
      <c r="AK39" s="71"/>
      <c r="AL39" s="71"/>
      <c r="AM39" s="71"/>
      <c r="AN39" s="71"/>
      <c r="AO39" s="66"/>
      <c r="AP39" s="65"/>
      <c r="AQ39" s="65"/>
      <c r="AR39" s="65"/>
      <c r="AS39" s="65"/>
    </row>
    <row r="40" spans="2:46" ht="24.95" customHeight="1">
      <c r="B40" s="60"/>
      <c r="C40" s="749" t="s">
        <v>751</v>
      </c>
      <c r="D40" s="749"/>
      <c r="E40" s="749"/>
      <c r="F40" s="749"/>
      <c r="G40" s="749"/>
      <c r="H40" s="749"/>
      <c r="I40" s="749"/>
      <c r="J40" s="91"/>
      <c r="K40" s="91"/>
      <c r="L40" s="91"/>
      <c r="M40" s="73"/>
    </row>
    <row r="41" spans="2:46" ht="24.95" customHeight="1">
      <c r="B41" s="60"/>
      <c r="C41" s="718"/>
      <c r="D41" s="718"/>
      <c r="E41" s="718"/>
      <c r="F41" s="718"/>
      <c r="G41" s="718"/>
      <c r="H41" s="718"/>
      <c r="I41" s="718"/>
      <c r="J41" s="89"/>
      <c r="K41" s="89"/>
      <c r="L41" s="89"/>
      <c r="M41" s="78"/>
    </row>
    <row r="42" spans="2:46" ht="24.95" customHeight="1">
      <c r="B42" s="60"/>
      <c r="C42" s="718"/>
      <c r="D42" s="718"/>
      <c r="E42" s="718"/>
      <c r="F42" s="718"/>
      <c r="G42" s="718"/>
      <c r="H42" s="718"/>
      <c r="I42" s="718"/>
      <c r="J42" s="89"/>
      <c r="K42" s="89"/>
      <c r="L42" s="89"/>
      <c r="M42" s="80"/>
    </row>
    <row r="43" spans="2:46" ht="24.95" customHeight="1">
      <c r="B43" s="60"/>
      <c r="C43" s="718"/>
      <c r="D43" s="718"/>
      <c r="E43" s="718"/>
      <c r="F43" s="718"/>
      <c r="G43" s="718"/>
      <c r="H43" s="718"/>
      <c r="I43" s="718"/>
      <c r="J43" s="93"/>
      <c r="K43" s="93"/>
      <c r="L43" s="93"/>
    </row>
    <row r="44" spans="2:46" ht="24.95" customHeight="1">
      <c r="B44" s="60"/>
      <c r="C44" s="718"/>
      <c r="D44" s="718"/>
      <c r="E44" s="718"/>
      <c r="F44" s="718"/>
      <c r="G44" s="718"/>
      <c r="H44" s="718"/>
      <c r="I44" s="718"/>
    </row>
    <row r="45" spans="2:46" ht="24.95" customHeight="1">
      <c r="B45" s="60"/>
      <c r="C45" s="718"/>
      <c r="D45" s="718"/>
      <c r="E45" s="718"/>
      <c r="F45" s="718"/>
      <c r="G45" s="718"/>
      <c r="H45" s="718"/>
      <c r="I45" s="718"/>
      <c r="J45" s="84"/>
      <c r="K45" s="84"/>
      <c r="L45" s="84"/>
      <c r="M45" s="53"/>
      <c r="N45" s="68"/>
      <c r="O45" s="69"/>
      <c r="P45" s="69"/>
      <c r="Q45" s="69"/>
      <c r="R45" s="69"/>
      <c r="S45" s="69"/>
      <c r="T45" s="69"/>
      <c r="U45" s="70"/>
      <c r="V45" s="71"/>
      <c r="W45" s="71"/>
      <c r="X45" s="71"/>
      <c r="Y45" s="71"/>
      <c r="Z45" s="72"/>
      <c r="AA45" s="71"/>
      <c r="AB45" s="71"/>
      <c r="AC45" s="71"/>
      <c r="AD45" s="71"/>
      <c r="AE45" s="71"/>
      <c r="AF45" s="71"/>
      <c r="AG45" s="71"/>
      <c r="AH45" s="71"/>
      <c r="AI45" s="71"/>
      <c r="AJ45" s="71"/>
      <c r="AK45" s="71"/>
      <c r="AL45" s="71"/>
      <c r="AM45" s="71"/>
      <c r="AN45" s="71"/>
      <c r="AO45" s="66"/>
      <c r="AP45" s="65"/>
      <c r="AQ45" s="65"/>
      <c r="AR45" s="65"/>
      <c r="AS45" s="65"/>
    </row>
    <row r="46" spans="2:46" ht="24.95" customHeight="1">
      <c r="B46" s="60"/>
      <c r="C46" s="718"/>
      <c r="D46" s="718"/>
      <c r="E46" s="718"/>
      <c r="F46" s="718"/>
      <c r="G46" s="718"/>
      <c r="H46" s="718"/>
      <c r="I46" s="718"/>
      <c r="J46" s="91"/>
      <c r="K46" s="91"/>
      <c r="L46" s="91"/>
      <c r="M46" s="73"/>
    </row>
    <row r="47" spans="2:46" ht="24.95" customHeight="1">
      <c r="B47" s="60"/>
      <c r="C47" s="718"/>
      <c r="D47" s="718"/>
      <c r="E47" s="718"/>
      <c r="F47" s="718"/>
      <c r="G47" s="718"/>
      <c r="H47" s="718"/>
      <c r="I47" s="718"/>
      <c r="J47" s="89"/>
      <c r="K47" s="89"/>
      <c r="L47" s="89"/>
      <c r="M47" s="78"/>
    </row>
    <row r="48" spans="2:46" ht="24.95" customHeight="1">
      <c r="B48" s="60"/>
      <c r="C48" s="718"/>
      <c r="D48" s="718"/>
      <c r="E48" s="718"/>
      <c r="F48" s="718"/>
      <c r="G48" s="718"/>
      <c r="H48" s="718"/>
      <c r="I48" s="718"/>
      <c r="J48" s="89"/>
      <c r="K48" s="89"/>
      <c r="L48" s="89"/>
      <c r="M48" s="80"/>
    </row>
    <row r="49" spans="2:45" ht="24.95" customHeight="1">
      <c r="B49" s="60"/>
      <c r="C49" s="89"/>
      <c r="D49" s="89"/>
      <c r="E49" s="89"/>
      <c r="F49" s="89"/>
      <c r="G49" s="89"/>
      <c r="H49" s="89"/>
      <c r="I49" s="89"/>
      <c r="J49" s="89"/>
      <c r="K49" s="89"/>
      <c r="L49" s="89"/>
    </row>
    <row r="50" spans="2:45" ht="24.95" customHeight="1">
      <c r="B50" s="60"/>
      <c r="C50" s="144" t="s">
        <v>526</v>
      </c>
      <c r="D50" s="730" t="s">
        <v>527</v>
      </c>
      <c r="E50" s="731"/>
      <c r="F50" s="731"/>
      <c r="G50" s="731"/>
      <c r="H50" s="731"/>
      <c r="I50" s="732"/>
      <c r="J50" s="89"/>
      <c r="K50" s="89"/>
      <c r="L50" s="89"/>
    </row>
    <row r="51" spans="2:45" ht="24.95" customHeight="1">
      <c r="B51" s="60"/>
      <c r="C51" s="749" t="s">
        <v>67</v>
      </c>
      <c r="D51" s="749"/>
      <c r="E51" s="749"/>
      <c r="F51" s="749"/>
      <c r="G51" s="749"/>
      <c r="H51" s="749"/>
      <c r="I51" s="749"/>
      <c r="J51" s="89"/>
      <c r="K51" s="89"/>
      <c r="L51" s="89"/>
    </row>
    <row r="52" spans="2:45" ht="24.95" customHeight="1">
      <c r="B52" s="82"/>
      <c r="C52" s="718"/>
      <c r="D52" s="718"/>
      <c r="E52" s="718"/>
      <c r="F52" s="718"/>
      <c r="G52" s="718"/>
      <c r="H52" s="718"/>
      <c r="I52" s="718"/>
      <c r="J52" s="89"/>
      <c r="K52" s="89"/>
      <c r="L52" s="89"/>
    </row>
    <row r="53" spans="2:45" ht="24.95" customHeight="1">
      <c r="B53" s="82"/>
      <c r="C53" s="718"/>
      <c r="D53" s="718"/>
      <c r="E53" s="718"/>
      <c r="F53" s="718"/>
      <c r="G53" s="718"/>
      <c r="H53" s="718"/>
      <c r="I53" s="718"/>
      <c r="J53" s="89"/>
      <c r="K53" s="89"/>
      <c r="L53" s="89"/>
    </row>
    <row r="54" spans="2:45" ht="24.95" customHeight="1">
      <c r="B54" s="82"/>
      <c r="C54" s="718"/>
      <c r="D54" s="718"/>
      <c r="E54" s="718"/>
      <c r="F54" s="718"/>
      <c r="G54" s="718"/>
      <c r="H54" s="718"/>
      <c r="I54" s="718"/>
      <c r="J54" s="89"/>
      <c r="K54" s="89"/>
      <c r="L54" s="89"/>
    </row>
    <row r="55" spans="2:45" ht="24.95" customHeight="1">
      <c r="B55" s="82"/>
      <c r="C55" s="718"/>
      <c r="D55" s="718"/>
      <c r="E55" s="718"/>
      <c r="F55" s="718"/>
      <c r="G55" s="718"/>
      <c r="H55" s="718"/>
      <c r="I55" s="718"/>
      <c r="J55" s="89"/>
      <c r="K55" s="89"/>
      <c r="L55" s="89"/>
    </row>
    <row r="56" spans="2:45" ht="24.95" customHeight="1">
      <c r="B56" s="82"/>
      <c r="C56" s="718"/>
      <c r="D56" s="718"/>
      <c r="E56" s="718"/>
      <c r="F56" s="718"/>
      <c r="G56" s="718"/>
      <c r="H56" s="718"/>
      <c r="I56" s="718"/>
      <c r="J56" s="89"/>
      <c r="K56" s="89"/>
      <c r="L56" s="89"/>
    </row>
    <row r="57" spans="2:45" ht="24.95" customHeight="1">
      <c r="B57" s="60"/>
      <c r="C57" s="718"/>
      <c r="D57" s="718"/>
      <c r="E57" s="718"/>
      <c r="F57" s="718"/>
      <c r="G57" s="718"/>
      <c r="H57" s="718"/>
      <c r="I57" s="718"/>
      <c r="J57" s="93"/>
      <c r="K57" s="93"/>
      <c r="L57" s="93"/>
    </row>
    <row r="58" spans="2:45" ht="24.95" customHeight="1">
      <c r="B58" s="60"/>
      <c r="C58" s="89"/>
      <c r="D58" s="89"/>
      <c r="E58" s="89"/>
      <c r="F58" s="89"/>
      <c r="G58" s="89"/>
      <c r="H58" s="89"/>
      <c r="I58" s="89"/>
    </row>
    <row r="59" spans="2:45" ht="24.95" customHeight="1">
      <c r="B59" s="60"/>
      <c r="C59" s="89"/>
      <c r="D59" s="89"/>
      <c r="E59" s="89"/>
      <c r="F59" s="89"/>
      <c r="G59" s="89"/>
      <c r="H59" s="89"/>
      <c r="I59" s="89"/>
      <c r="J59" s="84"/>
      <c r="K59" s="84"/>
      <c r="L59" s="84"/>
      <c r="M59" s="53"/>
      <c r="N59" s="68"/>
      <c r="O59" s="69"/>
      <c r="P59" s="69"/>
      <c r="Q59" s="69"/>
      <c r="R59" s="69"/>
      <c r="S59" s="69"/>
      <c r="T59" s="69"/>
      <c r="U59" s="70"/>
      <c r="V59" s="71"/>
      <c r="W59" s="71"/>
      <c r="X59" s="71"/>
      <c r="Y59" s="71"/>
      <c r="Z59" s="72"/>
      <c r="AA59" s="71"/>
      <c r="AB59" s="71"/>
      <c r="AC59" s="71"/>
      <c r="AD59" s="71"/>
      <c r="AE59" s="71"/>
      <c r="AF59" s="71"/>
      <c r="AG59" s="71"/>
      <c r="AH59" s="71"/>
      <c r="AI59" s="71"/>
      <c r="AJ59" s="71"/>
      <c r="AK59" s="71"/>
      <c r="AL59" s="71"/>
      <c r="AM59" s="71"/>
      <c r="AN59" s="71"/>
      <c r="AO59" s="66"/>
      <c r="AP59" s="65"/>
      <c r="AQ59" s="65"/>
      <c r="AR59" s="65"/>
      <c r="AS59" s="65"/>
    </row>
    <row r="60" spans="2:45" ht="24.95" customHeight="1">
      <c r="B60" s="60"/>
      <c r="D60" s="91"/>
      <c r="E60" s="91"/>
      <c r="F60" s="91"/>
      <c r="G60" s="91"/>
      <c r="H60" s="91"/>
      <c r="I60" s="91"/>
      <c r="J60" s="91"/>
      <c r="K60" s="91"/>
      <c r="L60" s="91"/>
      <c r="M60" s="73"/>
    </row>
    <row r="61" spans="2:45" ht="24.95" customHeight="1">
      <c r="B61" s="60"/>
      <c r="C61" s="89"/>
      <c r="D61" s="89"/>
      <c r="E61" s="89"/>
      <c r="F61" s="89"/>
      <c r="G61" s="89"/>
      <c r="H61" s="89"/>
      <c r="I61" s="89"/>
      <c r="J61" s="89"/>
      <c r="K61" s="89"/>
      <c r="L61" s="89"/>
      <c r="M61" s="78"/>
    </row>
    <row r="62" spans="2:45" ht="24.95" customHeight="1">
      <c r="B62" s="82"/>
      <c r="C62" s="89"/>
      <c r="D62" s="89"/>
      <c r="E62" s="89"/>
      <c r="F62" s="89"/>
      <c r="G62" s="89"/>
      <c r="H62" s="89"/>
      <c r="I62" s="89"/>
      <c r="J62" s="89"/>
      <c r="K62" s="89"/>
      <c r="L62" s="89"/>
      <c r="M62" s="80"/>
    </row>
    <row r="63" spans="2:45" ht="24.95" customHeight="1">
      <c r="B63" s="60"/>
      <c r="C63" s="89"/>
      <c r="D63" s="89"/>
      <c r="E63" s="89"/>
      <c r="F63" s="89"/>
      <c r="G63" s="89"/>
      <c r="H63" s="89"/>
      <c r="I63" s="89"/>
      <c r="J63" s="89"/>
      <c r="K63" s="89"/>
      <c r="L63" s="89"/>
    </row>
    <row r="64" spans="2:45" ht="24.95" customHeight="1">
      <c r="B64" s="60"/>
      <c r="C64" s="89"/>
      <c r="D64" s="89"/>
      <c r="E64" s="89"/>
      <c r="F64" s="89"/>
      <c r="G64" s="89"/>
      <c r="H64" s="89"/>
      <c r="I64" s="89"/>
      <c r="J64" s="89"/>
      <c r="K64" s="89"/>
      <c r="L64" s="89"/>
    </row>
    <row r="65" spans="2:12" ht="24.95" customHeight="1">
      <c r="B65" s="60"/>
      <c r="C65" s="89"/>
      <c r="D65" s="89"/>
      <c r="E65" s="89"/>
      <c r="F65" s="89"/>
      <c r="G65" s="89"/>
      <c r="H65" s="89"/>
      <c r="I65" s="89"/>
      <c r="J65" s="89"/>
      <c r="K65" s="89"/>
      <c r="L65" s="89"/>
    </row>
    <row r="66" spans="2:12" ht="24.95" customHeight="1">
      <c r="B66" s="60"/>
      <c r="C66" s="89"/>
      <c r="D66" s="89"/>
      <c r="E66" s="89"/>
      <c r="F66" s="89"/>
      <c r="G66" s="89"/>
      <c r="H66" s="89"/>
      <c r="I66" s="89"/>
      <c r="J66" s="89"/>
      <c r="K66" s="89"/>
      <c r="L66" s="89"/>
    </row>
    <row r="67" spans="2:12" ht="24.95" customHeight="1">
      <c r="B67" s="60"/>
      <c r="C67" s="89"/>
      <c r="D67" s="89"/>
      <c r="E67" s="89"/>
      <c r="F67" s="89"/>
      <c r="G67" s="89"/>
      <c r="H67" s="89"/>
      <c r="I67" s="89"/>
      <c r="J67" s="89"/>
      <c r="K67" s="89"/>
      <c r="L67" s="89"/>
    </row>
    <row r="68" spans="2:12" ht="24.95" customHeight="1">
      <c r="B68" s="60"/>
      <c r="C68" s="89"/>
      <c r="D68" s="89"/>
      <c r="E68" s="89"/>
      <c r="F68" s="89"/>
      <c r="G68" s="89"/>
      <c r="H68" s="89"/>
      <c r="I68" s="89"/>
      <c r="J68" s="89"/>
      <c r="K68" s="89"/>
      <c r="L68" s="89"/>
    </row>
    <row r="69" spans="2:12" ht="24.95" customHeight="1">
      <c r="B69" s="60"/>
      <c r="C69" s="89"/>
      <c r="D69" s="89"/>
      <c r="E69" s="89"/>
      <c r="F69" s="89"/>
      <c r="G69" s="89"/>
      <c r="H69" s="89"/>
      <c r="I69" s="89"/>
      <c r="J69" s="89"/>
      <c r="K69" s="89"/>
      <c r="L69" s="89"/>
    </row>
    <row r="70" spans="2:12" ht="24.95" customHeight="1">
      <c r="B70" s="60"/>
      <c r="C70" s="89"/>
      <c r="D70" s="89"/>
      <c r="E70" s="89"/>
      <c r="F70" s="89"/>
      <c r="G70" s="89"/>
      <c r="H70" s="89"/>
      <c r="I70" s="89"/>
      <c r="J70" s="89"/>
      <c r="K70" s="89"/>
      <c r="L70" s="89"/>
    </row>
    <row r="71" spans="2:12" ht="24.95" customHeight="1">
      <c r="B71" s="60"/>
      <c r="C71" s="93"/>
      <c r="D71" s="93"/>
      <c r="E71" s="93"/>
      <c r="F71" s="93"/>
      <c r="G71" s="93"/>
      <c r="H71" s="93"/>
      <c r="I71" s="93"/>
      <c r="J71" s="93"/>
      <c r="K71" s="93"/>
      <c r="L71" s="93"/>
    </row>
    <row r="72" spans="2:12" ht="24.95" customHeight="1"/>
    <row r="73" spans="2:12" ht="24.95" customHeight="1"/>
    <row r="74" spans="2:12" ht="24.95" customHeight="1"/>
    <row r="75" spans="2:12" ht="24.95" customHeight="1"/>
    <row r="76" spans="2:12" ht="24.95" customHeight="1"/>
    <row r="77" spans="2:12" ht="24.95" customHeight="1"/>
    <row r="78" spans="2:12" ht="24.95" customHeight="1"/>
    <row r="79" spans="2:12" ht="24.95" customHeight="1"/>
    <row r="80" spans="2:12" ht="24.95"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sheetData>
  <sheetProtection algorithmName="SHA-512" hashValue="53nmfGl3pdeYHUnd7EbuO01RqGprxg5NZQ7oHm5gLRgVdpCAkeX9gtGowItvZzxQ5BCzkXh9Xvz497zJ+1qNaA==" saltValue="8mfQNJOblD1/mQxSyXQLNg==" spinCount="100000" sheet="1" objects="1" scenarios="1" formatColumns="0" formatRows="0" autoFilter="0"/>
  <mergeCells count="10">
    <mergeCell ref="D6:I6"/>
    <mergeCell ref="C7:I23"/>
    <mergeCell ref="D25:I25"/>
    <mergeCell ref="C26:I33"/>
    <mergeCell ref="D35:I35"/>
    <mergeCell ref="D50:I50"/>
    <mergeCell ref="C51:I57"/>
    <mergeCell ref="C36:I37"/>
    <mergeCell ref="D39:I39"/>
    <mergeCell ref="C40:I48"/>
  </mergeCells>
  <hyperlinks>
    <hyperlink ref="E3" location="'Políticas e processos de remune'!C6" display="GRI 2-19 " xr:uid="{94E0D521-DE77-424F-B940-6BA6733ACEF1}"/>
    <hyperlink ref="F3" location="'Políticas e processos de remune'!C25" display="GRI 2-20" xr:uid="{CD37888E-09E8-42F8-B252-099AA7CFEDE5}"/>
    <hyperlink ref="G3" location="'Políticas e processos de remune'!C35" display="GRI 2-21" xr:uid="{BB88AB32-29DA-461E-8A93-F8B9749E7008}"/>
    <hyperlink ref="H3" location="'Políticas e processos de remune'!C39" display="GRI 2-23" xr:uid="{692EA64B-77A0-461F-9F58-2AC36F94BB4E}"/>
    <hyperlink ref="I3" location="'Políticas e processos de remune'!C50" display="GRI 2-24" xr:uid="{7F47FDDF-0973-4188-A2C3-602F31714DDC}"/>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E673-E310-4050-B46F-AB4AED8ABC48}">
  <sheetPr>
    <tabColor rgb="FFFCB316"/>
  </sheetPr>
  <dimension ref="A1:AS296"/>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2.75" zeroHeight="1"/>
  <cols>
    <col min="1" max="1" width="33.7109375" style="96" customWidth="1"/>
    <col min="2" max="2" width="3.7109375" style="61" customWidth="1"/>
    <col min="3" max="9" width="20.85546875" style="63" customWidth="1"/>
    <col min="10" max="12" width="14.5703125" style="63" customWidth="1"/>
    <col min="13" max="13" width="10.28515625" style="63" customWidth="1"/>
    <col min="14" max="32" width="0" style="63" hidden="1" customWidth="1"/>
    <col min="33" max="16384" width="0" style="63" hidden="1"/>
  </cols>
  <sheetData>
    <row r="1" spans="1:16" ht="24.95" customHeight="1">
      <c r="A1" s="142"/>
      <c r="B1" s="58"/>
      <c r="C1" s="58"/>
      <c r="D1" s="58"/>
      <c r="E1" s="59"/>
      <c r="F1" s="60"/>
      <c r="G1" s="60"/>
      <c r="H1" s="60"/>
      <c r="I1" s="60"/>
    </row>
    <row r="2" spans="1:16" ht="24.95" customHeight="1">
      <c r="B2" s="60"/>
    </row>
    <row r="3" spans="1:16" ht="24.95" customHeight="1">
      <c r="B3" s="60"/>
      <c r="C3" s="57" t="str">
        <f>Índice!B42</f>
        <v>CAPITAL FINANCEIRO</v>
      </c>
      <c r="E3" s="233" t="s">
        <v>533</v>
      </c>
      <c r="F3" s="233" t="s">
        <v>534</v>
      </c>
      <c r="G3" s="233" t="s">
        <v>535</v>
      </c>
      <c r="H3" s="233" t="s">
        <v>537</v>
      </c>
    </row>
    <row r="4" spans="1:16" ht="24.95" customHeight="1">
      <c r="B4" s="60"/>
      <c r="C4" s="118" t="str">
        <f>Índice!C42</f>
        <v>Desempenho econômico-financeiro</v>
      </c>
    </row>
    <row r="5" spans="1:16" ht="24.95" customHeight="1">
      <c r="B5" s="60"/>
    </row>
    <row r="6" spans="1:16" ht="24.95" customHeight="1">
      <c r="A6" s="94"/>
      <c r="B6" s="60"/>
      <c r="C6" s="706" t="str">
        <f>Índice!D42</f>
        <v>GRI 201-1</v>
      </c>
      <c r="D6" s="753" t="str">
        <f>Índice!E42</f>
        <v>Valor econômico direto gerado e distribuído</v>
      </c>
      <c r="E6" s="754"/>
      <c r="F6" s="754"/>
      <c r="G6" s="754"/>
      <c r="H6" s="754"/>
      <c r="I6" s="755"/>
      <c r="J6" s="53"/>
      <c r="K6" s="53"/>
      <c r="L6" s="87"/>
      <c r="M6" s="49"/>
      <c r="N6" s="50"/>
      <c r="O6" s="50"/>
      <c r="P6" s="50"/>
    </row>
    <row r="7" spans="1:16" ht="24.95" customHeight="1">
      <c r="A7" s="94"/>
      <c r="B7" s="60"/>
      <c r="C7" s="756" t="s">
        <v>68</v>
      </c>
      <c r="D7" s="757"/>
      <c r="E7" s="757"/>
      <c r="F7" s="757"/>
      <c r="G7" s="757"/>
      <c r="H7" s="757"/>
      <c r="I7" s="757"/>
      <c r="J7" s="85"/>
      <c r="K7" s="62"/>
      <c r="L7" s="87"/>
      <c r="M7" s="49"/>
      <c r="N7" s="50"/>
      <c r="O7" s="50"/>
      <c r="P7" s="50"/>
    </row>
    <row r="8" spans="1:16" ht="35.1" customHeight="1" thickBot="1">
      <c r="A8" s="94"/>
      <c r="B8" s="60"/>
      <c r="C8" s="760" t="s">
        <v>766</v>
      </c>
      <c r="D8" s="760"/>
      <c r="E8" s="212">
        <v>2022</v>
      </c>
      <c r="F8" s="212">
        <v>2023</v>
      </c>
      <c r="G8" s="213">
        <v>2024</v>
      </c>
      <c r="H8" s="50"/>
      <c r="I8" s="50"/>
      <c r="J8" s="85"/>
      <c r="K8" s="62"/>
      <c r="L8" s="87"/>
      <c r="M8" s="49"/>
      <c r="N8" s="50"/>
      <c r="O8" s="50"/>
      <c r="P8" s="50"/>
    </row>
    <row r="9" spans="1:16" ht="24.95" customHeight="1">
      <c r="A9" s="94"/>
      <c r="B9" s="60"/>
      <c r="C9" s="758" t="s">
        <v>753</v>
      </c>
      <c r="D9" s="758"/>
      <c r="E9" s="209">
        <v>7746251</v>
      </c>
      <c r="F9" s="196">
        <v>13248049</v>
      </c>
      <c r="G9" s="197">
        <v>14943214</v>
      </c>
      <c r="H9" s="50"/>
      <c r="I9" s="50"/>
      <c r="J9" s="85"/>
      <c r="K9" s="62"/>
      <c r="L9" s="87"/>
      <c r="M9" s="49"/>
      <c r="N9" s="50"/>
      <c r="O9" s="50"/>
      <c r="P9" s="50"/>
    </row>
    <row r="10" spans="1:16" ht="24.95" customHeight="1">
      <c r="A10" s="94"/>
      <c r="B10" s="60"/>
      <c r="C10" s="759" t="s">
        <v>754</v>
      </c>
      <c r="D10" s="759"/>
      <c r="E10" s="215">
        <v>7746251</v>
      </c>
      <c r="F10" s="216">
        <v>13248049</v>
      </c>
      <c r="G10" s="217">
        <v>14943214</v>
      </c>
      <c r="H10" s="50"/>
      <c r="I10" s="50"/>
      <c r="J10" s="85"/>
      <c r="K10" s="62"/>
      <c r="L10" s="87"/>
      <c r="M10" s="49"/>
      <c r="N10" s="50"/>
      <c r="O10" s="50"/>
      <c r="P10" s="50"/>
    </row>
    <row r="11" spans="1:16" ht="24.95" customHeight="1">
      <c r="A11" s="94"/>
      <c r="B11" s="60"/>
      <c r="C11" s="758" t="s">
        <v>755</v>
      </c>
      <c r="D11" s="758"/>
      <c r="E11" s="209">
        <v>4393912</v>
      </c>
      <c r="F11" s="196">
        <v>7411219</v>
      </c>
      <c r="G11" s="214">
        <v>10077980</v>
      </c>
      <c r="H11" s="50"/>
      <c r="I11" s="50"/>
      <c r="J11" s="85"/>
      <c r="K11" s="62"/>
      <c r="L11" s="87"/>
      <c r="M11" s="49"/>
      <c r="N11" s="50"/>
      <c r="O11" s="50"/>
      <c r="P11" s="50"/>
    </row>
    <row r="12" spans="1:16" ht="24.95" customHeight="1">
      <c r="A12" s="94"/>
      <c r="B12" s="60"/>
      <c r="C12" s="758" t="s">
        <v>756</v>
      </c>
      <c r="D12" s="758"/>
      <c r="E12" s="209">
        <v>531993</v>
      </c>
      <c r="F12" s="196">
        <v>591045</v>
      </c>
      <c r="G12" s="214">
        <v>681796</v>
      </c>
      <c r="H12" s="50"/>
      <c r="I12" s="50"/>
      <c r="J12" s="85"/>
      <c r="K12" s="62"/>
      <c r="L12" s="87"/>
      <c r="M12" s="49"/>
      <c r="N12" s="50"/>
      <c r="O12" s="50"/>
      <c r="P12" s="50"/>
    </row>
    <row r="13" spans="1:16" ht="24.95" customHeight="1">
      <c r="A13" s="94"/>
      <c r="B13" s="60"/>
      <c r="C13" s="758" t="s">
        <v>757</v>
      </c>
      <c r="D13" s="758"/>
      <c r="E13" s="209">
        <v>1312455</v>
      </c>
      <c r="F13" s="196">
        <v>3540524</v>
      </c>
      <c r="G13" s="214">
        <v>4167708</v>
      </c>
      <c r="H13" s="50"/>
      <c r="I13" s="50"/>
      <c r="J13" s="85"/>
      <c r="K13" s="62"/>
      <c r="L13" s="87"/>
      <c r="M13" s="49"/>
      <c r="N13" s="50"/>
      <c r="O13" s="50"/>
      <c r="P13" s="50"/>
    </row>
    <row r="14" spans="1:16" ht="24.95" customHeight="1">
      <c r="A14" s="94"/>
      <c r="B14" s="60"/>
      <c r="C14" s="758" t="s">
        <v>758</v>
      </c>
      <c r="D14" s="758"/>
      <c r="E14" s="209">
        <v>1132117</v>
      </c>
      <c r="F14" s="196">
        <v>1401829</v>
      </c>
      <c r="G14" s="214">
        <v>-533742</v>
      </c>
      <c r="H14" s="50"/>
      <c r="I14" s="50"/>
      <c r="J14" s="85"/>
      <c r="K14" s="62"/>
      <c r="L14" s="87"/>
      <c r="M14" s="49"/>
      <c r="N14" s="50"/>
      <c r="O14" s="50"/>
      <c r="P14" s="50"/>
    </row>
    <row r="15" spans="1:16" ht="24.95" customHeight="1">
      <c r="A15" s="94"/>
      <c r="B15" s="60"/>
      <c r="C15" s="758" t="s">
        <v>759</v>
      </c>
      <c r="D15" s="758"/>
      <c r="E15" s="209">
        <v>10548.05903</v>
      </c>
      <c r="F15" s="196">
        <v>11423.80841</v>
      </c>
      <c r="G15" s="214">
        <v>15684.22185</v>
      </c>
      <c r="H15" s="50"/>
      <c r="I15" s="50"/>
      <c r="J15" s="85"/>
      <c r="K15" s="62"/>
      <c r="L15" s="87"/>
      <c r="M15" s="49"/>
      <c r="N15" s="50"/>
      <c r="O15" s="50"/>
      <c r="P15" s="50"/>
    </row>
    <row r="16" spans="1:16" ht="24.95" customHeight="1">
      <c r="A16" s="94"/>
      <c r="B16" s="60"/>
      <c r="C16" s="759" t="s">
        <v>760</v>
      </c>
      <c r="D16" s="759"/>
      <c r="E16" s="215">
        <v>7381025.0590300001</v>
      </c>
      <c r="F16" s="215">
        <v>12956040.80841</v>
      </c>
      <c r="G16" s="217">
        <v>14409426.22185</v>
      </c>
      <c r="H16" s="50"/>
      <c r="I16" s="50"/>
      <c r="J16" s="85"/>
      <c r="K16" s="62"/>
      <c r="L16" s="87"/>
      <c r="M16" s="49"/>
      <c r="N16" s="50"/>
      <c r="O16" s="50"/>
      <c r="P16" s="50"/>
    </row>
    <row r="17" spans="1:45" ht="35.1" customHeight="1">
      <c r="A17" s="94"/>
      <c r="B17" s="60"/>
      <c r="C17" s="758" t="s">
        <v>762</v>
      </c>
      <c r="D17" s="758"/>
      <c r="E17" s="209">
        <f>E10-E16</f>
        <v>365225.94096999988</v>
      </c>
      <c r="F17" s="209">
        <f>F10-F16</f>
        <v>292008.19158999994</v>
      </c>
      <c r="G17" s="214">
        <f>G10-G16</f>
        <v>533787.77814999968</v>
      </c>
      <c r="H17" s="50"/>
      <c r="I17" s="50"/>
      <c r="J17" s="85"/>
      <c r="K17" s="62"/>
      <c r="L17" s="87"/>
      <c r="M17" s="49"/>
      <c r="N17" s="50"/>
      <c r="O17" s="50"/>
      <c r="P17" s="50"/>
    </row>
    <row r="18" spans="1:45" ht="24.95" customHeight="1">
      <c r="A18" s="94"/>
      <c r="B18" s="60"/>
      <c r="C18" s="759" t="s">
        <v>761</v>
      </c>
      <c r="D18" s="759"/>
      <c r="E18" s="215">
        <f>E17</f>
        <v>365225.94096999988</v>
      </c>
      <c r="F18" s="215">
        <f>F17</f>
        <v>292008.19158999994</v>
      </c>
      <c r="G18" s="217">
        <f>G17</f>
        <v>533787.77814999968</v>
      </c>
      <c r="H18" s="50"/>
      <c r="I18" s="50"/>
      <c r="J18" s="85"/>
      <c r="K18" s="62"/>
      <c r="L18" s="87"/>
      <c r="M18" s="49"/>
      <c r="N18" s="50"/>
      <c r="O18" s="50"/>
      <c r="P18" s="50"/>
    </row>
    <row r="19" spans="1:45" ht="24.95" customHeight="1">
      <c r="A19" s="94"/>
      <c r="B19" s="60"/>
      <c r="C19" s="218" t="s">
        <v>764</v>
      </c>
      <c r="D19" s="50"/>
      <c r="E19" s="50"/>
      <c r="F19" s="50"/>
      <c r="G19" s="50"/>
      <c r="H19" s="50"/>
      <c r="I19" s="50"/>
      <c r="J19" s="85"/>
      <c r="K19" s="62"/>
      <c r="L19" s="87"/>
      <c r="M19" s="49"/>
      <c r="N19" s="50"/>
      <c r="O19" s="50"/>
      <c r="P19" s="50"/>
    </row>
    <row r="20" spans="1:45" ht="24.95" customHeight="1">
      <c r="A20" s="94"/>
      <c r="B20" s="60"/>
      <c r="C20" s="761" t="s">
        <v>763</v>
      </c>
      <c r="D20" s="761"/>
      <c r="E20" s="761"/>
      <c r="F20" s="761"/>
      <c r="G20" s="761"/>
      <c r="H20" s="220"/>
      <c r="I20" s="220"/>
      <c r="J20" s="85"/>
      <c r="K20" s="62"/>
      <c r="L20" s="87"/>
      <c r="M20" s="49"/>
      <c r="N20" s="50"/>
      <c r="O20" s="50"/>
      <c r="P20" s="50"/>
    </row>
    <row r="21" spans="1:45" ht="24.95" customHeight="1">
      <c r="A21" s="94"/>
      <c r="B21" s="60"/>
      <c r="C21" s="761"/>
      <c r="D21" s="761"/>
      <c r="E21" s="761"/>
      <c r="F21" s="761"/>
      <c r="G21" s="761"/>
      <c r="H21" s="220"/>
      <c r="I21" s="220"/>
      <c r="J21" s="85"/>
      <c r="K21" s="62"/>
      <c r="L21" s="87"/>
      <c r="M21" s="49"/>
      <c r="N21" s="50"/>
      <c r="O21" s="50"/>
      <c r="P21" s="50"/>
    </row>
    <row r="22" spans="1:45" ht="24.95" customHeight="1">
      <c r="A22" s="94"/>
      <c r="B22" s="60"/>
      <c r="C22" s="50"/>
      <c r="D22" s="50"/>
      <c r="E22" s="50"/>
      <c r="F22" s="50"/>
      <c r="G22" s="50"/>
      <c r="H22" s="50"/>
      <c r="I22" s="50"/>
      <c r="J22" s="85"/>
      <c r="K22" s="62"/>
      <c r="L22" s="87"/>
      <c r="M22" s="49"/>
      <c r="N22" s="50"/>
      <c r="O22" s="50"/>
      <c r="P22" s="50"/>
    </row>
    <row r="23" spans="1:45" ht="24.95" customHeight="1">
      <c r="B23" s="60"/>
      <c r="C23" s="706" t="str">
        <f>Índice!D43</f>
        <v>GRI 201-4</v>
      </c>
      <c r="D23" s="753" t="str">
        <f>Índice!E43</f>
        <v>Apoio financeiro recebido do governo</v>
      </c>
      <c r="E23" s="754"/>
      <c r="F23" s="754"/>
      <c r="G23" s="754"/>
      <c r="H23" s="754"/>
      <c r="I23" s="755"/>
    </row>
    <row r="24" spans="1:45" s="62" customFormat="1" ht="24.95" customHeight="1">
      <c r="A24" s="96"/>
      <c r="B24" s="60"/>
      <c r="C24" s="757" t="s">
        <v>765</v>
      </c>
      <c r="D24" s="757"/>
      <c r="E24" s="757"/>
      <c r="F24" s="757"/>
      <c r="G24" s="757"/>
      <c r="H24" s="757"/>
      <c r="I24" s="757"/>
      <c r="J24" s="84"/>
      <c r="K24" s="84"/>
      <c r="L24" s="84"/>
      <c r="M24" s="751"/>
      <c r="N24" s="752"/>
      <c r="O24" s="752"/>
      <c r="P24" s="752"/>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row>
    <row r="25" spans="1:45" ht="24.95" customHeight="1">
      <c r="B25" s="60"/>
      <c r="C25" s="711"/>
      <c r="D25" s="711"/>
      <c r="E25" s="711"/>
      <c r="F25" s="711"/>
      <c r="G25" s="711"/>
      <c r="H25" s="711"/>
      <c r="I25" s="711"/>
      <c r="J25" s="85"/>
      <c r="K25" s="85"/>
      <c r="L25" s="85"/>
      <c r="M25" s="715"/>
      <c r="N25" s="716"/>
      <c r="O25" s="716"/>
      <c r="P25" s="716"/>
    </row>
    <row r="26" spans="1:45" ht="35.1" customHeight="1" thickBot="1">
      <c r="B26" s="76"/>
      <c r="C26" s="760" t="s">
        <v>767</v>
      </c>
      <c r="D26" s="760"/>
      <c r="E26" s="760"/>
      <c r="F26" s="212">
        <v>2023</v>
      </c>
      <c r="G26" s="213">
        <v>2024</v>
      </c>
    </row>
    <row r="27" spans="1:45" ht="24.95" customHeight="1">
      <c r="B27" s="76"/>
      <c r="C27" s="762" t="s">
        <v>69</v>
      </c>
      <c r="D27" s="762"/>
      <c r="E27" s="762"/>
      <c r="F27" s="200">
        <v>78924</v>
      </c>
      <c r="G27" s="201">
        <v>275725</v>
      </c>
    </row>
    <row r="28" spans="1:45" ht="35.1" customHeight="1">
      <c r="B28" s="76"/>
      <c r="C28" s="758" t="s">
        <v>70</v>
      </c>
      <c r="D28" s="758"/>
      <c r="E28" s="758"/>
      <c r="F28" s="200">
        <v>78441</v>
      </c>
      <c r="G28" s="201">
        <v>135700</v>
      </c>
    </row>
    <row r="29" spans="1:45" ht="24.95" customHeight="1">
      <c r="B29" s="76"/>
      <c r="C29" s="759" t="s">
        <v>62</v>
      </c>
      <c r="D29" s="759"/>
      <c r="E29" s="759"/>
      <c r="F29" s="225">
        <v>157365</v>
      </c>
      <c r="G29" s="226">
        <v>411425</v>
      </c>
    </row>
    <row r="30" spans="1:45" ht="24.95" customHeight="1">
      <c r="B30" s="76"/>
      <c r="C30" s="227" t="s">
        <v>71</v>
      </c>
    </row>
    <row r="31" spans="1:45" ht="24.95" customHeight="1">
      <c r="B31" s="76"/>
    </row>
    <row r="32" spans="1:45" s="62" customFormat="1" ht="24.95" customHeight="1">
      <c r="A32" s="96"/>
      <c r="B32" s="76"/>
      <c r="C32" s="706" t="str">
        <f>Índice!D44</f>
        <v>GRI 207-4</v>
      </c>
      <c r="D32" s="753" t="str">
        <f>Índice!E44</f>
        <v>Relato país a país</v>
      </c>
      <c r="E32" s="754"/>
      <c r="F32" s="754"/>
      <c r="G32" s="754"/>
      <c r="H32" s="754"/>
      <c r="I32" s="755"/>
      <c r="J32" s="84"/>
      <c r="K32" s="84"/>
      <c r="L32" s="84"/>
      <c r="M32" s="751"/>
      <c r="N32" s="752"/>
      <c r="O32" s="752"/>
      <c r="P32" s="752"/>
      <c r="Q32" s="69"/>
      <c r="R32" s="69"/>
      <c r="S32" s="69"/>
      <c r="T32" s="69"/>
      <c r="U32" s="70"/>
      <c r="V32" s="71"/>
      <c r="W32" s="71"/>
      <c r="X32" s="71"/>
      <c r="Y32" s="71"/>
      <c r="Z32" s="72"/>
      <c r="AA32" s="71"/>
      <c r="AB32" s="71"/>
      <c r="AC32" s="71"/>
      <c r="AD32" s="71"/>
      <c r="AE32" s="71"/>
      <c r="AF32" s="71"/>
      <c r="AG32" s="71"/>
      <c r="AH32" s="71"/>
      <c r="AI32" s="71"/>
      <c r="AJ32" s="71"/>
      <c r="AK32" s="71"/>
      <c r="AL32" s="71"/>
      <c r="AM32" s="71"/>
      <c r="AN32" s="71"/>
      <c r="AO32" s="66"/>
      <c r="AP32" s="65"/>
      <c r="AQ32" s="65"/>
      <c r="AR32" s="65"/>
      <c r="AS32" s="65"/>
    </row>
    <row r="33" spans="2:16" ht="24.95" customHeight="1">
      <c r="B33" s="76"/>
      <c r="C33" s="756" t="s">
        <v>752</v>
      </c>
      <c r="D33" s="757"/>
      <c r="E33" s="757"/>
      <c r="F33" s="757"/>
      <c r="G33" s="757"/>
      <c r="H33" s="757"/>
      <c r="I33" s="757"/>
      <c r="J33" s="85"/>
      <c r="K33" s="85"/>
      <c r="L33" s="73"/>
      <c r="M33" s="715"/>
      <c r="N33" s="716"/>
      <c r="O33" s="716"/>
      <c r="P33" s="716"/>
    </row>
    <row r="34" spans="2:16" ht="24.95" customHeight="1">
      <c r="B34" s="76"/>
      <c r="C34" s="710"/>
      <c r="D34" s="711"/>
      <c r="E34" s="711"/>
      <c r="F34" s="711"/>
      <c r="G34" s="711"/>
      <c r="H34" s="711"/>
      <c r="I34" s="711"/>
      <c r="J34" s="87"/>
      <c r="K34" s="87"/>
      <c r="L34" s="77"/>
      <c r="M34" s="710"/>
      <c r="N34" s="711"/>
      <c r="O34" s="711"/>
      <c r="P34" s="711"/>
    </row>
    <row r="35" spans="2:16" ht="24.95" customHeight="1">
      <c r="B35" s="76"/>
      <c r="C35" s="710"/>
      <c r="D35" s="711"/>
      <c r="E35" s="711"/>
      <c r="F35" s="711"/>
      <c r="G35" s="711"/>
      <c r="H35" s="711"/>
      <c r="I35" s="711"/>
      <c r="J35" s="87"/>
      <c r="K35" s="87"/>
      <c r="L35" s="77"/>
      <c r="M35" s="710"/>
      <c r="N35" s="711"/>
      <c r="O35" s="711"/>
      <c r="P35" s="711"/>
    </row>
    <row r="36" spans="2:16" ht="24.95" customHeight="1">
      <c r="B36" s="76"/>
      <c r="C36" s="710"/>
      <c r="D36" s="711"/>
      <c r="E36" s="711"/>
      <c r="F36" s="711"/>
      <c r="G36" s="711"/>
      <c r="H36" s="711"/>
      <c r="I36" s="711"/>
      <c r="J36" s="87"/>
      <c r="K36" s="87"/>
      <c r="L36" s="77"/>
      <c r="M36" s="710"/>
      <c r="N36" s="711"/>
      <c r="O36" s="711"/>
      <c r="P36" s="711"/>
    </row>
    <row r="37" spans="2:16" ht="24.95" customHeight="1">
      <c r="B37" s="76"/>
      <c r="C37" s="50"/>
      <c r="D37" s="50"/>
      <c r="E37" s="50"/>
      <c r="F37" s="50"/>
      <c r="G37" s="50"/>
      <c r="H37" s="50"/>
      <c r="I37" s="50"/>
      <c r="J37" s="87"/>
      <c r="K37" s="87"/>
      <c r="L37" s="77"/>
      <c r="M37" s="710"/>
      <c r="N37" s="711"/>
      <c r="O37" s="711"/>
      <c r="P37" s="711"/>
    </row>
    <row r="38" spans="2:16" ht="24.95" customHeight="1" thickBot="1">
      <c r="B38" s="60"/>
      <c r="C38" s="760" t="s">
        <v>768</v>
      </c>
      <c r="D38" s="760"/>
      <c r="E38" s="760"/>
      <c r="F38" s="212">
        <v>2023</v>
      </c>
      <c r="G38" s="213">
        <v>2024</v>
      </c>
      <c r="H38" s="87"/>
      <c r="I38" s="87"/>
      <c r="J38" s="87"/>
      <c r="K38" s="87"/>
      <c r="L38" s="77"/>
      <c r="M38" s="710"/>
      <c r="N38" s="711"/>
      <c r="O38" s="711"/>
      <c r="P38" s="711"/>
    </row>
    <row r="39" spans="2:16" ht="24.95" customHeight="1">
      <c r="B39" s="60"/>
      <c r="C39" s="758" t="s">
        <v>72</v>
      </c>
      <c r="D39" s="758"/>
      <c r="E39" s="758"/>
      <c r="F39" s="196">
        <v>10090895</v>
      </c>
      <c r="G39" s="197">
        <v>11387505</v>
      </c>
      <c r="H39" s="87"/>
      <c r="I39" s="87"/>
      <c r="J39" s="87"/>
      <c r="K39" s="87"/>
      <c r="L39" s="77"/>
      <c r="M39" s="710"/>
      <c r="N39" s="711"/>
      <c r="O39" s="711"/>
      <c r="P39" s="711"/>
    </row>
    <row r="40" spans="2:16" ht="24.95" customHeight="1">
      <c r="B40" s="60"/>
      <c r="C40" s="758" t="s">
        <v>73</v>
      </c>
      <c r="D40" s="758"/>
      <c r="E40" s="758"/>
      <c r="F40" s="196">
        <v>281557</v>
      </c>
      <c r="G40" s="197">
        <v>-1349778</v>
      </c>
      <c r="H40" s="87"/>
      <c r="I40" s="87"/>
      <c r="J40" s="87"/>
      <c r="K40" s="87"/>
      <c r="L40" s="77"/>
      <c r="M40" s="710"/>
      <c r="N40" s="711"/>
      <c r="O40" s="711"/>
      <c r="P40" s="711"/>
    </row>
    <row r="41" spans="2:16" ht="24.95" customHeight="1">
      <c r="B41" s="60"/>
      <c r="C41" s="758" t="s">
        <v>74</v>
      </c>
      <c r="D41" s="758"/>
      <c r="E41" s="758"/>
      <c r="F41" s="196">
        <v>28448910</v>
      </c>
      <c r="G41" s="197">
        <v>32032322</v>
      </c>
      <c r="H41" s="87"/>
      <c r="I41" s="87"/>
      <c r="J41" s="87"/>
      <c r="K41" s="87"/>
      <c r="L41" s="77"/>
      <c r="M41" s="715"/>
      <c r="N41" s="716"/>
      <c r="O41" s="716"/>
      <c r="P41" s="716"/>
    </row>
    <row r="42" spans="2:16" ht="24.95" customHeight="1">
      <c r="B42" s="60"/>
      <c r="C42" s="758" t="s">
        <v>76</v>
      </c>
      <c r="D42" s="758"/>
      <c r="E42" s="758"/>
      <c r="F42" s="196">
        <v>217083</v>
      </c>
      <c r="G42" s="197">
        <v>287982</v>
      </c>
    </row>
    <row r="43" spans="2:16" ht="35.1" customHeight="1">
      <c r="B43" s="60"/>
      <c r="C43" s="758" t="s">
        <v>77</v>
      </c>
      <c r="D43" s="758"/>
      <c r="E43" s="758"/>
      <c r="F43" s="196">
        <v>120566</v>
      </c>
      <c r="G43" s="197">
        <v>237858</v>
      </c>
    </row>
    <row r="44" spans="2:16" ht="24.95" customHeight="1">
      <c r="B44" s="60"/>
      <c r="C44" s="227" t="s">
        <v>75</v>
      </c>
    </row>
    <row r="45" spans="2:16" ht="24.95" customHeight="1">
      <c r="B45" s="60"/>
      <c r="C45" s="227" t="s">
        <v>769</v>
      </c>
    </row>
    <row r="46" spans="2:16" ht="24.95" customHeight="1">
      <c r="B46" s="60"/>
      <c r="C46" s="228" t="s">
        <v>770</v>
      </c>
      <c r="D46" s="222"/>
      <c r="E46" s="222"/>
      <c r="F46" s="222"/>
      <c r="G46" s="222"/>
    </row>
    <row r="47" spans="2:16" ht="24.95" customHeight="1">
      <c r="B47" s="60"/>
      <c r="C47" s="228" t="s">
        <v>771</v>
      </c>
      <c r="D47" s="222"/>
      <c r="E47" s="222"/>
    </row>
    <row r="48" spans="2:16" ht="24.95" customHeight="1">
      <c r="B48" s="60"/>
    </row>
    <row r="49" spans="1:45" s="62" customFormat="1" ht="24.95" customHeight="1">
      <c r="A49" s="96"/>
      <c r="B49" s="60"/>
      <c r="C49" s="706" t="str">
        <f>Índice!D45</f>
        <v>SASB EM-EP-420a.3</v>
      </c>
      <c r="D49" s="753" t="str">
        <f>Índice!E45</f>
        <v>Total investido em energias renováveis</v>
      </c>
      <c r="E49" s="754"/>
      <c r="F49" s="754"/>
      <c r="G49" s="754"/>
      <c r="H49" s="754"/>
      <c r="I49" s="755"/>
      <c r="J49" s="84"/>
      <c r="K49" s="84"/>
      <c r="L49" s="67"/>
      <c r="M49" s="751"/>
      <c r="N49" s="752"/>
      <c r="O49" s="752"/>
      <c r="P49" s="752"/>
      <c r="Q49" s="69"/>
      <c r="R49" s="69"/>
      <c r="S49" s="69"/>
      <c r="T49" s="69"/>
      <c r="U49" s="70"/>
      <c r="V49" s="71"/>
      <c r="W49" s="71"/>
      <c r="X49" s="71"/>
      <c r="Y49" s="71"/>
      <c r="Z49" s="72"/>
      <c r="AA49" s="71"/>
      <c r="AB49" s="71"/>
      <c r="AC49" s="71"/>
      <c r="AD49" s="71"/>
      <c r="AE49" s="71"/>
      <c r="AF49" s="71"/>
      <c r="AG49" s="71"/>
      <c r="AH49" s="71"/>
      <c r="AI49" s="71"/>
      <c r="AJ49" s="71"/>
      <c r="AK49" s="71"/>
      <c r="AL49" s="71"/>
      <c r="AM49" s="71"/>
      <c r="AN49" s="71"/>
      <c r="AO49" s="66"/>
      <c r="AP49" s="65"/>
      <c r="AQ49" s="65"/>
      <c r="AR49" s="65"/>
      <c r="AS49" s="65"/>
    </row>
    <row r="50" spans="1:45" ht="24.95" customHeight="1">
      <c r="B50" s="60"/>
      <c r="C50" s="756" t="s">
        <v>78</v>
      </c>
      <c r="D50" s="757"/>
      <c r="E50" s="757"/>
      <c r="F50" s="757"/>
      <c r="G50" s="757"/>
      <c r="H50" s="757"/>
      <c r="I50" s="757"/>
      <c r="J50" s="85"/>
      <c r="K50" s="85"/>
      <c r="L50" s="85"/>
      <c r="M50" s="715"/>
      <c r="N50" s="716"/>
      <c r="O50" s="716"/>
      <c r="P50" s="716"/>
    </row>
    <row r="51" spans="1:45" ht="24.95" customHeight="1">
      <c r="B51" s="60"/>
      <c r="C51" s="710"/>
      <c r="D51" s="711"/>
      <c r="E51" s="711"/>
      <c r="F51" s="711"/>
      <c r="G51" s="711"/>
      <c r="H51" s="711"/>
      <c r="I51" s="711"/>
      <c r="J51" s="87"/>
      <c r="K51" s="87"/>
      <c r="L51" s="87"/>
      <c r="M51" s="710"/>
      <c r="N51" s="711"/>
      <c r="O51" s="711"/>
      <c r="P51" s="711"/>
    </row>
    <row r="52" spans="1:45" ht="24.95" customHeight="1">
      <c r="B52" s="60"/>
      <c r="C52" s="127"/>
      <c r="D52" s="128"/>
      <c r="E52" s="128"/>
      <c r="F52" s="128"/>
      <c r="G52" s="128"/>
      <c r="H52" s="128"/>
      <c r="I52" s="128"/>
      <c r="J52" s="87"/>
      <c r="K52" s="87"/>
      <c r="L52" s="87"/>
      <c r="M52" s="710"/>
      <c r="N52" s="711"/>
      <c r="O52" s="711"/>
      <c r="P52" s="711"/>
    </row>
    <row r="53" spans="1:45" ht="24.95" customHeight="1">
      <c r="B53" s="60"/>
      <c r="C53" s="127"/>
      <c r="D53" s="128"/>
      <c r="E53" s="128"/>
      <c r="F53" s="128"/>
      <c r="G53" s="128"/>
      <c r="H53" s="128"/>
      <c r="I53" s="128"/>
      <c r="J53" s="87"/>
      <c r="K53" s="87"/>
      <c r="L53" s="87"/>
      <c r="M53" s="710"/>
      <c r="N53" s="711"/>
      <c r="O53" s="711"/>
      <c r="P53" s="711"/>
    </row>
    <row r="54" spans="1:45" ht="24.95" customHeight="1">
      <c r="B54" s="60"/>
      <c r="C54" s="86"/>
      <c r="D54" s="87"/>
      <c r="E54" s="87"/>
      <c r="F54" s="87"/>
      <c r="G54" s="87"/>
      <c r="H54" s="87"/>
      <c r="I54" s="87"/>
      <c r="J54" s="87"/>
      <c r="K54" s="87"/>
      <c r="L54" s="87"/>
      <c r="M54" s="710"/>
      <c r="N54" s="711"/>
      <c r="O54" s="711"/>
      <c r="P54" s="711"/>
    </row>
    <row r="55" spans="1:45" ht="24.95" customHeight="1">
      <c r="B55" s="60"/>
      <c r="C55" s="86"/>
      <c r="D55" s="87"/>
      <c r="E55" s="87"/>
      <c r="F55" s="87"/>
      <c r="G55" s="87"/>
      <c r="H55" s="87"/>
      <c r="I55" s="87"/>
      <c r="J55" s="87"/>
      <c r="K55" s="87"/>
      <c r="L55" s="87"/>
      <c r="M55" s="710"/>
      <c r="N55" s="711"/>
      <c r="O55" s="711"/>
      <c r="P55" s="711"/>
    </row>
    <row r="56" spans="1:45" ht="24.95" customHeight="1">
      <c r="B56" s="60"/>
      <c r="C56" s="86"/>
      <c r="D56" s="87"/>
      <c r="E56" s="87"/>
      <c r="F56" s="87"/>
      <c r="G56" s="87"/>
      <c r="H56" s="87"/>
      <c r="I56" s="87"/>
      <c r="J56" s="87"/>
      <c r="K56" s="87"/>
      <c r="L56" s="87"/>
      <c r="M56" s="710"/>
      <c r="N56" s="711"/>
      <c r="O56" s="711"/>
      <c r="P56" s="711"/>
    </row>
    <row r="57" spans="1:45" ht="24.95" customHeight="1">
      <c r="B57" s="60"/>
      <c r="C57" s="86"/>
      <c r="D57" s="87"/>
      <c r="E57" s="87"/>
      <c r="F57" s="87"/>
      <c r="G57" s="87"/>
      <c r="H57" s="87"/>
      <c r="I57" s="87"/>
      <c r="J57" s="87"/>
      <c r="K57" s="87"/>
      <c r="L57" s="87"/>
      <c r="M57" s="710"/>
      <c r="N57" s="711"/>
      <c r="O57" s="711"/>
      <c r="P57" s="711"/>
    </row>
    <row r="58" spans="1:45" ht="24.95" customHeight="1">
      <c r="B58" s="60"/>
      <c r="C58" s="86"/>
      <c r="D58" s="87"/>
      <c r="E58" s="87"/>
      <c r="F58" s="87"/>
      <c r="G58" s="87"/>
      <c r="H58" s="87"/>
      <c r="I58" s="87"/>
      <c r="J58" s="87"/>
      <c r="K58" s="87"/>
      <c r="L58" s="87"/>
      <c r="M58" s="710"/>
      <c r="N58" s="711"/>
      <c r="O58" s="711"/>
      <c r="P58" s="711"/>
    </row>
    <row r="59" spans="1:45" ht="24.95" customHeight="1">
      <c r="B59" s="60"/>
      <c r="C59" s="86"/>
      <c r="D59" s="87"/>
      <c r="E59" s="87"/>
      <c r="F59" s="87"/>
      <c r="G59" s="87"/>
      <c r="H59" s="87"/>
      <c r="I59" s="87"/>
      <c r="J59" s="87"/>
      <c r="K59" s="87"/>
      <c r="L59" s="87"/>
      <c r="M59" s="710"/>
      <c r="N59" s="711"/>
      <c r="O59" s="711"/>
      <c r="P59" s="711"/>
    </row>
    <row r="60" spans="1:45" ht="24.95" customHeight="1">
      <c r="B60" s="60"/>
      <c r="C60" s="86"/>
      <c r="D60" s="87"/>
      <c r="E60" s="87"/>
      <c r="F60" s="87"/>
      <c r="G60" s="87"/>
      <c r="H60" s="87"/>
      <c r="I60" s="87"/>
      <c r="J60" s="87"/>
      <c r="K60" s="87"/>
      <c r="L60" s="87"/>
      <c r="M60" s="710"/>
      <c r="N60" s="711"/>
      <c r="O60" s="711"/>
      <c r="P60" s="711"/>
    </row>
    <row r="61" spans="1:45" ht="24.95" customHeight="1">
      <c r="B61" s="60"/>
      <c r="C61" s="86"/>
      <c r="D61" s="87"/>
      <c r="E61" s="87"/>
      <c r="F61" s="87"/>
      <c r="G61" s="87"/>
      <c r="H61" s="87"/>
      <c r="I61" s="87"/>
      <c r="J61" s="87"/>
      <c r="K61" s="87"/>
      <c r="L61" s="87"/>
      <c r="M61" s="710"/>
      <c r="N61" s="711"/>
      <c r="O61" s="711"/>
      <c r="P61" s="711"/>
    </row>
    <row r="62" spans="1:45" ht="24.95" customHeight="1">
      <c r="B62" s="60"/>
      <c r="C62" s="86"/>
      <c r="D62" s="87"/>
      <c r="E62" s="87"/>
      <c r="F62" s="87"/>
      <c r="G62" s="87"/>
      <c r="H62" s="87"/>
      <c r="I62" s="87"/>
      <c r="J62" s="87"/>
      <c r="K62" s="87"/>
      <c r="L62" s="87"/>
      <c r="M62" s="710"/>
      <c r="N62" s="711"/>
      <c r="O62" s="711"/>
      <c r="P62" s="711"/>
    </row>
    <row r="63" spans="1:45" ht="24.95" customHeight="1">
      <c r="B63" s="60"/>
      <c r="C63" s="86"/>
      <c r="D63" s="87"/>
      <c r="E63" s="87"/>
      <c r="F63" s="87"/>
      <c r="G63" s="87"/>
      <c r="H63" s="87"/>
      <c r="I63" s="87"/>
      <c r="J63" s="87"/>
      <c r="K63" s="87"/>
      <c r="L63" s="87"/>
      <c r="M63" s="710"/>
      <c r="N63" s="711"/>
      <c r="O63" s="711"/>
      <c r="P63" s="711"/>
    </row>
    <row r="64" spans="1:45" ht="24.95" customHeight="1">
      <c r="B64" s="60"/>
      <c r="C64" s="86"/>
      <c r="D64" s="87"/>
      <c r="E64" s="87"/>
      <c r="F64" s="87"/>
      <c r="G64" s="87"/>
      <c r="H64" s="87"/>
      <c r="I64" s="87"/>
      <c r="J64" s="87"/>
      <c r="K64" s="87"/>
      <c r="L64" s="87"/>
      <c r="M64" s="710"/>
      <c r="N64" s="711"/>
      <c r="O64" s="711"/>
      <c r="P64" s="711"/>
    </row>
    <row r="65" spans="2:16" ht="24.95" customHeight="1">
      <c r="B65" s="60"/>
      <c r="C65" s="86"/>
      <c r="D65" s="87"/>
      <c r="E65" s="87"/>
      <c r="F65" s="87"/>
      <c r="G65" s="87"/>
      <c r="H65" s="87"/>
      <c r="I65" s="87"/>
      <c r="J65" s="87"/>
      <c r="K65" s="87"/>
      <c r="L65" s="87"/>
      <c r="M65" s="710"/>
      <c r="N65" s="711"/>
      <c r="O65" s="711"/>
      <c r="P65" s="711"/>
    </row>
    <row r="66" spans="2:16" ht="24.95" customHeight="1">
      <c r="B66" s="60"/>
      <c r="C66" s="86"/>
      <c r="D66" s="87"/>
      <c r="E66" s="87"/>
      <c r="F66" s="87"/>
      <c r="G66" s="87"/>
      <c r="H66" s="87"/>
      <c r="I66" s="87"/>
      <c r="J66" s="87"/>
      <c r="K66" s="87"/>
      <c r="L66" s="87"/>
      <c r="M66" s="710"/>
      <c r="N66" s="711"/>
      <c r="O66" s="711"/>
      <c r="P66" s="711"/>
    </row>
    <row r="67" spans="2:16" ht="24.95" customHeight="1">
      <c r="B67" s="82"/>
      <c r="C67" s="86"/>
      <c r="D67" s="87"/>
      <c r="E67" s="87"/>
      <c r="F67" s="87"/>
      <c r="G67" s="87"/>
      <c r="H67" s="87"/>
      <c r="I67" s="87"/>
      <c r="J67" s="87"/>
      <c r="K67" s="87"/>
      <c r="L67" s="87"/>
      <c r="M67" s="710"/>
      <c r="N67" s="711"/>
      <c r="O67" s="711"/>
      <c r="P67" s="711"/>
    </row>
    <row r="68" spans="2:16" ht="24.95" customHeight="1">
      <c r="B68" s="82"/>
      <c r="C68" s="86"/>
      <c r="D68" s="87"/>
      <c r="E68" s="87"/>
      <c r="F68" s="87"/>
      <c r="G68" s="87"/>
      <c r="H68" s="87"/>
      <c r="I68" s="87"/>
      <c r="J68" s="87"/>
      <c r="K68" s="87"/>
      <c r="L68" s="87"/>
      <c r="M68" s="710"/>
      <c r="N68" s="711"/>
      <c r="O68" s="711"/>
      <c r="P68" s="711"/>
    </row>
    <row r="69" spans="2:16" ht="24.95" customHeight="1">
      <c r="B69" s="82"/>
      <c r="C69" s="86"/>
      <c r="D69" s="87"/>
      <c r="E69" s="87"/>
      <c r="F69" s="87"/>
      <c r="G69" s="87"/>
      <c r="H69" s="87"/>
      <c r="I69" s="87"/>
      <c r="J69" s="87"/>
      <c r="K69" s="87"/>
      <c r="L69" s="87"/>
      <c r="M69" s="710"/>
      <c r="N69" s="711"/>
      <c r="O69" s="711"/>
      <c r="P69" s="711"/>
    </row>
    <row r="70" spans="2:16" ht="15" hidden="1" customHeight="1">
      <c r="B70" s="82"/>
    </row>
    <row r="71" spans="2:16" ht="15" hidden="1" customHeight="1">
      <c r="B71" s="82"/>
    </row>
    <row r="72" spans="2:16" ht="15" hidden="1" customHeight="1">
      <c r="B72" s="60"/>
    </row>
    <row r="73" spans="2:16" ht="15" hidden="1" customHeight="1">
      <c r="B73" s="60"/>
    </row>
    <row r="74" spans="2:16" ht="15" hidden="1" customHeight="1">
      <c r="B74" s="60"/>
    </row>
    <row r="75" spans="2:16" ht="15" hidden="1" customHeight="1">
      <c r="B75" s="60"/>
    </row>
    <row r="76" spans="2:16" ht="15" hidden="1" customHeight="1">
      <c r="B76" s="60"/>
    </row>
    <row r="77" spans="2:16" ht="15" hidden="1" customHeight="1">
      <c r="B77" s="82"/>
    </row>
    <row r="78" spans="2:16" ht="15" hidden="1" customHeight="1">
      <c r="B78" s="60"/>
    </row>
    <row r="79" spans="2:16" ht="15" hidden="1" customHeight="1">
      <c r="B79" s="60"/>
    </row>
    <row r="80" spans="2:16" ht="15" hidden="1" customHeight="1">
      <c r="B80" s="60"/>
    </row>
    <row r="81" spans="2:2" ht="15" hidden="1" customHeight="1">
      <c r="B81" s="60"/>
    </row>
    <row r="82" spans="2:2" ht="15" hidden="1" customHeight="1">
      <c r="B82" s="60"/>
    </row>
    <row r="83" spans="2:2" ht="15" hidden="1" customHeight="1">
      <c r="B83" s="60"/>
    </row>
    <row r="84" spans="2:2" ht="15" hidden="1" customHeight="1">
      <c r="B84" s="60"/>
    </row>
    <row r="85" spans="2:2" ht="15" hidden="1" customHeight="1">
      <c r="B85" s="60"/>
    </row>
    <row r="86" spans="2:2" ht="15" hidden="1" customHeight="1">
      <c r="B86" s="60"/>
    </row>
    <row r="87" spans="2:2" ht="15" hidden="1" customHeight="1">
      <c r="B87" s="60"/>
    </row>
    <row r="88" spans="2:2" ht="15" hidden="1" customHeight="1">
      <c r="B88" s="60"/>
    </row>
    <row r="89" spans="2:2" ht="15" hidden="1" customHeight="1">
      <c r="B89" s="60"/>
    </row>
    <row r="90" spans="2:2" ht="15" hidden="1" customHeight="1">
      <c r="B90" s="60"/>
    </row>
    <row r="91" spans="2:2" ht="15" hidden="1" customHeight="1">
      <c r="B91" s="60"/>
    </row>
    <row r="92" spans="2:2" ht="15" hidden="1" customHeight="1">
      <c r="B92" s="60"/>
    </row>
    <row r="93" spans="2:2" ht="15" hidden="1" customHeight="1">
      <c r="B93" s="60"/>
    </row>
    <row r="94" spans="2:2" ht="15" hidden="1" customHeight="1">
      <c r="B94" s="60"/>
    </row>
    <row r="95" spans="2:2" ht="15" hidden="1" customHeight="1">
      <c r="B95" s="60"/>
    </row>
    <row r="96" spans="2:2" ht="15" hidden="1" customHeight="1">
      <c r="B96" s="60"/>
    </row>
    <row r="97" spans="2:2" ht="15" hidden="1" customHeight="1">
      <c r="B97" s="60"/>
    </row>
    <row r="98" spans="2:2" ht="15" hidden="1" customHeight="1">
      <c r="B98" s="60"/>
    </row>
    <row r="99" spans="2:2" ht="15" hidden="1" customHeight="1">
      <c r="B99" s="60"/>
    </row>
    <row r="100" spans="2:2" ht="15" hidden="1" customHeight="1">
      <c r="B100" s="82"/>
    </row>
    <row r="101" spans="2:2" ht="15" hidden="1" customHeight="1">
      <c r="B101" s="82"/>
    </row>
    <row r="102" spans="2:2" ht="15" hidden="1" customHeight="1">
      <c r="B102" s="82"/>
    </row>
    <row r="103" spans="2:2" ht="15" hidden="1" customHeight="1">
      <c r="B103" s="82"/>
    </row>
    <row r="104" spans="2:2" ht="15" hidden="1" customHeight="1">
      <c r="B104" s="60"/>
    </row>
    <row r="105" spans="2:2" ht="15" hidden="1" customHeight="1">
      <c r="B105" s="60"/>
    </row>
    <row r="106" spans="2:2" ht="15" hidden="1" customHeight="1">
      <c r="B106" s="60"/>
    </row>
    <row r="107" spans="2:2" ht="15" hidden="1" customHeight="1">
      <c r="B107" s="60"/>
    </row>
    <row r="108" spans="2:2" ht="15" hidden="1" customHeight="1">
      <c r="B108" s="60"/>
    </row>
    <row r="109" spans="2:2" ht="15" hidden="1" customHeight="1">
      <c r="B109" s="82"/>
    </row>
    <row r="110" spans="2:2" ht="15" hidden="1" customHeight="1">
      <c r="B110" s="82"/>
    </row>
    <row r="111" spans="2:2" ht="15" hidden="1" customHeight="1">
      <c r="B111" s="82"/>
    </row>
    <row r="112" spans="2:2" ht="15" hidden="1" customHeight="1">
      <c r="B112" s="82"/>
    </row>
    <row r="113" spans="2:2" ht="15" hidden="1" customHeight="1">
      <c r="B113" s="82"/>
    </row>
    <row r="114" spans="2:2" ht="15" hidden="1" customHeight="1">
      <c r="B114" s="60"/>
    </row>
    <row r="115" spans="2:2" ht="15" hidden="1" customHeight="1">
      <c r="B115" s="60"/>
    </row>
    <row r="116" spans="2:2" ht="15" hidden="1" customHeight="1">
      <c r="B116" s="83"/>
    </row>
    <row r="117" spans="2:2" ht="15" hidden="1" customHeight="1">
      <c r="B117" s="60"/>
    </row>
    <row r="118" spans="2:2" ht="15" hidden="1" customHeight="1">
      <c r="B118" s="60"/>
    </row>
    <row r="119" spans="2:2" ht="15" hidden="1" customHeight="1">
      <c r="B119" s="60"/>
    </row>
    <row r="120" spans="2:2" ht="15" hidden="1" customHeight="1">
      <c r="B120" s="82"/>
    </row>
    <row r="121" spans="2:2" ht="15" hidden="1" customHeight="1">
      <c r="B121" s="60"/>
    </row>
    <row r="122" spans="2:2" ht="15" hidden="1" customHeight="1">
      <c r="B122" s="60"/>
    </row>
    <row r="123" spans="2:2" ht="15" hidden="1" customHeight="1">
      <c r="B123" s="60"/>
    </row>
    <row r="124" spans="2:2" ht="15" hidden="1" customHeight="1">
      <c r="B124" s="82"/>
    </row>
    <row r="125" spans="2:2" ht="15" hidden="1" customHeight="1">
      <c r="B125" s="82"/>
    </row>
    <row r="126" spans="2:2" ht="15" hidden="1" customHeight="1">
      <c r="B126" s="82"/>
    </row>
    <row r="127" spans="2:2" ht="15" hidden="1" customHeight="1">
      <c r="B127" s="83"/>
    </row>
    <row r="128" spans="2:2" ht="15" hidden="1" customHeight="1">
      <c r="B128" s="82"/>
    </row>
    <row r="129" spans="2:2" ht="15" hidden="1" customHeight="1">
      <c r="B129" s="82"/>
    </row>
    <row r="130" spans="2:2" ht="15" hidden="1" customHeight="1">
      <c r="B130" s="82"/>
    </row>
    <row r="131" spans="2:2" ht="15" hidden="1" customHeight="1">
      <c r="B131" s="82"/>
    </row>
    <row r="132" spans="2:2" ht="15" hidden="1" customHeight="1">
      <c r="B132" s="82"/>
    </row>
    <row r="133" spans="2:2" ht="15" hidden="1" customHeight="1">
      <c r="B133" s="82"/>
    </row>
    <row r="134" spans="2:2" ht="15" hidden="1" customHeight="1">
      <c r="B134" s="82"/>
    </row>
    <row r="135" spans="2:2" ht="15" hidden="1" customHeight="1">
      <c r="B135" s="82"/>
    </row>
    <row r="136" spans="2:2" ht="15" hidden="1" customHeight="1">
      <c r="B136" s="82"/>
    </row>
    <row r="137" spans="2:2" ht="15" hidden="1" customHeight="1">
      <c r="B137" s="60"/>
    </row>
    <row r="138" spans="2:2" ht="15" hidden="1" customHeight="1">
      <c r="B138" s="60"/>
    </row>
    <row r="139" spans="2:2" ht="15" hidden="1" customHeight="1">
      <c r="B139" s="60"/>
    </row>
    <row r="140" spans="2:2" ht="15" hidden="1" customHeight="1">
      <c r="B140" s="60"/>
    </row>
    <row r="141" spans="2:2" ht="15" hidden="1" customHeight="1">
      <c r="B141" s="60"/>
    </row>
    <row r="142" spans="2:2" ht="15" hidden="1" customHeight="1">
      <c r="B142" s="60"/>
    </row>
    <row r="143" spans="2:2" ht="15" hidden="1" customHeight="1">
      <c r="B143" s="60"/>
    </row>
    <row r="144" spans="2:2" ht="15" hidden="1" customHeight="1">
      <c r="B144" s="60"/>
    </row>
    <row r="145" spans="2:2" ht="15" hidden="1" customHeight="1">
      <c r="B145" s="60"/>
    </row>
    <row r="146" spans="2:2" ht="15" hidden="1" customHeight="1">
      <c r="B146" s="60"/>
    </row>
    <row r="147" spans="2:2" ht="15" hidden="1" customHeight="1">
      <c r="B147" s="60"/>
    </row>
    <row r="148" spans="2:2" ht="15" hidden="1" customHeight="1">
      <c r="B148" s="60"/>
    </row>
    <row r="149" spans="2:2" ht="15" hidden="1" customHeight="1">
      <c r="B149" s="60"/>
    </row>
    <row r="150" spans="2:2" ht="15" hidden="1" customHeight="1">
      <c r="B150" s="82"/>
    </row>
    <row r="151" spans="2:2" ht="15" hidden="1" customHeight="1">
      <c r="B151" s="82"/>
    </row>
    <row r="152" spans="2:2" ht="15" hidden="1" customHeight="1">
      <c r="B152" s="82"/>
    </row>
    <row r="153" spans="2:2" ht="15" hidden="1" customHeight="1">
      <c r="B153" s="82"/>
    </row>
    <row r="154" spans="2:2" ht="15" hidden="1" customHeight="1">
      <c r="B154" s="60"/>
    </row>
    <row r="155" spans="2:2" ht="15" hidden="1" customHeight="1">
      <c r="B155" s="82"/>
    </row>
    <row r="156" spans="2:2" ht="15" hidden="1" customHeight="1">
      <c r="B156" s="82"/>
    </row>
    <row r="157" spans="2:2" ht="15" hidden="1" customHeight="1">
      <c r="B157" s="82"/>
    </row>
    <row r="158" spans="2:2" ht="15" hidden="1" customHeight="1">
      <c r="B158" s="82"/>
    </row>
    <row r="159" spans="2:2" ht="15" hidden="1" customHeight="1">
      <c r="B159" s="82"/>
    </row>
    <row r="160" spans="2:2" ht="15" hidden="1" customHeight="1">
      <c r="B160" s="60"/>
    </row>
    <row r="161" spans="2:2" ht="15" hidden="1" customHeight="1">
      <c r="B161" s="60"/>
    </row>
    <row r="162" spans="2:2" ht="15" hidden="1" customHeight="1">
      <c r="B162" s="82"/>
    </row>
    <row r="163" spans="2:2" ht="15" hidden="1" customHeight="1">
      <c r="B163" s="82"/>
    </row>
    <row r="164" spans="2:2" ht="15" hidden="1" customHeight="1">
      <c r="B164" s="82"/>
    </row>
    <row r="165" spans="2:2" ht="15" hidden="1" customHeight="1">
      <c r="B165" s="82"/>
    </row>
    <row r="166" spans="2:2" ht="15" hidden="1" customHeight="1">
      <c r="B166" s="82"/>
    </row>
    <row r="167" spans="2:2" ht="15" hidden="1" customHeight="1">
      <c r="B167" s="82"/>
    </row>
    <row r="168" spans="2:2" ht="15" hidden="1" customHeight="1">
      <c r="B168" s="82"/>
    </row>
    <row r="169" spans="2:2" ht="15" hidden="1" customHeight="1">
      <c r="B169" s="82"/>
    </row>
    <row r="170" spans="2:2" ht="15" hidden="1" customHeight="1">
      <c r="B170" s="82"/>
    </row>
    <row r="171" spans="2:2" ht="15" hidden="1" customHeight="1">
      <c r="B171" s="82"/>
    </row>
    <row r="172" spans="2:2" ht="15" hidden="1" customHeight="1">
      <c r="B172" s="82"/>
    </row>
    <row r="173" spans="2:2" ht="15" hidden="1" customHeight="1">
      <c r="B173" s="82"/>
    </row>
    <row r="174" spans="2:2" ht="15" hidden="1" customHeight="1">
      <c r="B174" s="82"/>
    </row>
    <row r="175" spans="2:2" ht="15" hidden="1" customHeight="1">
      <c r="B175" s="82"/>
    </row>
    <row r="176" spans="2:2" ht="15" hidden="1" customHeight="1">
      <c r="B176" s="82"/>
    </row>
    <row r="177" spans="2:2" ht="15" hidden="1" customHeight="1">
      <c r="B177" s="82"/>
    </row>
    <row r="178" spans="2:2" ht="15" hidden="1" customHeight="1">
      <c r="B178" s="60"/>
    </row>
    <row r="179" spans="2:2" ht="15" hidden="1" customHeight="1">
      <c r="B179" s="60"/>
    </row>
    <row r="180" spans="2:2" ht="15" hidden="1" customHeight="1">
      <c r="B180" s="82"/>
    </row>
    <row r="181" spans="2:2" ht="15" hidden="1" customHeight="1">
      <c r="B181" s="60"/>
    </row>
    <row r="182" spans="2:2" ht="15" hidden="1" customHeight="1">
      <c r="B182" s="60"/>
    </row>
    <row r="183" spans="2:2" ht="15" hidden="1" customHeight="1">
      <c r="B183" s="60"/>
    </row>
    <row r="184" spans="2:2" ht="15" hidden="1" customHeight="1">
      <c r="B184" s="60"/>
    </row>
    <row r="185" spans="2:2" ht="15" hidden="1" customHeight="1">
      <c r="B185" s="60"/>
    </row>
    <row r="186" spans="2:2" ht="15" hidden="1" customHeight="1">
      <c r="B186" s="60"/>
    </row>
    <row r="187" spans="2:2" ht="15" hidden="1" customHeight="1">
      <c r="B187" s="60"/>
    </row>
    <row r="188" spans="2:2" ht="15" hidden="1" customHeight="1">
      <c r="B188" s="60"/>
    </row>
    <row r="189" spans="2:2" ht="15" hidden="1" customHeight="1">
      <c r="B189" s="60"/>
    </row>
    <row r="190" spans="2:2" ht="15" hidden="1" customHeight="1">
      <c r="B190" s="60"/>
    </row>
    <row r="191" spans="2:2" ht="15" hidden="1" customHeight="1">
      <c r="B191" s="60"/>
    </row>
    <row r="192" spans="2:2" ht="15" hidden="1" customHeight="1">
      <c r="B192" s="60"/>
    </row>
    <row r="193" spans="2:2" ht="15" hidden="1" customHeight="1">
      <c r="B193" s="60"/>
    </row>
    <row r="194" spans="2:2" ht="15" hidden="1" customHeight="1">
      <c r="B194" s="60"/>
    </row>
    <row r="195" spans="2:2" ht="15" hidden="1" customHeight="1">
      <c r="B195" s="60"/>
    </row>
    <row r="196" spans="2:2" ht="15" hidden="1" customHeight="1">
      <c r="B196" s="60"/>
    </row>
    <row r="197" spans="2:2" ht="15" hidden="1" customHeight="1">
      <c r="B197" s="60"/>
    </row>
    <row r="198" spans="2:2" ht="15" hidden="1" customHeight="1">
      <c r="B198" s="60"/>
    </row>
    <row r="199" spans="2:2" ht="15" hidden="1" customHeight="1">
      <c r="B199" s="60"/>
    </row>
    <row r="200" spans="2:2" ht="15" hidden="1" customHeight="1">
      <c r="B200" s="60"/>
    </row>
    <row r="201" spans="2:2" ht="15" hidden="1" customHeight="1">
      <c r="B201" s="60"/>
    </row>
    <row r="202" spans="2:2" ht="15" hidden="1" customHeight="1">
      <c r="B202" s="60"/>
    </row>
    <row r="203" spans="2:2" ht="15" hidden="1" customHeight="1">
      <c r="B203" s="60"/>
    </row>
    <row r="204" spans="2:2" ht="15" hidden="1" customHeight="1">
      <c r="B204" s="60"/>
    </row>
    <row r="205" spans="2:2" ht="15" hidden="1" customHeight="1">
      <c r="B205" s="60"/>
    </row>
    <row r="206" spans="2:2" ht="15" hidden="1" customHeight="1">
      <c r="B206" s="60"/>
    </row>
    <row r="207" spans="2:2" ht="15" hidden="1" customHeight="1">
      <c r="B207" s="60"/>
    </row>
    <row r="208" spans="2:2" ht="15" hidden="1" customHeight="1">
      <c r="B208" s="60"/>
    </row>
    <row r="209" spans="2:2" ht="15" hidden="1" customHeight="1">
      <c r="B209" s="60"/>
    </row>
    <row r="210" spans="2:2" ht="15" hidden="1" customHeight="1">
      <c r="B210" s="60"/>
    </row>
    <row r="211" spans="2:2" ht="15" hidden="1" customHeight="1">
      <c r="B211" s="60"/>
    </row>
    <row r="212" spans="2:2" ht="15" hidden="1" customHeight="1">
      <c r="B212" s="60"/>
    </row>
    <row r="213" spans="2:2" ht="15" hidden="1" customHeight="1">
      <c r="B213" s="60"/>
    </row>
    <row r="214" spans="2:2" ht="15" hidden="1" customHeight="1">
      <c r="B214" s="60"/>
    </row>
    <row r="215" spans="2:2" ht="15" hidden="1" customHeight="1">
      <c r="B215" s="60"/>
    </row>
    <row r="216" spans="2:2" ht="15" hidden="1" customHeight="1">
      <c r="B216" s="60"/>
    </row>
    <row r="217" spans="2:2" ht="15" hidden="1" customHeight="1">
      <c r="B217" s="60"/>
    </row>
    <row r="218" spans="2:2" ht="15" hidden="1" customHeight="1">
      <c r="B218" s="60"/>
    </row>
    <row r="219" spans="2:2" ht="15" hidden="1" customHeight="1">
      <c r="B219" s="60"/>
    </row>
    <row r="220" spans="2:2" ht="15" hidden="1" customHeight="1">
      <c r="B220" s="60"/>
    </row>
    <row r="221" spans="2:2" ht="15" hidden="1" customHeight="1">
      <c r="B221" s="60"/>
    </row>
    <row r="222" spans="2:2" ht="15" hidden="1" customHeight="1">
      <c r="B222" s="60"/>
    </row>
    <row r="223" spans="2:2" ht="15" hidden="1" customHeight="1">
      <c r="B223" s="60"/>
    </row>
    <row r="224" spans="2:2" ht="15" hidden="1" customHeight="1">
      <c r="B224" s="60"/>
    </row>
    <row r="225" spans="2:2" ht="15" hidden="1" customHeight="1">
      <c r="B225" s="60"/>
    </row>
    <row r="226" spans="2:2" ht="15" hidden="1" customHeight="1">
      <c r="B226" s="60"/>
    </row>
    <row r="227" spans="2:2" ht="15" hidden="1" customHeight="1">
      <c r="B227" s="60"/>
    </row>
    <row r="228" spans="2:2" ht="15" hidden="1" customHeight="1">
      <c r="B228" s="60"/>
    </row>
    <row r="229" spans="2:2" ht="15" hidden="1" customHeight="1">
      <c r="B229" s="60"/>
    </row>
    <row r="230" spans="2:2" ht="15" hidden="1" customHeight="1">
      <c r="B230" s="60"/>
    </row>
    <row r="231" spans="2:2" ht="15" hidden="1" customHeight="1">
      <c r="B231" s="60"/>
    </row>
    <row r="232" spans="2:2" ht="15" hidden="1" customHeight="1">
      <c r="B232" s="60"/>
    </row>
    <row r="233" spans="2:2" ht="15" hidden="1" customHeight="1">
      <c r="B233" s="60"/>
    </row>
    <row r="234" spans="2:2" ht="15" hidden="1" customHeight="1">
      <c r="B234" s="60"/>
    </row>
    <row r="235" spans="2:2" ht="15" hidden="1" customHeight="1">
      <c r="B235" s="60"/>
    </row>
    <row r="236" spans="2:2" ht="15" hidden="1" customHeight="1">
      <c r="B236" s="60"/>
    </row>
    <row r="237" spans="2:2" ht="15" hidden="1" customHeight="1">
      <c r="B237" s="60"/>
    </row>
    <row r="238" spans="2:2" ht="15" hidden="1" customHeight="1">
      <c r="B238" s="60"/>
    </row>
    <row r="239" spans="2:2" ht="15" hidden="1" customHeight="1">
      <c r="B239" s="60"/>
    </row>
    <row r="240" spans="2:2" ht="15" hidden="1" customHeight="1">
      <c r="B240" s="60"/>
    </row>
    <row r="241" spans="2:2" ht="15" hidden="1" customHeight="1">
      <c r="B241" s="60"/>
    </row>
    <row r="242" spans="2:2" ht="15" hidden="1" customHeight="1">
      <c r="B242" s="60"/>
    </row>
    <row r="243" spans="2:2" ht="15" hidden="1" customHeight="1">
      <c r="B243" s="60"/>
    </row>
    <row r="244" spans="2:2" ht="15" hidden="1" customHeight="1">
      <c r="B244" s="60"/>
    </row>
    <row r="245" spans="2:2" ht="15" hidden="1" customHeight="1">
      <c r="B245" s="82"/>
    </row>
    <row r="246" spans="2:2" ht="15" hidden="1" customHeight="1">
      <c r="B246" s="60"/>
    </row>
    <row r="247" spans="2:2" ht="15" hidden="1" customHeight="1">
      <c r="B247" s="60"/>
    </row>
    <row r="248" spans="2:2" ht="15" hidden="1" customHeight="1">
      <c r="B248" s="60"/>
    </row>
    <row r="249" spans="2:2" ht="15" hidden="1" customHeight="1">
      <c r="B249" s="60"/>
    </row>
    <row r="250" spans="2:2" ht="15" hidden="1" customHeight="1">
      <c r="B250" s="60"/>
    </row>
    <row r="251" spans="2:2" ht="15" hidden="1" customHeight="1">
      <c r="B251" s="60"/>
    </row>
    <row r="252" spans="2:2" ht="15" hidden="1" customHeight="1">
      <c r="B252" s="60"/>
    </row>
    <row r="253" spans="2:2" ht="15" hidden="1" customHeight="1">
      <c r="B253" s="60"/>
    </row>
    <row r="254" spans="2:2" ht="15" hidden="1" customHeight="1">
      <c r="B254" s="82"/>
    </row>
    <row r="255" spans="2:2" ht="15" hidden="1" customHeight="1">
      <c r="B255" s="60"/>
    </row>
    <row r="256" spans="2:2" ht="15" hidden="1" customHeight="1">
      <c r="B256" s="82"/>
    </row>
    <row r="257" spans="2:2" ht="15" hidden="1" customHeight="1">
      <c r="B257" s="82"/>
    </row>
    <row r="258" spans="2:2" ht="15" hidden="1" customHeight="1">
      <c r="B258" s="82"/>
    </row>
    <row r="259" spans="2:2" ht="15" hidden="1" customHeight="1">
      <c r="B259" s="82"/>
    </row>
    <row r="260" spans="2:2" ht="15" hidden="1" customHeight="1">
      <c r="B260" s="82"/>
    </row>
    <row r="261" spans="2:2" ht="15" hidden="1" customHeight="1">
      <c r="B261" s="82"/>
    </row>
    <row r="262" spans="2:2" ht="15" hidden="1" customHeight="1">
      <c r="B262" s="60"/>
    </row>
    <row r="263" spans="2:2" ht="15" hidden="1" customHeight="1">
      <c r="B263" s="60"/>
    </row>
    <row r="264" spans="2:2" ht="15" hidden="1" customHeight="1">
      <c r="B264" s="60"/>
    </row>
    <row r="265" spans="2:2" ht="15" hidden="1" customHeight="1">
      <c r="B265" s="60"/>
    </row>
    <row r="266" spans="2:2" ht="15" hidden="1" customHeight="1">
      <c r="B266" s="60"/>
    </row>
    <row r="267" spans="2:2" ht="15" hidden="1" customHeight="1">
      <c r="B267" s="60"/>
    </row>
    <row r="268" spans="2:2" ht="15" hidden="1" customHeight="1">
      <c r="B268" s="60"/>
    </row>
    <row r="269" spans="2:2" ht="15" hidden="1" customHeight="1"/>
    <row r="270" spans="2:2" ht="15" hidden="1" customHeight="1"/>
    <row r="271" spans="2:2" ht="15" hidden="1" customHeight="1"/>
    <row r="272" spans="2: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sheetData>
  <sheetProtection algorithmName="SHA-512" hashValue="7GO22/TdWWWbAbDmjAQryc+e8of3RYbK6vAKb9kLss2TSSn0+tWZkm+TJLsgcCSKzFHMInhhCYHHxv6szyEgGQ==" saltValue="pPIjdSe9+HZwN66Wp2e20g==" spinCount="100000" sheet="1" objects="1" scenarios="1" formatColumns="0" formatRows="0" autoFilter="0"/>
  <mergeCells count="37">
    <mergeCell ref="C29:E29"/>
    <mergeCell ref="D32:I32"/>
    <mergeCell ref="C33:I36"/>
    <mergeCell ref="C9:D9"/>
    <mergeCell ref="C20:G21"/>
    <mergeCell ref="D23:I23"/>
    <mergeCell ref="C24:I25"/>
    <mergeCell ref="C26:E26"/>
    <mergeCell ref="C27:E27"/>
    <mergeCell ref="M50:P69"/>
    <mergeCell ref="M49:P49"/>
    <mergeCell ref="D49:I49"/>
    <mergeCell ref="C50:I51"/>
    <mergeCell ref="M33:P40"/>
    <mergeCell ref="M41:P41"/>
    <mergeCell ref="C38:E38"/>
    <mergeCell ref="C43:E43"/>
    <mergeCell ref="C42:E42"/>
    <mergeCell ref="C41:E41"/>
    <mergeCell ref="C40:E40"/>
    <mergeCell ref="C39:E39"/>
    <mergeCell ref="M24:P24"/>
    <mergeCell ref="M32:P32"/>
    <mergeCell ref="M25:P25"/>
    <mergeCell ref="D6:I6"/>
    <mergeCell ref="C7:I7"/>
    <mergeCell ref="C15:D15"/>
    <mergeCell ref="C14:D14"/>
    <mergeCell ref="C13:D13"/>
    <mergeCell ref="C12:D12"/>
    <mergeCell ref="C11:D11"/>
    <mergeCell ref="C10:D10"/>
    <mergeCell ref="C8:D8"/>
    <mergeCell ref="C16:D16"/>
    <mergeCell ref="C17:D17"/>
    <mergeCell ref="C18:D18"/>
    <mergeCell ref="C28:E28"/>
  </mergeCells>
  <hyperlinks>
    <hyperlink ref="E3" location="'Desempenho econômico-financeiro'!C6" display="GRI 201-1" xr:uid="{969139BD-A382-426D-B6E5-10A1433FFD59}"/>
    <hyperlink ref="F3" location="'Desempenho econômico-financeiro'!C23" display="GRI 201-4" xr:uid="{2F254B18-3B83-4F81-BE40-B3E01C8AC8E8}"/>
    <hyperlink ref="G3" location="'Desempenho econômico-financeiro'!C32" display="GRI 207-4" xr:uid="{60907446-A245-4BF2-ABD8-DEB3C7E424E3}"/>
    <hyperlink ref="H3" location="'Desempenho econômico-financeiro'!C49" display="SASB EM-EP-420a.3" xr:uid="{D94C4E55-4C20-4CE4-B32A-72F6CB3E5132}"/>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73ED-CF40-44AD-AFD1-E744350BC452}">
  <sheetPr>
    <tabColor rgb="FF00A0A8"/>
  </sheetPr>
  <dimension ref="A1:AT781"/>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6" t="str">
        <f>Índice!B46</f>
        <v>CAPITAL NATURAL</v>
      </c>
      <c r="D3" s="60"/>
      <c r="E3" s="232" t="s">
        <v>542</v>
      </c>
      <c r="F3" s="232" t="s">
        <v>467</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Índice!C46</f>
        <v>Gestão responsável dos recursos naturais</v>
      </c>
      <c r="D4" s="60"/>
      <c r="E4" s="147"/>
      <c r="F4" s="147"/>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75" customHeight="1">
      <c r="A6" s="94"/>
      <c r="B6" s="76"/>
      <c r="C6" s="229" t="str">
        <f>Índice!D46</f>
        <v>GRI 2-25</v>
      </c>
      <c r="D6" s="765" t="str">
        <f>Índice!E46</f>
        <v>Processos para reparar impactos negativos</v>
      </c>
      <c r="E6" s="723"/>
      <c r="F6" s="723"/>
      <c r="G6" s="723"/>
      <c r="H6" s="723"/>
      <c r="I6" s="724"/>
      <c r="J6" s="129"/>
      <c r="K6" s="129"/>
      <c r="L6" s="763"/>
      <c r="M6" s="764"/>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76"/>
      <c r="C7" s="721" t="s">
        <v>772</v>
      </c>
      <c r="D7" s="721"/>
      <c r="E7" s="721"/>
      <c r="F7" s="721"/>
      <c r="G7" s="721"/>
      <c r="H7" s="721"/>
      <c r="I7" s="721"/>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4"/>
      <c r="B8" s="76"/>
      <c r="C8" s="711"/>
      <c r="D8" s="711"/>
      <c r="E8" s="711"/>
      <c r="F8" s="711"/>
      <c r="G8" s="711"/>
      <c r="H8" s="711"/>
      <c r="I8" s="711"/>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4"/>
      <c r="B9" s="76"/>
      <c r="C9" s="711"/>
      <c r="D9" s="711"/>
      <c r="E9" s="711"/>
      <c r="F9" s="711"/>
      <c r="G9" s="711"/>
      <c r="H9" s="711"/>
      <c r="I9" s="711"/>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4"/>
      <c r="B10" s="76"/>
      <c r="C10" s="711"/>
      <c r="D10" s="711"/>
      <c r="E10" s="711"/>
      <c r="F10" s="711"/>
      <c r="G10" s="711"/>
      <c r="H10" s="711"/>
      <c r="I10" s="711"/>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4"/>
      <c r="B11" s="76"/>
      <c r="C11" s="711"/>
      <c r="D11" s="711"/>
      <c r="E11" s="711"/>
      <c r="F11" s="711"/>
      <c r="G11" s="711"/>
      <c r="H11" s="711"/>
      <c r="I11" s="711"/>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8"/>
      <c r="B12" s="76"/>
      <c r="C12" s="711"/>
      <c r="D12" s="711"/>
      <c r="E12" s="711"/>
      <c r="F12" s="711"/>
      <c r="G12" s="711"/>
      <c r="H12" s="711"/>
      <c r="I12" s="711"/>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8"/>
      <c r="B13" s="76"/>
      <c r="C13" s="711"/>
      <c r="D13" s="711"/>
      <c r="E13" s="711"/>
      <c r="F13" s="711"/>
      <c r="G13" s="711"/>
      <c r="H13" s="711"/>
      <c r="I13" s="711"/>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11"/>
      <c r="D14" s="711"/>
      <c r="E14" s="711"/>
      <c r="F14" s="711"/>
      <c r="G14" s="711"/>
      <c r="H14" s="711"/>
      <c r="I14" s="711"/>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711"/>
      <c r="D15" s="711"/>
      <c r="E15" s="711"/>
      <c r="F15" s="711"/>
      <c r="G15" s="711"/>
      <c r="H15" s="711"/>
      <c r="I15" s="711"/>
      <c r="J15" s="87"/>
      <c r="K15" s="87"/>
      <c r="L15" s="87"/>
      <c r="M15" s="78"/>
      <c r="N15" s="7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711"/>
      <c r="D16" s="711"/>
      <c r="E16" s="711"/>
      <c r="F16" s="711"/>
      <c r="G16" s="711"/>
      <c r="H16" s="711"/>
      <c r="I16" s="711"/>
      <c r="J16" s="87"/>
      <c r="K16" s="87"/>
      <c r="L16" s="87"/>
      <c r="M16" s="80"/>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2:46" ht="24.95" customHeight="1">
      <c r="B17" s="76"/>
      <c r="C17" s="49"/>
      <c r="D17" s="50"/>
      <c r="E17" s="50"/>
      <c r="F17" s="50"/>
      <c r="G17" s="50"/>
      <c r="H17" s="50"/>
      <c r="I17" s="50"/>
      <c r="J17" s="50"/>
      <c r="K17" s="50"/>
      <c r="L17" s="50"/>
      <c r="M17" s="124"/>
      <c r="N17" s="79"/>
      <c r="O17" s="69"/>
      <c r="P17" s="69"/>
      <c r="Q17" s="69"/>
      <c r="R17" s="69"/>
      <c r="S17" s="69"/>
      <c r="T17" s="69"/>
      <c r="U17" s="70"/>
      <c r="V17" s="71"/>
      <c r="W17" s="71"/>
      <c r="X17" s="71"/>
      <c r="Y17" s="71"/>
      <c r="Z17" s="72"/>
      <c r="AA17" s="71"/>
      <c r="AB17" s="71"/>
      <c r="AC17" s="71"/>
      <c r="AD17" s="71"/>
      <c r="AE17" s="71"/>
      <c r="AF17" s="71"/>
      <c r="AG17" s="71"/>
      <c r="AH17" s="71"/>
      <c r="AI17" s="71"/>
      <c r="AJ17" s="71"/>
      <c r="AK17" s="71"/>
      <c r="AL17" s="71"/>
      <c r="AM17" s="71"/>
      <c r="AN17" s="71"/>
      <c r="AO17" s="72"/>
      <c r="AP17" s="71"/>
      <c r="AQ17" s="71"/>
      <c r="AR17" s="71"/>
      <c r="AS17" s="71"/>
      <c r="AT17" s="61"/>
    </row>
    <row r="18" spans="2:46" ht="24.95" customHeight="1">
      <c r="B18" s="76"/>
      <c r="C18" s="229" t="str">
        <f>Índice!D47</f>
        <v>GRI 3-3</v>
      </c>
      <c r="D18" s="765" t="str">
        <f>Índice!E47</f>
        <v>Gestão responsável dos recursos naturais</v>
      </c>
      <c r="E18" s="723"/>
      <c r="F18" s="723"/>
      <c r="G18" s="723"/>
      <c r="H18" s="723"/>
      <c r="I18" s="724"/>
      <c r="J18" s="129"/>
      <c r="K18" s="230"/>
      <c r="L18" s="763"/>
      <c r="M18" s="764"/>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row>
    <row r="19" spans="2:46" ht="24.95" customHeight="1">
      <c r="B19" s="76"/>
      <c r="C19" s="721" t="s">
        <v>79</v>
      </c>
      <c r="D19" s="721"/>
      <c r="E19" s="721"/>
      <c r="F19" s="721"/>
      <c r="G19" s="721"/>
      <c r="H19" s="721"/>
      <c r="I19" s="721"/>
      <c r="J19" s="85"/>
      <c r="K19" s="85"/>
      <c r="L19" s="85"/>
      <c r="M19" s="73"/>
    </row>
    <row r="20" spans="2:46" ht="24.95" customHeight="1">
      <c r="B20" s="76"/>
      <c r="C20" s="711"/>
      <c r="D20" s="711"/>
      <c r="E20" s="711"/>
      <c r="F20" s="711"/>
      <c r="G20" s="711"/>
      <c r="H20" s="711"/>
      <c r="I20" s="711"/>
      <c r="J20" s="87"/>
      <c r="K20" s="87"/>
      <c r="L20" s="87"/>
      <c r="M20" s="77"/>
    </row>
    <row r="21" spans="2:46" ht="24.95" customHeight="1">
      <c r="B21" s="76"/>
      <c r="C21" s="711"/>
      <c r="D21" s="711"/>
      <c r="E21" s="711"/>
      <c r="F21" s="711"/>
      <c r="G21" s="711"/>
      <c r="H21" s="711"/>
      <c r="I21" s="711"/>
      <c r="J21" s="87"/>
      <c r="K21" s="87"/>
      <c r="L21" s="87"/>
      <c r="M21" s="77"/>
    </row>
    <row r="22" spans="2:46" ht="24.95" customHeight="1">
      <c r="B22" s="76"/>
      <c r="C22" s="711"/>
      <c r="D22" s="711"/>
      <c r="E22" s="711"/>
      <c r="F22" s="711"/>
      <c r="G22" s="711"/>
      <c r="H22" s="711"/>
      <c r="I22" s="711"/>
      <c r="J22" s="87"/>
      <c r="K22" s="87"/>
      <c r="L22" s="87"/>
      <c r="M22" s="77"/>
    </row>
    <row r="23" spans="2:46" ht="24.95" customHeight="1">
      <c r="B23" s="76"/>
      <c r="C23" s="711"/>
      <c r="D23" s="711"/>
      <c r="E23" s="711"/>
      <c r="F23" s="711"/>
      <c r="G23" s="711"/>
      <c r="H23" s="711"/>
      <c r="I23" s="711"/>
      <c r="J23" s="87"/>
      <c r="K23" s="87"/>
      <c r="L23" s="87"/>
      <c r="M23" s="77"/>
    </row>
    <row r="24" spans="2:46" ht="24.95" customHeight="1">
      <c r="B24" s="76"/>
      <c r="C24" s="711"/>
      <c r="D24" s="711"/>
      <c r="E24" s="711"/>
      <c r="F24" s="711"/>
      <c r="G24" s="711"/>
      <c r="H24" s="711"/>
      <c r="I24" s="711"/>
      <c r="J24" s="87"/>
      <c r="K24" s="87"/>
      <c r="L24" s="87"/>
      <c r="M24" s="77"/>
    </row>
    <row r="25" spans="2:46" ht="24.95" customHeight="1">
      <c r="B25" s="76"/>
      <c r="C25" s="711"/>
      <c r="D25" s="711"/>
      <c r="E25" s="711"/>
      <c r="F25" s="711"/>
      <c r="G25" s="711"/>
      <c r="H25" s="711"/>
      <c r="I25" s="711"/>
      <c r="J25" s="87"/>
      <c r="K25" s="87"/>
      <c r="L25" s="87"/>
      <c r="M25" s="77"/>
    </row>
    <row r="26" spans="2:46" ht="24.95" customHeight="1">
      <c r="B26" s="76"/>
      <c r="C26" s="87"/>
      <c r="D26" s="87"/>
      <c r="E26" s="87"/>
      <c r="F26" s="87"/>
      <c r="G26" s="87"/>
      <c r="H26" s="87"/>
      <c r="I26" s="87"/>
      <c r="J26" s="87"/>
      <c r="K26" s="87"/>
      <c r="L26" s="87"/>
      <c r="M26" s="77"/>
    </row>
    <row r="27" spans="2:46" ht="24.95" customHeight="1">
      <c r="B27" s="76"/>
      <c r="C27" s="87"/>
      <c r="D27" s="87"/>
      <c r="E27" s="87"/>
      <c r="F27" s="87"/>
      <c r="G27" s="87"/>
      <c r="H27" s="87"/>
      <c r="I27" s="87"/>
      <c r="J27" s="87"/>
      <c r="K27" s="87"/>
      <c r="L27" s="87"/>
      <c r="M27" s="77"/>
    </row>
    <row r="28" spans="2:46" ht="24.95" customHeight="1">
      <c r="B28" s="76"/>
      <c r="C28" s="87"/>
      <c r="D28" s="87"/>
      <c r="E28" s="87"/>
      <c r="F28" s="87"/>
      <c r="G28" s="87"/>
      <c r="H28" s="87"/>
      <c r="I28" s="87"/>
      <c r="J28" s="87"/>
      <c r="K28" s="87"/>
      <c r="L28" s="87"/>
      <c r="M28" s="77"/>
    </row>
    <row r="29" spans="2:46" ht="24.95" customHeight="1">
      <c r="B29" s="76"/>
      <c r="C29" s="87"/>
      <c r="D29" s="87"/>
      <c r="E29" s="87"/>
      <c r="F29" s="87"/>
      <c r="G29" s="87"/>
      <c r="H29" s="87"/>
      <c r="I29" s="87"/>
      <c r="J29" s="87"/>
      <c r="K29" s="87"/>
      <c r="L29" s="87"/>
      <c r="M29" s="77"/>
    </row>
    <row r="30" spans="2:46" ht="24.95" customHeight="1">
      <c r="B30" s="76"/>
      <c r="C30" s="87"/>
      <c r="D30" s="87"/>
      <c r="E30" s="87"/>
      <c r="F30" s="87"/>
      <c r="G30" s="87"/>
      <c r="H30" s="87"/>
      <c r="I30" s="87"/>
      <c r="J30" s="87"/>
      <c r="K30" s="87"/>
      <c r="L30" s="87"/>
      <c r="M30" s="77"/>
    </row>
    <row r="31" spans="2:46" ht="24.95" customHeight="1">
      <c r="B31" s="76"/>
      <c r="C31" s="87"/>
      <c r="D31" s="87"/>
      <c r="E31" s="87"/>
      <c r="F31" s="87"/>
      <c r="G31" s="87"/>
      <c r="H31" s="87"/>
      <c r="I31" s="87"/>
      <c r="J31" s="87"/>
      <c r="K31" s="87"/>
      <c r="L31" s="87"/>
      <c r="M31" s="77"/>
    </row>
    <row r="32" spans="2:46" ht="24.95" customHeight="1">
      <c r="B32" s="76"/>
      <c r="C32" s="87"/>
      <c r="D32" s="87"/>
      <c r="E32" s="87"/>
      <c r="F32" s="87"/>
      <c r="G32" s="87"/>
      <c r="H32" s="87"/>
      <c r="I32" s="87"/>
      <c r="J32" s="87"/>
      <c r="K32" s="87"/>
      <c r="L32" s="87"/>
      <c r="M32" s="77"/>
    </row>
    <row r="33" spans="2:13" ht="24.95" customHeight="1">
      <c r="B33" s="76"/>
      <c r="C33" s="87"/>
      <c r="D33" s="87"/>
      <c r="E33" s="87"/>
      <c r="F33" s="87"/>
      <c r="G33" s="87"/>
      <c r="H33" s="87"/>
      <c r="I33" s="87"/>
      <c r="J33" s="87"/>
      <c r="K33" s="87"/>
      <c r="L33" s="87"/>
      <c r="M33" s="77"/>
    </row>
    <row r="34" spans="2:13" ht="24.95" customHeight="1"/>
    <row r="35" spans="2:13" ht="24.95" customHeight="1"/>
    <row r="36" spans="2:13" ht="24.95" customHeight="1"/>
    <row r="37" spans="2:13" ht="24.95" customHeight="1"/>
    <row r="38" spans="2:13" ht="24.9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sheetData>
  <sheetProtection algorithmName="SHA-512" hashValue="TknGvSfnuEhg/9Y2WliQnrBveckFoWZD99oXp3JC1C4Pvj2R7TBof16apbusgshSqe2QzdmbkbebqYjZaJOHtw==" saltValue="WO0npHYu9FUkRqdFJLxj1w==" spinCount="100000" sheet="1" objects="1" scenarios="1" formatColumns="0" formatRows="0" autoFilter="0"/>
  <mergeCells count="6">
    <mergeCell ref="C19:I25"/>
    <mergeCell ref="L6:M6"/>
    <mergeCell ref="L18:M18"/>
    <mergeCell ref="D6:I6"/>
    <mergeCell ref="D18:I18"/>
    <mergeCell ref="C7:I16"/>
  </mergeCells>
  <hyperlinks>
    <hyperlink ref="E3" location="'Gestão responsável dos recursos'!C6" display="GRI 2-25" xr:uid="{3C3B6063-5EA0-45A1-85C8-8F48EC0DD345}"/>
    <hyperlink ref="F3" location="'Gestão responsável dos recursos'!C18" display="GRI 3-3" xr:uid="{92A6350F-A197-460B-BC87-370EC0AF6D5A}"/>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47E8-4AC4-4A4F-817E-4F9BFA1842F4}">
  <sheetPr>
    <tabColor rgb="FF00A0A8"/>
  </sheetPr>
  <dimension ref="A1:AT519"/>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9" width="20.85546875" style="268" customWidth="1"/>
    <col min="10" max="12" width="14.140625" style="268" customWidth="1"/>
    <col min="13" max="13" width="6.57031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95"/>
      <c r="K1" s="95"/>
      <c r="L1" s="102"/>
      <c r="M1" s="95"/>
      <c r="AT1" s="61"/>
    </row>
    <row r="2" spans="1:46" s="62" customFormat="1" ht="24.95" customHeight="1">
      <c r="A2" s="96"/>
      <c r="B2" s="60"/>
      <c r="C2" s="102"/>
      <c r="D2" s="95"/>
      <c r="E2" s="95"/>
      <c r="F2" s="95"/>
      <c r="G2" s="95"/>
      <c r="H2" s="95"/>
      <c r="I2" s="95"/>
      <c r="J2" s="95"/>
      <c r="K2" s="95"/>
      <c r="L2" s="102"/>
      <c r="M2" s="95"/>
      <c r="AT2" s="61"/>
    </row>
    <row r="3" spans="1:46" s="62" customFormat="1" ht="24.95" customHeight="1">
      <c r="A3" s="96"/>
      <c r="B3" s="60"/>
      <c r="C3" s="236" t="str">
        <f>Índice!B48</f>
        <v>CAPITAL NATURAL</v>
      </c>
      <c r="D3" s="95"/>
      <c r="E3" s="231" t="s">
        <v>467</v>
      </c>
      <c r="F3" s="231" t="s">
        <v>544</v>
      </c>
      <c r="G3" s="231" t="s">
        <v>545</v>
      </c>
      <c r="H3" s="231" t="s">
        <v>546</v>
      </c>
      <c r="I3" s="231" t="s">
        <v>547</v>
      </c>
      <c r="J3" s="95"/>
      <c r="K3" s="95"/>
      <c r="L3" s="102"/>
      <c r="M3" s="95"/>
      <c r="AT3" s="61"/>
    </row>
    <row r="4" spans="1:46" s="62" customFormat="1" ht="24.95" customHeight="1">
      <c r="A4" s="96"/>
      <c r="B4" s="60"/>
      <c r="C4" s="118" t="str">
        <f>Índice!C48</f>
        <v>Estratégia climática &amp; transição energética</v>
      </c>
      <c r="D4" s="95"/>
      <c r="E4" s="231" t="s">
        <v>548</v>
      </c>
      <c r="F4" s="231" t="s">
        <v>550</v>
      </c>
      <c r="G4" s="231" t="s">
        <v>557</v>
      </c>
      <c r="H4" s="231" t="s">
        <v>558</v>
      </c>
      <c r="I4" s="231" t="s">
        <v>559</v>
      </c>
      <c r="J4" s="95"/>
      <c r="K4" s="95"/>
      <c r="L4" s="102"/>
      <c r="M4" s="95"/>
      <c r="AT4" s="61"/>
    </row>
    <row r="5" spans="1:46" s="62" customFormat="1" ht="24.95" customHeight="1">
      <c r="A5" s="96"/>
      <c r="B5" s="60"/>
      <c r="C5" s="102"/>
      <c r="D5" s="95"/>
      <c r="E5" s="376" t="s">
        <v>561</v>
      </c>
      <c r="F5" s="377" t="s">
        <v>563</v>
      </c>
      <c r="G5" s="375"/>
      <c r="H5" s="375"/>
      <c r="I5" s="375"/>
      <c r="J5" s="95"/>
      <c r="K5" s="95"/>
      <c r="L5" s="102"/>
      <c r="M5" s="95"/>
      <c r="AT5" s="61"/>
    </row>
    <row r="6" spans="1:46" s="62" customFormat="1" ht="24.95" customHeight="1">
      <c r="A6" s="94"/>
      <c r="B6" s="60"/>
      <c r="C6" s="229" t="str">
        <f>Índice!D48</f>
        <v>GRI 3-3</v>
      </c>
      <c r="D6" s="765" t="str">
        <f>Índice!E48</f>
        <v>Estratégia climática</v>
      </c>
      <c r="E6" s="723"/>
      <c r="F6" s="723"/>
      <c r="G6" s="723"/>
      <c r="H6" s="723"/>
      <c r="I6" s="724"/>
      <c r="J6" s="53"/>
      <c r="K6" s="53"/>
      <c r="L6" s="771"/>
      <c r="M6" s="772"/>
      <c r="N6" s="74"/>
      <c r="O6" s="75"/>
      <c r="P6" s="75"/>
      <c r="Q6" s="75"/>
      <c r="R6" s="75"/>
      <c r="S6" s="75"/>
      <c r="T6" s="75"/>
      <c r="U6" s="75"/>
      <c r="V6" s="68"/>
      <c r="W6" s="68"/>
      <c r="X6" s="68"/>
      <c r="Y6" s="68"/>
      <c r="Z6" s="68"/>
      <c r="AA6" s="68"/>
      <c r="AB6" s="68"/>
      <c r="AC6" s="68"/>
      <c r="AD6" s="68"/>
      <c r="AE6" s="68"/>
      <c r="AF6" s="68"/>
      <c r="AG6" s="68"/>
      <c r="AH6" s="68"/>
      <c r="AI6" s="68"/>
      <c r="AJ6" s="68"/>
      <c r="AK6" s="68"/>
      <c r="AL6" s="68"/>
      <c r="AM6" s="68"/>
      <c r="AN6" s="68"/>
      <c r="AO6" s="68"/>
      <c r="AP6" s="68"/>
      <c r="AQ6" s="68"/>
      <c r="AR6" s="68"/>
      <c r="AS6" s="68"/>
      <c r="AT6" s="61"/>
    </row>
    <row r="7" spans="1:46" s="62" customFormat="1" ht="24.95" customHeight="1">
      <c r="A7" s="98"/>
      <c r="B7" s="76"/>
      <c r="C7" s="773" t="s">
        <v>841</v>
      </c>
      <c r="D7" s="719"/>
      <c r="E7" s="719"/>
      <c r="F7" s="719"/>
      <c r="G7" s="719"/>
      <c r="H7" s="719"/>
      <c r="I7" s="719"/>
      <c r="J7" s="91"/>
      <c r="K7" s="91"/>
      <c r="L7" s="91"/>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74"/>
      <c r="D8" s="718"/>
      <c r="E8" s="718"/>
      <c r="F8" s="718"/>
      <c r="G8" s="718"/>
      <c r="H8" s="718"/>
      <c r="I8" s="718"/>
      <c r="J8" s="89"/>
      <c r="K8" s="89"/>
      <c r="L8" s="89"/>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74"/>
      <c r="D9" s="718"/>
      <c r="E9" s="718"/>
      <c r="F9" s="718"/>
      <c r="G9" s="718"/>
      <c r="H9" s="718"/>
      <c r="I9" s="718"/>
      <c r="J9" s="89"/>
      <c r="K9" s="89"/>
      <c r="L9" s="89"/>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74"/>
      <c r="D10" s="718"/>
      <c r="E10" s="718"/>
      <c r="F10" s="718"/>
      <c r="G10" s="718"/>
      <c r="H10" s="718"/>
      <c r="I10" s="718"/>
      <c r="J10" s="89"/>
      <c r="K10" s="89"/>
      <c r="L10" s="89"/>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8"/>
      <c r="B11" s="76"/>
      <c r="C11" s="774"/>
      <c r="D11" s="718"/>
      <c r="E11" s="718"/>
      <c r="F11" s="718"/>
      <c r="G11" s="718"/>
      <c r="H11" s="718"/>
      <c r="I11" s="718"/>
      <c r="J11" s="89"/>
      <c r="K11" s="89"/>
      <c r="L11" s="89"/>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8"/>
      <c r="B12" s="76"/>
      <c r="C12" s="774"/>
      <c r="D12" s="718"/>
      <c r="E12" s="718"/>
      <c r="F12" s="718"/>
      <c r="G12" s="718"/>
      <c r="H12" s="718"/>
      <c r="I12" s="718"/>
      <c r="J12" s="89"/>
      <c r="K12" s="89"/>
      <c r="L12" s="89"/>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8"/>
      <c r="B13" s="76"/>
      <c r="C13" s="774"/>
      <c r="D13" s="718"/>
      <c r="E13" s="718"/>
      <c r="F13" s="718"/>
      <c r="G13" s="718"/>
      <c r="H13" s="718"/>
      <c r="I13" s="718"/>
      <c r="J13" s="89"/>
      <c r="K13" s="89"/>
      <c r="L13" s="89"/>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8"/>
      <c r="B14" s="76"/>
      <c r="C14" s="774"/>
      <c r="D14" s="718"/>
      <c r="E14" s="718"/>
      <c r="F14" s="718"/>
      <c r="G14" s="718"/>
      <c r="H14" s="718"/>
      <c r="I14" s="718"/>
      <c r="J14" s="89"/>
      <c r="K14" s="89"/>
      <c r="L14" s="89"/>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8"/>
      <c r="B15" s="76"/>
      <c r="C15" s="774"/>
      <c r="D15" s="718"/>
      <c r="E15" s="718"/>
      <c r="F15" s="718"/>
      <c r="G15" s="718"/>
      <c r="H15" s="718"/>
      <c r="I15" s="718"/>
      <c r="J15" s="89"/>
      <c r="K15" s="89"/>
      <c r="L15" s="89"/>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8"/>
      <c r="B16" s="76"/>
      <c r="C16" s="774"/>
      <c r="D16" s="718"/>
      <c r="E16" s="718"/>
      <c r="F16" s="718"/>
      <c r="G16" s="718"/>
      <c r="H16" s="718"/>
      <c r="I16" s="718"/>
      <c r="J16" s="89"/>
      <c r="K16" s="89"/>
      <c r="L16" s="89"/>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8"/>
      <c r="B17" s="76"/>
      <c r="C17" s="774"/>
      <c r="D17" s="718"/>
      <c r="E17" s="718"/>
      <c r="F17" s="718"/>
      <c r="G17" s="718"/>
      <c r="H17" s="718"/>
      <c r="I17" s="718"/>
      <c r="J17" s="89"/>
      <c r="K17" s="89"/>
      <c r="L17" s="89"/>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8"/>
      <c r="B18" s="76"/>
      <c r="C18" s="774"/>
      <c r="D18" s="718"/>
      <c r="E18" s="718"/>
      <c r="F18" s="718"/>
      <c r="G18" s="718"/>
      <c r="H18" s="718"/>
      <c r="I18" s="718"/>
      <c r="J18" s="89"/>
      <c r="K18" s="89"/>
      <c r="L18" s="89"/>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4"/>
      <c r="B19" s="76"/>
      <c r="C19" s="774"/>
      <c r="D19" s="718"/>
      <c r="E19" s="718"/>
      <c r="F19" s="718"/>
      <c r="G19" s="718"/>
      <c r="H19" s="718"/>
      <c r="I19" s="718"/>
      <c r="J19" s="89"/>
      <c r="K19" s="89"/>
      <c r="L19" s="89"/>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4"/>
      <c r="B20" s="76"/>
      <c r="C20" s="88"/>
      <c r="D20" s="93"/>
      <c r="E20" s="93"/>
      <c r="F20" s="93"/>
      <c r="G20" s="93"/>
      <c r="H20" s="93"/>
      <c r="I20" s="93"/>
      <c r="J20" s="93"/>
      <c r="K20" s="93"/>
      <c r="L20" s="93"/>
      <c r="M20" s="68"/>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4"/>
      <c r="B21" s="76"/>
      <c r="C21" s="332" t="str">
        <f>Índice!D49</f>
        <v>GRI 305-1</v>
      </c>
      <c r="D21" s="777" t="str">
        <f>Índice!E49</f>
        <v>Emissões diretas (Escopo 1) de gases de efeito estufa (GEE)</v>
      </c>
      <c r="E21" s="723"/>
      <c r="F21" s="723"/>
      <c r="G21" s="723"/>
      <c r="H21" s="723"/>
      <c r="I21" s="724"/>
      <c r="J21" s="53"/>
      <c r="K21" s="53"/>
      <c r="L21" s="50"/>
      <c r="M21" s="70"/>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4"/>
      <c r="B22" s="76"/>
      <c r="C22" s="333" t="str">
        <f>Índice!D55</f>
        <v>SASB IF-EU-110a.1</v>
      </c>
      <c r="D22" s="777" t="str">
        <f>Índice!E55</f>
        <v>Emissões globais brutas do Escopo 1, porcentagem coberta por regulamentos de limitação de emissões</v>
      </c>
      <c r="E22" s="777"/>
      <c r="F22" s="777"/>
      <c r="G22" s="777"/>
      <c r="H22" s="777"/>
      <c r="I22" s="778"/>
      <c r="J22" s="53"/>
      <c r="K22" s="53"/>
      <c r="L22" s="50"/>
      <c r="M22" s="70"/>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24.95" customHeight="1">
      <c r="A23" s="94"/>
      <c r="B23" s="76"/>
      <c r="C23" s="727" t="s">
        <v>801</v>
      </c>
      <c r="D23" s="726"/>
      <c r="E23" s="726"/>
      <c r="F23" s="726"/>
      <c r="G23" s="726"/>
      <c r="H23" s="726"/>
      <c r="I23" s="726"/>
      <c r="J23" s="85"/>
      <c r="L23" s="50"/>
      <c r="M23" s="70"/>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35.1" customHeight="1">
      <c r="A24" s="94"/>
      <c r="B24" s="76"/>
      <c r="C24" s="768" t="s">
        <v>788</v>
      </c>
      <c r="D24" s="769"/>
      <c r="E24" s="769"/>
      <c r="F24" s="769"/>
      <c r="G24" s="769"/>
      <c r="H24" s="50"/>
      <c r="I24" s="50"/>
      <c r="J24" s="87"/>
      <c r="L24" s="50"/>
      <c r="M24" s="70"/>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s="62" customFormat="1" ht="35.1" customHeight="1" thickBot="1">
      <c r="A25" s="94"/>
      <c r="B25" s="76"/>
      <c r="C25" s="766" t="s">
        <v>797</v>
      </c>
      <c r="D25" s="766"/>
      <c r="E25" s="329">
        <v>2022</v>
      </c>
      <c r="F25" s="329">
        <v>2023</v>
      </c>
      <c r="G25" s="330">
        <v>2024</v>
      </c>
      <c r="H25" s="240"/>
      <c r="I25" s="240"/>
      <c r="J25" s="240"/>
      <c r="L25" s="50"/>
      <c r="M25" s="70"/>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s="62" customFormat="1" ht="24.95" customHeight="1">
      <c r="A26" s="94"/>
      <c r="B26" s="76"/>
      <c r="C26" s="758" t="s">
        <v>182</v>
      </c>
      <c r="D26" s="758"/>
      <c r="E26" s="346">
        <v>2184049</v>
      </c>
      <c r="F26" s="346">
        <v>2357385</v>
      </c>
      <c r="G26" s="347">
        <v>3827253.943645</v>
      </c>
      <c r="H26" s="240"/>
      <c r="I26" s="240"/>
      <c r="J26" s="240"/>
      <c r="L26" s="50"/>
      <c r="M26" s="70"/>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s="62" customFormat="1" ht="24.95" customHeight="1">
      <c r="A27" s="94"/>
      <c r="B27" s="76"/>
      <c r="C27" s="758" t="s">
        <v>786</v>
      </c>
      <c r="D27" s="758"/>
      <c r="E27" s="346">
        <v>490804</v>
      </c>
      <c r="F27" s="346">
        <v>346782</v>
      </c>
      <c r="G27" s="347">
        <v>872885.67272200005</v>
      </c>
      <c r="H27" s="240"/>
      <c r="I27" s="240"/>
      <c r="J27" s="240"/>
      <c r="L27" s="50"/>
      <c r="M27" s="70"/>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s="62" customFormat="1" ht="24.95" customHeight="1">
      <c r="A28" s="94"/>
      <c r="B28" s="76"/>
      <c r="C28" s="758" t="s">
        <v>183</v>
      </c>
      <c r="D28" s="758"/>
      <c r="E28" s="346">
        <v>5436</v>
      </c>
      <c r="F28" s="346">
        <v>4851</v>
      </c>
      <c r="G28" s="347">
        <v>7327.0619999999999</v>
      </c>
      <c r="H28" s="240"/>
      <c r="I28" s="240"/>
      <c r="J28" s="240"/>
      <c r="L28" s="50"/>
      <c r="M28" s="70"/>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1:46" s="62" customFormat="1" ht="24.95" customHeight="1">
      <c r="A29" s="94"/>
      <c r="B29" s="76"/>
      <c r="C29" s="758" t="s">
        <v>184</v>
      </c>
      <c r="D29" s="758"/>
      <c r="E29" s="346">
        <v>1109</v>
      </c>
      <c r="F29" s="346">
        <v>567</v>
      </c>
      <c r="G29" s="347">
        <v>593.28805899999998</v>
      </c>
      <c r="H29" s="240"/>
      <c r="I29" s="240"/>
      <c r="J29" s="240"/>
      <c r="L29" s="50"/>
      <c r="M29" s="70"/>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1:46" s="62" customFormat="1" ht="24.95" customHeight="1">
      <c r="A30" s="94"/>
      <c r="B30" s="76"/>
      <c r="C30" s="758" t="s">
        <v>185</v>
      </c>
      <c r="D30" s="758"/>
      <c r="E30" s="346" t="s">
        <v>55</v>
      </c>
      <c r="F30" s="346">
        <v>27</v>
      </c>
      <c r="G30" s="347">
        <v>2542.1159830000001</v>
      </c>
      <c r="H30" s="240"/>
      <c r="I30" s="240"/>
      <c r="J30" s="240"/>
      <c r="L30" s="50"/>
      <c r="M30" s="70"/>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1:46" s="62" customFormat="1" ht="24.95" customHeight="1">
      <c r="A31" s="94"/>
      <c r="B31" s="76"/>
      <c r="C31" s="775" t="s">
        <v>62</v>
      </c>
      <c r="D31" s="775"/>
      <c r="E31" s="341">
        <v>2681397</v>
      </c>
      <c r="F31" s="341">
        <v>2709612</v>
      </c>
      <c r="G31" s="348">
        <v>4710602.0820000004</v>
      </c>
      <c r="H31" s="240"/>
      <c r="I31" s="240"/>
      <c r="J31" s="240"/>
      <c r="L31" s="50"/>
      <c r="M31" s="70"/>
      <c r="N31" s="74"/>
      <c r="O31" s="75"/>
      <c r="P31" s="75"/>
      <c r="Q31" s="75"/>
      <c r="R31" s="75"/>
      <c r="S31" s="75"/>
      <c r="T31" s="75"/>
      <c r="U31" s="7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1"/>
    </row>
    <row r="32" spans="1:46" s="62" customFormat="1" ht="35.1" customHeight="1">
      <c r="A32" s="94"/>
      <c r="B32" s="76"/>
      <c r="C32" s="784" t="s">
        <v>785</v>
      </c>
      <c r="D32" s="785"/>
      <c r="E32" s="785"/>
      <c r="F32" s="785"/>
      <c r="G32" s="785"/>
      <c r="H32" s="240"/>
      <c r="I32" s="240"/>
      <c r="J32" s="240"/>
      <c r="L32" s="50"/>
      <c r="M32" s="70"/>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1:46" s="62" customFormat="1" ht="24.95" customHeight="1">
      <c r="A33" s="94"/>
      <c r="B33" s="76"/>
      <c r="C33" s="761" t="s">
        <v>773</v>
      </c>
      <c r="D33" s="761"/>
      <c r="E33" s="761"/>
      <c r="F33" s="761"/>
      <c r="G33" s="761"/>
      <c r="H33" s="198"/>
      <c r="I33" s="198"/>
      <c r="J33" s="198"/>
      <c r="K33" s="198"/>
      <c r="L33" s="50"/>
      <c r="M33" s="70"/>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1:46" s="62" customFormat="1" ht="24.95" customHeight="1">
      <c r="A34" s="94"/>
      <c r="B34" s="76"/>
      <c r="C34" s="761" t="s">
        <v>774</v>
      </c>
      <c r="D34" s="761"/>
      <c r="E34" s="761"/>
      <c r="F34" s="761"/>
      <c r="G34" s="761"/>
      <c r="H34" s="365"/>
      <c r="L34" s="50"/>
      <c r="M34" s="70"/>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1:46" s="62" customFormat="1" ht="24.95" customHeight="1">
      <c r="A35" s="94"/>
      <c r="B35" s="76"/>
      <c r="C35" s="761"/>
      <c r="D35" s="761"/>
      <c r="E35" s="761"/>
      <c r="F35" s="761"/>
      <c r="G35" s="761"/>
      <c r="H35" s="365"/>
      <c r="L35" s="50"/>
      <c r="M35" s="70"/>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1:46" s="62" customFormat="1" ht="24.95" customHeight="1">
      <c r="A36" s="94"/>
      <c r="B36" s="76"/>
      <c r="C36" s="761"/>
      <c r="D36" s="761"/>
      <c r="E36" s="761"/>
      <c r="F36" s="761"/>
      <c r="G36" s="761"/>
      <c r="H36" s="365"/>
      <c r="L36" s="50"/>
      <c r="M36" s="70"/>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1:46" s="62" customFormat="1" ht="35.1" customHeight="1">
      <c r="A37" s="94"/>
      <c r="B37" s="76"/>
      <c r="C37" s="761" t="s">
        <v>787</v>
      </c>
      <c r="D37" s="761"/>
      <c r="E37" s="761"/>
      <c r="F37" s="761"/>
      <c r="G37" s="761"/>
      <c r="H37" s="365"/>
      <c r="L37" s="50"/>
      <c r="M37" s="70"/>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1:46" s="62" customFormat="1" ht="24.95" customHeight="1">
      <c r="A38" s="94"/>
      <c r="B38" s="76"/>
      <c r="C38" s="768"/>
      <c r="D38" s="769"/>
      <c r="E38" s="769"/>
      <c r="F38" s="769"/>
      <c r="G38" s="769"/>
      <c r="L38" s="50"/>
      <c r="M38" s="70"/>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1:46" s="62" customFormat="1" ht="35.1" customHeight="1" thickBot="1">
      <c r="A39" s="94"/>
      <c r="B39" s="76"/>
      <c r="C39" s="766" t="s">
        <v>798</v>
      </c>
      <c r="D39" s="766"/>
      <c r="E39" s="329">
        <v>2022</v>
      </c>
      <c r="F39" s="329">
        <v>2023</v>
      </c>
      <c r="G39" s="330">
        <v>2024</v>
      </c>
      <c r="L39" s="50"/>
      <c r="M39" s="70"/>
      <c r="N39" s="74"/>
      <c r="O39" s="75"/>
      <c r="P39" s="75"/>
      <c r="Q39" s="75"/>
      <c r="R39" s="75"/>
      <c r="S39" s="75"/>
      <c r="T39" s="75"/>
      <c r="U39" s="75"/>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1:46" s="62" customFormat="1" ht="24.95" customHeight="1">
      <c r="A40" s="94"/>
      <c r="B40" s="76"/>
      <c r="C40" s="776" t="s">
        <v>186</v>
      </c>
      <c r="D40" s="776"/>
      <c r="E40" s="349">
        <v>194</v>
      </c>
      <c r="F40" s="349">
        <v>352</v>
      </c>
      <c r="G40" s="350">
        <v>996.87249799999995</v>
      </c>
      <c r="L40" s="50"/>
      <c r="M40" s="70"/>
      <c r="N40" s="74"/>
      <c r="O40" s="75"/>
      <c r="P40" s="75"/>
      <c r="Q40" s="75"/>
      <c r="R40" s="75"/>
      <c r="S40" s="75"/>
      <c r="T40" s="75"/>
      <c r="U40" s="75"/>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1:46" s="62" customFormat="1" ht="24.95" customHeight="1">
      <c r="A41" s="94"/>
      <c r="B41" s="76"/>
      <c r="C41" s="758" t="s">
        <v>187</v>
      </c>
      <c r="D41" s="758"/>
      <c r="E41" s="346">
        <v>116</v>
      </c>
      <c r="F41" s="346">
        <v>78</v>
      </c>
      <c r="G41" s="351">
        <v>83.621950999999996</v>
      </c>
      <c r="L41" s="50"/>
      <c r="M41" s="70"/>
      <c r="N41" s="74"/>
      <c r="O41" s="75"/>
      <c r="P41" s="75"/>
      <c r="Q41" s="75"/>
      <c r="R41" s="75"/>
      <c r="S41" s="75"/>
      <c r="T41" s="75"/>
      <c r="U41" s="75"/>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1"/>
    </row>
    <row r="42" spans="1:46" s="62" customFormat="1" ht="24.95" customHeight="1">
      <c r="A42" s="94"/>
      <c r="B42" s="76"/>
      <c r="C42" s="775" t="s">
        <v>62</v>
      </c>
      <c r="D42" s="775"/>
      <c r="E42" s="341">
        <v>310</v>
      </c>
      <c r="F42" s="341">
        <v>430</v>
      </c>
      <c r="G42" s="342">
        <v>1080.4939999999999</v>
      </c>
      <c r="L42" s="50"/>
      <c r="M42" s="70"/>
      <c r="N42" s="74"/>
      <c r="O42" s="75"/>
      <c r="P42" s="75"/>
      <c r="Q42" s="75"/>
      <c r="R42" s="75"/>
      <c r="S42" s="75"/>
      <c r="T42" s="75"/>
      <c r="U42" s="75"/>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24.95" customHeight="1">
      <c r="A43" s="94"/>
      <c r="B43" s="76"/>
      <c r="C43" s="352"/>
      <c r="D43" s="352"/>
      <c r="E43" s="352"/>
      <c r="F43" s="133"/>
      <c r="G43" s="133"/>
      <c r="L43" s="50"/>
      <c r="M43" s="70"/>
      <c r="N43" s="74"/>
      <c r="O43" s="75"/>
      <c r="P43" s="75"/>
      <c r="Q43" s="75"/>
      <c r="R43" s="75"/>
      <c r="S43" s="75"/>
      <c r="T43" s="75"/>
      <c r="U43" s="75"/>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thickBot="1">
      <c r="A44" s="94"/>
      <c r="B44" s="76"/>
      <c r="C44" s="325" t="s">
        <v>791</v>
      </c>
      <c r="D44" s="329">
        <v>2022</v>
      </c>
      <c r="E44" s="329">
        <v>2023</v>
      </c>
      <c r="F44" s="355">
        <v>2024</v>
      </c>
      <c r="L44" s="50"/>
      <c r="M44" s="70"/>
      <c r="N44" s="74"/>
      <c r="O44" s="75"/>
      <c r="P44" s="75"/>
      <c r="Q44" s="75"/>
      <c r="R44" s="75"/>
      <c r="S44" s="75"/>
      <c r="T44" s="75"/>
      <c r="U44" s="75"/>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c r="A45" s="94"/>
      <c r="B45" s="76"/>
      <c r="C45" s="207" t="s">
        <v>83</v>
      </c>
      <c r="D45" s="356">
        <v>457.97495445000004</v>
      </c>
      <c r="E45" s="356">
        <v>512.53376553499993</v>
      </c>
      <c r="F45" s="356">
        <v>911.14383256999997</v>
      </c>
      <c r="L45" s="50"/>
      <c r="M45" s="70"/>
      <c r="N45" s="74"/>
      <c r="O45" s="75"/>
      <c r="P45" s="75"/>
      <c r="Q45" s="75"/>
      <c r="R45" s="75"/>
      <c r="S45" s="75"/>
      <c r="T45" s="75"/>
      <c r="U45" s="75"/>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1"/>
    </row>
    <row r="46" spans="1:46" s="62" customFormat="1" ht="24.95" customHeight="1">
      <c r="A46" s="94"/>
      <c r="B46" s="76"/>
      <c r="C46" s="207" t="s">
        <v>794</v>
      </c>
      <c r="D46" s="356">
        <v>2212.4284068769998</v>
      </c>
      <c r="E46" s="356">
        <v>2047.0839158179999</v>
      </c>
      <c r="F46" s="356">
        <v>2888.5647932830007</v>
      </c>
      <c r="L46" s="50"/>
      <c r="M46" s="70"/>
      <c r="N46" s="74"/>
      <c r="O46" s="75"/>
      <c r="P46" s="75"/>
      <c r="Q46" s="75"/>
      <c r="R46" s="75"/>
      <c r="S46" s="75"/>
      <c r="T46" s="75"/>
      <c r="U46" s="75"/>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1"/>
    </row>
    <row r="47" spans="1:46" s="62" customFormat="1" ht="24.95" customHeight="1">
      <c r="A47" s="94"/>
      <c r="B47" s="76"/>
      <c r="C47" s="207" t="s">
        <v>793</v>
      </c>
      <c r="D47" s="356">
        <v>10.993941762</v>
      </c>
      <c r="E47" s="356">
        <v>149.97009459500001</v>
      </c>
      <c r="F47" s="356">
        <v>820.39970336199997</v>
      </c>
      <c r="L47" s="50"/>
      <c r="M47" s="70"/>
      <c r="N47" s="74"/>
      <c r="O47" s="75"/>
      <c r="P47" s="75"/>
      <c r="Q47" s="75"/>
      <c r="R47" s="75"/>
      <c r="S47" s="75"/>
      <c r="T47" s="75"/>
      <c r="U47" s="75"/>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1"/>
    </row>
    <row r="48" spans="1:46" s="62" customFormat="1" ht="24.95" customHeight="1">
      <c r="A48" s="94"/>
      <c r="B48" s="76"/>
      <c r="C48" s="207" t="s">
        <v>795</v>
      </c>
      <c r="D48" s="356">
        <v>0</v>
      </c>
      <c r="E48" s="356">
        <v>0</v>
      </c>
      <c r="F48" s="356">
        <v>90.465462656</v>
      </c>
      <c r="L48" s="50"/>
      <c r="M48" s="70"/>
      <c r="N48" s="74"/>
      <c r="O48" s="75"/>
      <c r="P48" s="75"/>
      <c r="Q48" s="75"/>
      <c r="R48" s="75"/>
      <c r="S48" s="75"/>
      <c r="T48" s="75"/>
      <c r="U48" s="75"/>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1"/>
    </row>
    <row r="49" spans="1:46" s="62" customFormat="1" ht="24.95" customHeight="1">
      <c r="A49" s="94"/>
      <c r="B49" s="76"/>
      <c r="C49" s="207" t="s">
        <v>799</v>
      </c>
      <c r="D49" s="358">
        <f>SUM(D50:D52)</f>
        <v>0</v>
      </c>
      <c r="E49" s="357">
        <f>SUM(E50:E52)</f>
        <v>2.4680000000000001E-2</v>
      </c>
      <c r="F49" s="357">
        <f>SUM(F50:F52)</f>
        <v>2.8288538000000005E-2</v>
      </c>
      <c r="G49" s="357"/>
      <c r="L49" s="50"/>
      <c r="M49" s="70"/>
      <c r="N49" s="74"/>
      <c r="O49" s="75"/>
      <c r="P49" s="75"/>
      <c r="Q49" s="75"/>
      <c r="R49" s="75"/>
      <c r="S49" s="75"/>
      <c r="T49" s="75"/>
      <c r="U49" s="75"/>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1"/>
    </row>
    <row r="50" spans="1:46" s="62" customFormat="1" ht="24.95" customHeight="1">
      <c r="A50" s="94"/>
      <c r="B50" s="76"/>
      <c r="C50" s="359" t="s">
        <v>789</v>
      </c>
      <c r="D50" s="360">
        <v>0</v>
      </c>
      <c r="E50" s="360">
        <v>0</v>
      </c>
      <c r="F50" s="361">
        <v>1.4539476000000001E-2</v>
      </c>
      <c r="G50" s="357"/>
      <c r="L50" s="50"/>
      <c r="M50" s="70"/>
      <c r="N50" s="74"/>
      <c r="O50" s="75"/>
      <c r="P50" s="75"/>
      <c r="Q50" s="75"/>
      <c r="R50" s="75"/>
      <c r="S50" s="75"/>
      <c r="T50" s="75"/>
      <c r="U50" s="75"/>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1"/>
    </row>
    <row r="51" spans="1:46" s="62" customFormat="1" ht="24.95" customHeight="1">
      <c r="A51" s="94"/>
      <c r="B51" s="76"/>
      <c r="C51" s="359" t="s">
        <v>796</v>
      </c>
      <c r="D51" s="360">
        <v>0</v>
      </c>
      <c r="E51" s="361">
        <v>2.4680000000000001E-2</v>
      </c>
      <c r="F51" s="361">
        <v>1.3619062000000001E-2</v>
      </c>
      <c r="H51" s="791" t="s">
        <v>963</v>
      </c>
      <c r="I51" s="792"/>
      <c r="L51" s="50"/>
      <c r="M51" s="70"/>
      <c r="N51" s="74"/>
      <c r="O51" s="75"/>
      <c r="P51" s="75"/>
      <c r="Q51" s="75"/>
      <c r="R51" s="75"/>
      <c r="S51" s="75"/>
      <c r="T51" s="75"/>
      <c r="U51" s="75"/>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1"/>
    </row>
    <row r="52" spans="1:46" s="62" customFormat="1" ht="24.95" customHeight="1">
      <c r="A52" s="94"/>
      <c r="B52" s="76"/>
      <c r="C52" s="359" t="s">
        <v>792</v>
      </c>
      <c r="D52" s="360">
        <v>0</v>
      </c>
      <c r="E52" s="360">
        <v>0</v>
      </c>
      <c r="F52" s="361">
        <v>1.3000000000000002E-4</v>
      </c>
      <c r="H52" s="793"/>
      <c r="I52" s="794"/>
      <c r="L52" s="50"/>
      <c r="M52" s="70"/>
      <c r="N52" s="74"/>
      <c r="O52" s="75"/>
      <c r="P52" s="75"/>
      <c r="Q52" s="75"/>
      <c r="R52" s="75"/>
      <c r="S52" s="75"/>
      <c r="T52" s="75"/>
      <c r="U52" s="75"/>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1"/>
    </row>
    <row r="53" spans="1:46" s="62" customFormat="1" ht="24.95" customHeight="1">
      <c r="A53" s="94"/>
      <c r="B53" s="76"/>
      <c r="C53" s="354" t="s">
        <v>790</v>
      </c>
      <c r="D53" s="341">
        <v>2681.3973030000002</v>
      </c>
      <c r="E53" s="341">
        <v>2709.6124559999998</v>
      </c>
      <c r="F53" s="342">
        <v>4710.6020799999997</v>
      </c>
      <c r="H53" s="795"/>
      <c r="I53" s="796"/>
      <c r="L53" s="50"/>
      <c r="M53" s="70"/>
      <c r="N53" s="74"/>
      <c r="O53" s="75"/>
      <c r="P53" s="75"/>
      <c r="Q53" s="75"/>
      <c r="R53" s="75"/>
      <c r="S53" s="75"/>
      <c r="T53" s="75"/>
      <c r="U53" s="75"/>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1"/>
    </row>
    <row r="54" spans="1:46" s="62" customFormat="1" ht="24.95" customHeight="1">
      <c r="A54" s="94"/>
      <c r="B54" s="76"/>
      <c r="L54" s="50"/>
      <c r="M54" s="70"/>
      <c r="N54" s="74"/>
      <c r="O54" s="75"/>
      <c r="P54" s="75"/>
      <c r="Q54" s="75"/>
      <c r="R54" s="75"/>
      <c r="S54" s="75"/>
      <c r="T54" s="75"/>
      <c r="U54" s="75"/>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1"/>
    </row>
    <row r="55" spans="1:46" s="62" customFormat="1" ht="24.95" customHeight="1">
      <c r="A55" s="94"/>
      <c r="B55" s="76"/>
      <c r="C55" s="332" t="s">
        <v>545</v>
      </c>
      <c r="D55" s="765" t="s">
        <v>554</v>
      </c>
      <c r="E55" s="777"/>
      <c r="F55" s="777"/>
      <c r="G55" s="777"/>
      <c r="H55" s="777"/>
      <c r="I55" s="778"/>
      <c r="J55" s="53"/>
      <c r="K55" s="53"/>
      <c r="L55" s="50"/>
      <c r="M55" s="70"/>
      <c r="N55" s="74"/>
      <c r="O55" s="75"/>
      <c r="P55" s="75"/>
      <c r="Q55" s="75"/>
      <c r="R55" s="75"/>
      <c r="S55" s="75"/>
      <c r="T55" s="75"/>
      <c r="U55" s="75"/>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1"/>
    </row>
    <row r="56" spans="1:46" s="62" customFormat="1" ht="24.95" customHeight="1">
      <c r="A56" s="94"/>
      <c r="B56" s="76"/>
      <c r="C56" s="362" t="s">
        <v>558</v>
      </c>
      <c r="D56" s="765" t="s">
        <v>565</v>
      </c>
      <c r="E56" s="777"/>
      <c r="F56" s="777"/>
      <c r="G56" s="777"/>
      <c r="H56" s="777"/>
      <c r="I56" s="778"/>
      <c r="J56" s="53"/>
      <c r="K56" s="53"/>
      <c r="L56" s="50"/>
      <c r="M56" s="70"/>
      <c r="N56" s="74"/>
      <c r="O56" s="75"/>
      <c r="P56" s="75"/>
      <c r="Q56" s="75"/>
      <c r="R56" s="75"/>
      <c r="S56" s="75"/>
      <c r="T56" s="75"/>
      <c r="U56" s="75"/>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1"/>
    </row>
    <row r="57" spans="1:46" s="62" customFormat="1" ht="24.95" customHeight="1">
      <c r="A57" s="94"/>
      <c r="B57" s="76"/>
      <c r="C57" s="720" t="s">
        <v>775</v>
      </c>
      <c r="D57" s="721"/>
      <c r="E57" s="721"/>
      <c r="F57" s="721"/>
      <c r="G57" s="721"/>
      <c r="H57" s="721"/>
      <c r="I57" s="721"/>
      <c r="J57" s="85"/>
      <c r="L57" s="50"/>
      <c r="M57" s="70"/>
      <c r="N57" s="74"/>
      <c r="O57" s="75"/>
      <c r="P57" s="75"/>
      <c r="Q57" s="75"/>
      <c r="R57" s="75"/>
      <c r="S57" s="75"/>
      <c r="T57" s="75"/>
      <c r="U57" s="75"/>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1"/>
    </row>
    <row r="58" spans="1:46" s="62" customFormat="1" ht="24.95" customHeight="1">
      <c r="A58" s="94"/>
      <c r="B58" s="76"/>
      <c r="C58" s="768" t="s">
        <v>802</v>
      </c>
      <c r="D58" s="769"/>
      <c r="E58" s="769"/>
      <c r="F58" s="769"/>
      <c r="G58" s="769"/>
      <c r="H58" s="87"/>
      <c r="I58" s="87"/>
      <c r="J58" s="85"/>
      <c r="L58" s="50"/>
      <c r="M58" s="70"/>
      <c r="N58" s="74"/>
      <c r="O58" s="75"/>
      <c r="P58" s="75"/>
      <c r="Q58" s="75"/>
      <c r="R58" s="75"/>
      <c r="S58" s="75"/>
      <c r="T58" s="75"/>
      <c r="U58" s="75"/>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1"/>
    </row>
    <row r="59" spans="1:46" s="62" customFormat="1" ht="35.1" customHeight="1" thickBot="1">
      <c r="A59" s="94"/>
      <c r="B59" s="76"/>
      <c r="C59" s="766" t="s">
        <v>803</v>
      </c>
      <c r="D59" s="766"/>
      <c r="E59" s="329">
        <v>2022</v>
      </c>
      <c r="F59" s="329">
        <v>2023</v>
      </c>
      <c r="G59" s="330">
        <v>2024</v>
      </c>
      <c r="L59" s="50"/>
      <c r="M59" s="70"/>
      <c r="N59" s="74"/>
      <c r="O59" s="75"/>
      <c r="P59" s="75"/>
      <c r="Q59" s="75"/>
      <c r="R59" s="75"/>
      <c r="S59" s="75"/>
      <c r="T59" s="75"/>
      <c r="U59" s="75"/>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1"/>
    </row>
    <row r="60" spans="1:46" s="62" customFormat="1" ht="24.95" customHeight="1">
      <c r="A60" s="94"/>
      <c r="B60" s="76"/>
      <c r="C60" s="767" t="s">
        <v>182</v>
      </c>
      <c r="D60" s="767"/>
      <c r="E60" s="363">
        <v>1700</v>
      </c>
      <c r="F60" s="363">
        <v>2644</v>
      </c>
      <c r="G60" s="364">
        <v>4272</v>
      </c>
      <c r="L60" s="50"/>
      <c r="M60" s="70"/>
      <c r="N60" s="74"/>
      <c r="O60" s="75"/>
      <c r="P60" s="75"/>
      <c r="Q60" s="75"/>
      <c r="R60" s="75"/>
      <c r="S60" s="75"/>
      <c r="T60" s="75"/>
      <c r="U60" s="75"/>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1"/>
    </row>
    <row r="61" spans="1:46" s="62" customFormat="1" ht="35.1" customHeight="1">
      <c r="A61" s="94"/>
      <c r="B61" s="76"/>
      <c r="C61" s="784" t="s">
        <v>800</v>
      </c>
      <c r="D61" s="785"/>
      <c r="E61" s="785"/>
      <c r="F61" s="785"/>
      <c r="G61" s="786"/>
      <c r="L61" s="50"/>
      <c r="M61" s="70"/>
      <c r="N61" s="74"/>
      <c r="O61" s="75"/>
      <c r="P61" s="75"/>
      <c r="Q61" s="75"/>
      <c r="R61" s="75"/>
      <c r="S61" s="75"/>
      <c r="T61" s="75"/>
      <c r="U61" s="75"/>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1"/>
    </row>
    <row r="62" spans="1:46" s="62" customFormat="1" ht="24.95" customHeight="1">
      <c r="A62" s="94"/>
      <c r="B62" s="76"/>
      <c r="C62" s="770" t="s">
        <v>776</v>
      </c>
      <c r="D62" s="770"/>
      <c r="E62" s="770"/>
      <c r="F62" s="770"/>
      <c r="G62" s="770"/>
      <c r="H62" s="220"/>
      <c r="I62" s="365"/>
      <c r="L62" s="50"/>
      <c r="M62" s="70"/>
      <c r="N62" s="74"/>
      <c r="O62" s="75"/>
      <c r="P62" s="75"/>
      <c r="Q62" s="75"/>
      <c r="R62" s="75"/>
      <c r="S62" s="75"/>
      <c r="T62" s="75"/>
      <c r="U62" s="75"/>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1"/>
    </row>
    <row r="63" spans="1:46" s="62" customFormat="1" ht="24.95" customHeight="1">
      <c r="A63" s="94"/>
      <c r="B63" s="76"/>
      <c r="C63" s="770"/>
      <c r="D63" s="770"/>
      <c r="E63" s="770"/>
      <c r="F63" s="770"/>
      <c r="G63" s="770"/>
      <c r="H63" s="220"/>
      <c r="I63" s="365"/>
      <c r="L63" s="50"/>
      <c r="M63" s="70"/>
      <c r="N63" s="74"/>
      <c r="O63" s="75"/>
      <c r="P63" s="75"/>
      <c r="Q63" s="75"/>
      <c r="R63" s="75"/>
      <c r="S63" s="75"/>
      <c r="T63" s="75"/>
      <c r="U63" s="75"/>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1"/>
    </row>
    <row r="64" spans="1:46" s="62" customFormat="1" ht="24.95" customHeight="1">
      <c r="A64" s="94"/>
      <c r="B64" s="76"/>
      <c r="L64" s="50"/>
      <c r="M64" s="70"/>
      <c r="N64" s="74"/>
      <c r="O64" s="75"/>
      <c r="P64" s="75"/>
      <c r="Q64" s="75"/>
      <c r="R64" s="75"/>
      <c r="S64" s="75"/>
      <c r="T64" s="75"/>
      <c r="U64" s="75"/>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1"/>
    </row>
    <row r="65" spans="1:46" s="62" customFormat="1" ht="24.95" customHeight="1">
      <c r="A65" s="94"/>
      <c r="B65" s="76"/>
      <c r="C65" s="331" t="s">
        <v>546</v>
      </c>
      <c r="D65" s="765" t="s">
        <v>553</v>
      </c>
      <c r="E65" s="777"/>
      <c r="F65" s="777"/>
      <c r="G65" s="777"/>
      <c r="H65" s="777"/>
      <c r="I65" s="778"/>
      <c r="L65" s="50"/>
      <c r="M65" s="70"/>
      <c r="N65" s="74"/>
      <c r="O65" s="75"/>
      <c r="P65" s="75"/>
      <c r="Q65" s="75"/>
      <c r="R65" s="75"/>
      <c r="S65" s="75"/>
      <c r="T65" s="75"/>
      <c r="U65" s="75"/>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1"/>
    </row>
    <row r="66" spans="1:46" s="62" customFormat="1" ht="24.95" customHeight="1">
      <c r="A66" s="94"/>
      <c r="B66" s="76"/>
      <c r="C66" s="787" t="s">
        <v>806</v>
      </c>
      <c r="D66" s="788"/>
      <c r="E66" s="788"/>
      <c r="F66" s="788"/>
      <c r="G66" s="788"/>
      <c r="H66" s="788"/>
      <c r="I66" s="788"/>
      <c r="J66" s="53"/>
      <c r="K66" s="53"/>
      <c r="L66" s="50"/>
      <c r="M66" s="70"/>
      <c r="N66" s="74"/>
      <c r="O66" s="75"/>
      <c r="P66" s="75"/>
      <c r="Q66" s="75"/>
      <c r="R66" s="75"/>
      <c r="S66" s="75"/>
      <c r="T66" s="75"/>
      <c r="U66" s="75"/>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1"/>
    </row>
    <row r="67" spans="1:46" s="62" customFormat="1" ht="24.95" customHeight="1">
      <c r="A67" s="94"/>
      <c r="B67" s="76"/>
      <c r="C67" s="768" t="s">
        <v>805</v>
      </c>
      <c r="D67" s="769"/>
      <c r="E67" s="769"/>
      <c r="F67" s="769"/>
      <c r="G67" s="769"/>
      <c r="H67" s="85"/>
      <c r="I67" s="85"/>
      <c r="J67" s="85"/>
      <c r="L67" s="50"/>
      <c r="M67" s="70"/>
      <c r="N67" s="74"/>
      <c r="O67" s="75"/>
      <c r="P67" s="75"/>
      <c r="Q67" s="75"/>
      <c r="R67" s="75"/>
      <c r="S67" s="75"/>
      <c r="T67" s="75"/>
      <c r="U67" s="75"/>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1"/>
    </row>
    <row r="68" spans="1:46" s="62" customFormat="1" ht="35.1" customHeight="1" thickBot="1">
      <c r="A68" s="94"/>
      <c r="B68" s="76"/>
      <c r="C68" s="766" t="s">
        <v>804</v>
      </c>
      <c r="D68" s="766"/>
      <c r="E68" s="329">
        <v>2022</v>
      </c>
      <c r="F68" s="329">
        <v>2023</v>
      </c>
      <c r="G68" s="330">
        <v>2024</v>
      </c>
      <c r="L68" s="50"/>
      <c r="M68" s="70"/>
      <c r="N68" s="74"/>
      <c r="O68" s="75"/>
      <c r="P68" s="75"/>
      <c r="Q68" s="75"/>
      <c r="R68" s="75"/>
      <c r="S68" s="75"/>
      <c r="T68" s="75"/>
      <c r="U68" s="75"/>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1"/>
    </row>
    <row r="69" spans="1:46" s="62" customFormat="1" ht="24.95" customHeight="1">
      <c r="A69" s="94"/>
      <c r="B69" s="76"/>
      <c r="C69" s="776" t="s">
        <v>188</v>
      </c>
      <c r="D69" s="776"/>
      <c r="E69" s="349" t="s">
        <v>55</v>
      </c>
      <c r="F69" s="349">
        <v>569981</v>
      </c>
      <c r="G69" s="350" t="s">
        <v>55</v>
      </c>
      <c r="L69" s="50"/>
      <c r="M69" s="70"/>
      <c r="N69" s="74"/>
      <c r="O69" s="75"/>
      <c r="P69" s="75"/>
      <c r="Q69" s="75"/>
      <c r="R69" s="75"/>
      <c r="S69" s="75"/>
      <c r="T69" s="75"/>
      <c r="U69" s="75"/>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1"/>
    </row>
    <row r="70" spans="1:46" s="62" customFormat="1" ht="24.95" customHeight="1">
      <c r="A70" s="94"/>
      <c r="B70" s="76"/>
      <c r="C70" s="758" t="s">
        <v>777</v>
      </c>
      <c r="D70" s="758"/>
      <c r="E70" s="346">
        <v>9579</v>
      </c>
      <c r="F70" s="346">
        <v>513</v>
      </c>
      <c r="G70" s="351">
        <v>7374.317</v>
      </c>
      <c r="L70" s="50"/>
      <c r="M70" s="70"/>
      <c r="N70" s="74"/>
      <c r="O70" s="75"/>
      <c r="P70" s="75"/>
      <c r="Q70" s="75"/>
      <c r="R70" s="75"/>
      <c r="S70" s="75"/>
      <c r="T70" s="75"/>
      <c r="U70" s="75"/>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1"/>
    </row>
    <row r="71" spans="1:46" s="62" customFormat="1" ht="24.95" customHeight="1">
      <c r="A71" s="94"/>
      <c r="B71" s="76"/>
      <c r="C71" s="758" t="s">
        <v>189</v>
      </c>
      <c r="D71" s="758"/>
      <c r="E71" s="346">
        <v>8.4000000000000005E-2</v>
      </c>
      <c r="F71" s="346">
        <v>3</v>
      </c>
      <c r="G71" s="351">
        <v>286.83</v>
      </c>
      <c r="L71" s="50"/>
      <c r="M71" s="70"/>
      <c r="N71" s="74"/>
      <c r="O71" s="75"/>
      <c r="P71" s="75"/>
      <c r="Q71" s="75"/>
      <c r="R71" s="75"/>
      <c r="S71" s="75"/>
      <c r="T71" s="75"/>
      <c r="U71" s="75"/>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1"/>
    </row>
    <row r="72" spans="1:46" s="62" customFormat="1" ht="24.95" customHeight="1">
      <c r="A72" s="94"/>
      <c r="B72" s="76"/>
      <c r="C72" s="758" t="s">
        <v>190</v>
      </c>
      <c r="D72" s="758"/>
      <c r="E72" s="346">
        <v>2875</v>
      </c>
      <c r="F72" s="346">
        <v>2446</v>
      </c>
      <c r="G72" s="351">
        <v>3756.0129999999999</v>
      </c>
      <c r="L72" s="50"/>
      <c r="M72" s="70"/>
      <c r="N72" s="74"/>
      <c r="O72" s="75"/>
      <c r="P72" s="75"/>
      <c r="Q72" s="75"/>
      <c r="R72" s="75"/>
      <c r="S72" s="75"/>
      <c r="T72" s="75"/>
      <c r="U72" s="75"/>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1"/>
    </row>
    <row r="73" spans="1:46" s="62" customFormat="1" ht="24.95" customHeight="1">
      <c r="A73" s="94"/>
      <c r="B73" s="76"/>
      <c r="C73" s="758" t="s">
        <v>191</v>
      </c>
      <c r="D73" s="758"/>
      <c r="E73" s="346">
        <v>728</v>
      </c>
      <c r="F73" s="346">
        <v>1042</v>
      </c>
      <c r="G73" s="351">
        <v>210134.277</v>
      </c>
      <c r="L73" s="50"/>
      <c r="M73" s="70"/>
      <c r="N73" s="74"/>
      <c r="O73" s="75"/>
      <c r="P73" s="75"/>
      <c r="Q73" s="75"/>
      <c r="R73" s="75"/>
      <c r="S73" s="75"/>
      <c r="T73" s="75"/>
      <c r="U73" s="75"/>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1"/>
    </row>
    <row r="74" spans="1:46" s="62" customFormat="1" ht="24.95" customHeight="1">
      <c r="A74" s="94"/>
      <c r="B74" s="76"/>
      <c r="C74" s="758" t="s">
        <v>778</v>
      </c>
      <c r="D74" s="758"/>
      <c r="E74" s="346">
        <v>6496</v>
      </c>
      <c r="F74" s="346">
        <v>15708</v>
      </c>
      <c r="G74" s="351" t="s">
        <v>55</v>
      </c>
      <c r="L74" s="50"/>
      <c r="M74" s="70"/>
      <c r="N74" s="74"/>
      <c r="O74" s="75"/>
      <c r="P74" s="75"/>
      <c r="Q74" s="75"/>
      <c r="R74" s="75"/>
      <c r="S74" s="75"/>
      <c r="T74" s="75"/>
      <c r="U74" s="75"/>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1"/>
    </row>
    <row r="75" spans="1:46" s="62" customFormat="1" ht="24.95" customHeight="1">
      <c r="A75" s="94"/>
      <c r="B75" s="76"/>
      <c r="C75" s="758" t="s">
        <v>192</v>
      </c>
      <c r="D75" s="758"/>
      <c r="E75" s="346" t="s">
        <v>55</v>
      </c>
      <c r="F75" s="346">
        <v>54448</v>
      </c>
      <c r="G75" s="351">
        <v>1338045.692</v>
      </c>
      <c r="L75" s="50"/>
      <c r="M75" s="70"/>
      <c r="N75" s="74"/>
      <c r="O75" s="75"/>
      <c r="P75" s="75"/>
      <c r="Q75" s="75"/>
      <c r="R75" s="75"/>
      <c r="S75" s="75"/>
      <c r="T75" s="75"/>
      <c r="U75" s="75"/>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1"/>
    </row>
    <row r="76" spans="1:46" s="62" customFormat="1" ht="24.95" customHeight="1">
      <c r="A76" s="94"/>
      <c r="B76" s="76"/>
      <c r="C76" s="775" t="s">
        <v>62</v>
      </c>
      <c r="D76" s="775"/>
      <c r="E76" s="341">
        <v>19678</v>
      </c>
      <c r="F76" s="341">
        <v>644142</v>
      </c>
      <c r="G76" s="707">
        <v>1559597</v>
      </c>
      <c r="H76" s="358"/>
      <c r="L76" s="50"/>
      <c r="M76" s="70"/>
      <c r="N76" s="74"/>
      <c r="O76" s="75"/>
      <c r="P76" s="75"/>
      <c r="Q76" s="75"/>
      <c r="R76" s="75"/>
      <c r="S76" s="75"/>
      <c r="T76" s="75"/>
      <c r="U76" s="75"/>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1"/>
    </row>
    <row r="77" spans="1:46" s="62" customFormat="1" ht="35.1" customHeight="1">
      <c r="A77" s="94"/>
      <c r="B77" s="76"/>
      <c r="C77" s="784" t="s">
        <v>785</v>
      </c>
      <c r="D77" s="785"/>
      <c r="E77" s="785"/>
      <c r="F77" s="785"/>
      <c r="G77" s="786"/>
      <c r="L77" s="50"/>
      <c r="M77" s="70"/>
      <c r="N77" s="74"/>
      <c r="O77" s="75"/>
      <c r="P77" s="75"/>
      <c r="Q77" s="75"/>
      <c r="R77" s="75"/>
      <c r="S77" s="75"/>
      <c r="T77" s="75"/>
      <c r="U77" s="75"/>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1"/>
    </row>
    <row r="78" spans="1:46" s="62" customFormat="1" ht="24.95" customHeight="1">
      <c r="A78" s="94"/>
      <c r="B78" s="76"/>
      <c r="C78" s="789" t="s">
        <v>779</v>
      </c>
      <c r="D78" s="789"/>
      <c r="E78" s="789"/>
      <c r="F78" s="789"/>
      <c r="G78" s="790"/>
      <c r="L78" s="50"/>
      <c r="M78" s="70"/>
      <c r="N78" s="74"/>
      <c r="O78" s="75"/>
      <c r="P78" s="75"/>
      <c r="Q78" s="75"/>
      <c r="R78" s="75"/>
      <c r="S78" s="75"/>
      <c r="T78" s="75"/>
      <c r="U78" s="75"/>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1"/>
    </row>
    <row r="79" spans="1:46" s="62" customFormat="1" ht="30" customHeight="1">
      <c r="A79" s="94"/>
      <c r="B79" s="76"/>
      <c r="C79" s="761" t="s">
        <v>780</v>
      </c>
      <c r="D79" s="761"/>
      <c r="E79" s="761"/>
      <c r="F79" s="761"/>
      <c r="G79" s="761"/>
      <c r="H79" s="365"/>
      <c r="L79" s="50"/>
      <c r="M79" s="70"/>
      <c r="N79" s="74"/>
      <c r="O79" s="75"/>
      <c r="P79" s="75"/>
      <c r="Q79" s="75"/>
      <c r="R79" s="75"/>
      <c r="S79" s="75"/>
      <c r="T79" s="75"/>
      <c r="U79" s="75"/>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1"/>
    </row>
    <row r="80" spans="1:46" s="62" customFormat="1" ht="30" customHeight="1">
      <c r="A80" s="94"/>
      <c r="B80" s="76"/>
      <c r="C80" s="761"/>
      <c r="D80" s="761"/>
      <c r="E80" s="761"/>
      <c r="F80" s="761"/>
      <c r="G80" s="761"/>
      <c r="H80" s="365"/>
      <c r="L80" s="50"/>
      <c r="M80" s="70"/>
      <c r="N80" s="74"/>
      <c r="O80" s="75"/>
      <c r="P80" s="75"/>
      <c r="Q80" s="75"/>
      <c r="R80" s="75"/>
      <c r="S80" s="75"/>
      <c r="T80" s="75"/>
      <c r="U80" s="75"/>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1"/>
    </row>
    <row r="81" spans="1:46" s="62" customFormat="1" ht="35.1" customHeight="1">
      <c r="A81" s="94"/>
      <c r="B81" s="76"/>
      <c r="C81" s="782" t="s">
        <v>781</v>
      </c>
      <c r="D81" s="782"/>
      <c r="E81" s="782"/>
      <c r="F81" s="782"/>
      <c r="G81" s="783"/>
      <c r="L81" s="50"/>
      <c r="M81" s="70"/>
      <c r="N81" s="74"/>
      <c r="O81" s="75"/>
      <c r="P81" s="75"/>
      <c r="Q81" s="75"/>
      <c r="R81" s="75"/>
      <c r="S81" s="75"/>
      <c r="T81" s="75"/>
      <c r="U81" s="75"/>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1"/>
    </row>
    <row r="82" spans="1:46" s="62" customFormat="1" ht="24.95" customHeight="1">
      <c r="A82" s="94"/>
      <c r="B82" s="76"/>
      <c r="L82" s="50"/>
      <c r="M82" s="70"/>
      <c r="N82" s="74"/>
      <c r="O82" s="75"/>
      <c r="P82" s="75"/>
      <c r="Q82" s="75"/>
      <c r="R82" s="75"/>
      <c r="S82" s="75"/>
      <c r="T82" s="75"/>
      <c r="U82" s="75"/>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1"/>
    </row>
    <row r="83" spans="1:46" s="62" customFormat="1" ht="24.75" customHeight="1">
      <c r="A83" s="94"/>
      <c r="B83" s="76"/>
      <c r="C83" s="331" t="s">
        <v>547</v>
      </c>
      <c r="D83" s="765" t="s">
        <v>552</v>
      </c>
      <c r="E83" s="777"/>
      <c r="F83" s="777"/>
      <c r="G83" s="777"/>
      <c r="H83" s="777"/>
      <c r="I83" s="778"/>
      <c r="J83" s="53"/>
      <c r="K83" s="53"/>
      <c r="L83" s="50"/>
      <c r="M83" s="70"/>
      <c r="N83" s="74"/>
      <c r="O83" s="75"/>
      <c r="P83" s="75"/>
      <c r="Q83" s="75"/>
      <c r="R83" s="75"/>
      <c r="S83" s="75"/>
      <c r="T83" s="75"/>
      <c r="U83" s="75"/>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1"/>
    </row>
    <row r="84" spans="1:46" s="62" customFormat="1" ht="24.95" customHeight="1">
      <c r="A84" s="94"/>
      <c r="B84" s="76"/>
      <c r="C84" s="720" t="s">
        <v>193</v>
      </c>
      <c r="D84" s="721"/>
      <c r="E84" s="721"/>
      <c r="F84" s="721"/>
      <c r="G84" s="721"/>
      <c r="H84" s="721"/>
      <c r="I84" s="721"/>
      <c r="J84" s="85"/>
      <c r="L84" s="50"/>
      <c r="M84" s="70"/>
      <c r="N84" s="74"/>
      <c r="O84" s="75"/>
      <c r="P84" s="75"/>
      <c r="Q84" s="75"/>
      <c r="R84" s="75"/>
      <c r="S84" s="75"/>
      <c r="T84" s="75"/>
      <c r="U84" s="75"/>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1"/>
    </row>
    <row r="85" spans="1:46" s="62" customFormat="1" ht="24.95" customHeight="1">
      <c r="A85" s="94"/>
      <c r="B85" s="76"/>
      <c r="C85" s="768" t="s">
        <v>807</v>
      </c>
      <c r="D85" s="768"/>
      <c r="E85" s="768"/>
      <c r="F85" s="768"/>
      <c r="G85" s="768"/>
      <c r="H85" s="50"/>
      <c r="I85" s="50"/>
      <c r="J85" s="85"/>
      <c r="L85" s="50"/>
      <c r="M85" s="70"/>
      <c r="N85" s="74"/>
      <c r="O85" s="75"/>
      <c r="P85" s="75"/>
      <c r="Q85" s="75"/>
      <c r="R85" s="75"/>
      <c r="S85" s="75"/>
      <c r="T85" s="75"/>
      <c r="U85" s="75"/>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1"/>
    </row>
    <row r="86" spans="1:46" s="62" customFormat="1" ht="24.95" customHeight="1" thickBot="1">
      <c r="A86" s="94"/>
      <c r="B86" s="76"/>
      <c r="C86" s="766" t="s">
        <v>809</v>
      </c>
      <c r="D86" s="766"/>
      <c r="E86" s="329">
        <v>2022</v>
      </c>
      <c r="F86" s="329">
        <v>2023</v>
      </c>
      <c r="G86" s="330">
        <v>2024</v>
      </c>
      <c r="L86" s="50"/>
      <c r="M86" s="70"/>
      <c r="N86" s="74"/>
      <c r="O86" s="75"/>
      <c r="P86" s="75"/>
      <c r="Q86" s="75"/>
      <c r="R86" s="75"/>
      <c r="S86" s="75"/>
      <c r="T86" s="75"/>
      <c r="U86" s="75"/>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1"/>
    </row>
    <row r="87" spans="1:46" s="62" customFormat="1" ht="24.95" customHeight="1">
      <c r="A87" s="94"/>
      <c r="B87" s="76"/>
      <c r="C87" s="758" t="s">
        <v>195</v>
      </c>
      <c r="D87" s="758"/>
      <c r="E87" s="343">
        <v>0.47</v>
      </c>
      <c r="F87" s="343">
        <v>0.39</v>
      </c>
      <c r="G87" s="366">
        <v>0.26</v>
      </c>
      <c r="L87" s="50"/>
      <c r="M87" s="70"/>
      <c r="N87" s="74"/>
      <c r="O87" s="75"/>
      <c r="P87" s="75"/>
      <c r="Q87" s="75"/>
      <c r="R87" s="75"/>
      <c r="S87" s="75"/>
      <c r="T87" s="75"/>
      <c r="U87" s="75"/>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1"/>
    </row>
    <row r="88" spans="1:46" s="62" customFormat="1" ht="24.95" customHeight="1">
      <c r="A88" s="94"/>
      <c r="B88" s="76"/>
      <c r="C88" s="758" t="s">
        <v>196</v>
      </c>
      <c r="D88" s="758"/>
      <c r="E88" s="343" t="s">
        <v>197</v>
      </c>
      <c r="F88" s="343">
        <v>1.1599999999999999</v>
      </c>
      <c r="G88" s="366">
        <v>0.98</v>
      </c>
      <c r="L88" s="50"/>
      <c r="M88" s="70"/>
      <c r="N88" s="74"/>
      <c r="O88" s="75"/>
      <c r="P88" s="75"/>
      <c r="Q88" s="75"/>
      <c r="R88" s="75"/>
      <c r="S88" s="75"/>
      <c r="T88" s="75"/>
      <c r="U88" s="75"/>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1"/>
    </row>
    <row r="89" spans="1:46" s="62" customFormat="1" ht="24.95" customHeight="1">
      <c r="A89" s="94"/>
      <c r="B89" s="76"/>
      <c r="C89" s="758" t="s">
        <v>198</v>
      </c>
      <c r="D89" s="758"/>
      <c r="E89" s="242" t="s">
        <v>197</v>
      </c>
      <c r="F89" s="242">
        <v>2.5000000000000001E-5</v>
      </c>
      <c r="G89" s="243">
        <v>9.0000000000000002E-6</v>
      </c>
      <c r="L89" s="50"/>
      <c r="M89" s="70"/>
      <c r="N89" s="74"/>
      <c r="O89" s="75"/>
      <c r="P89" s="75"/>
      <c r="Q89" s="75"/>
      <c r="R89" s="75"/>
      <c r="S89" s="75"/>
      <c r="T89" s="75"/>
      <c r="U89" s="75"/>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1"/>
    </row>
    <row r="90" spans="1:46" s="62" customFormat="1" ht="24.95" customHeight="1">
      <c r="A90" s="94"/>
      <c r="B90" s="76"/>
      <c r="C90" s="775" t="s">
        <v>194</v>
      </c>
      <c r="D90" s="775"/>
      <c r="E90" s="336">
        <v>0.47</v>
      </c>
      <c r="F90" s="336">
        <v>0.35</v>
      </c>
      <c r="G90" s="337">
        <v>0.28000000000000003</v>
      </c>
      <c r="L90" s="50"/>
      <c r="M90" s="70"/>
      <c r="N90" s="74"/>
      <c r="O90" s="75"/>
      <c r="P90" s="75"/>
      <c r="Q90" s="75"/>
      <c r="R90" s="75"/>
      <c r="S90" s="75"/>
      <c r="T90" s="75"/>
      <c r="U90" s="75"/>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1"/>
    </row>
    <row r="91" spans="1:46" s="62" customFormat="1" ht="24.95" customHeight="1">
      <c r="A91" s="94"/>
      <c r="B91" s="76"/>
      <c r="C91" s="779" t="s">
        <v>810</v>
      </c>
      <c r="D91" s="761"/>
      <c r="E91" s="761"/>
      <c r="F91" s="761"/>
      <c r="G91" s="780"/>
      <c r="L91" s="50"/>
      <c r="M91" s="70"/>
      <c r="N91" s="74"/>
      <c r="O91" s="75"/>
      <c r="P91" s="75"/>
      <c r="Q91" s="75"/>
      <c r="R91" s="75"/>
      <c r="S91" s="75"/>
      <c r="T91" s="75"/>
      <c r="U91" s="75"/>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1"/>
    </row>
    <row r="92" spans="1:46" s="62" customFormat="1" ht="24.95" customHeight="1">
      <c r="A92" s="94"/>
      <c r="B92" s="76"/>
      <c r="C92" s="761" t="s">
        <v>783</v>
      </c>
      <c r="D92" s="761"/>
      <c r="E92" s="761"/>
      <c r="F92" s="761"/>
      <c r="G92" s="780"/>
      <c r="L92" s="50"/>
      <c r="M92" s="70"/>
      <c r="N92" s="74"/>
      <c r="O92" s="75"/>
      <c r="P92" s="75"/>
      <c r="Q92" s="75"/>
      <c r="R92" s="75"/>
      <c r="S92" s="75"/>
      <c r="T92" s="75"/>
      <c r="U92" s="75"/>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1"/>
    </row>
    <row r="93" spans="1:46" s="62" customFormat="1" ht="35.1" customHeight="1">
      <c r="A93" s="94"/>
      <c r="B93" s="76"/>
      <c r="C93" s="779" t="s">
        <v>808</v>
      </c>
      <c r="D93" s="761"/>
      <c r="E93" s="761"/>
      <c r="F93" s="761"/>
      <c r="G93" s="780"/>
      <c r="L93" s="50"/>
      <c r="M93" s="70"/>
      <c r="N93" s="74"/>
      <c r="O93" s="75"/>
      <c r="P93" s="75"/>
      <c r="Q93" s="75"/>
      <c r="R93" s="75"/>
      <c r="S93" s="75"/>
      <c r="T93" s="75"/>
      <c r="U93" s="75"/>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1"/>
    </row>
    <row r="94" spans="1:46" s="62" customFormat="1" ht="35.1" customHeight="1">
      <c r="A94" s="94"/>
      <c r="B94" s="76"/>
      <c r="C94" s="781" t="s">
        <v>784</v>
      </c>
      <c r="D94" s="782"/>
      <c r="E94" s="782"/>
      <c r="F94" s="782"/>
      <c r="G94" s="783"/>
      <c r="L94" s="50"/>
      <c r="M94" s="70"/>
      <c r="N94" s="74"/>
      <c r="O94" s="75"/>
      <c r="P94" s="75"/>
      <c r="Q94" s="75"/>
      <c r="R94" s="75"/>
      <c r="S94" s="75"/>
      <c r="T94" s="75"/>
      <c r="U94" s="75"/>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1"/>
    </row>
    <row r="95" spans="1:46" s="62" customFormat="1" ht="24.95" customHeight="1">
      <c r="A95" s="94"/>
      <c r="B95" s="76"/>
      <c r="C95" s="65"/>
      <c r="D95" s="65"/>
      <c r="E95" s="65"/>
      <c r="F95" s="65"/>
      <c r="L95" s="50"/>
      <c r="M95" s="70"/>
      <c r="N95" s="74"/>
      <c r="O95" s="75"/>
      <c r="P95" s="75"/>
      <c r="Q95" s="75"/>
      <c r="R95" s="75"/>
      <c r="S95" s="75"/>
      <c r="T95" s="75"/>
      <c r="U95" s="75"/>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1"/>
    </row>
    <row r="96" spans="1:46" s="62" customFormat="1" ht="24.95" customHeight="1" thickBot="1">
      <c r="A96" s="94"/>
      <c r="B96" s="76"/>
      <c r="C96" s="766" t="s">
        <v>811</v>
      </c>
      <c r="D96" s="766"/>
      <c r="E96" s="329">
        <v>2022</v>
      </c>
      <c r="F96" s="329">
        <v>2023</v>
      </c>
      <c r="G96" s="330">
        <v>2024</v>
      </c>
      <c r="L96" s="50"/>
      <c r="M96" s="70"/>
      <c r="N96" s="74"/>
      <c r="O96" s="75"/>
      <c r="P96" s="75"/>
      <c r="Q96" s="75"/>
      <c r="R96" s="75"/>
      <c r="S96" s="75"/>
      <c r="T96" s="75"/>
      <c r="U96" s="75"/>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1"/>
    </row>
    <row r="97" spans="1:46" s="62" customFormat="1" ht="24.95" customHeight="1">
      <c r="A97" s="94"/>
      <c r="B97" s="76"/>
      <c r="C97" s="758" t="s">
        <v>200</v>
      </c>
      <c r="D97" s="758"/>
      <c r="E97" s="343">
        <v>2.6640000000000001</v>
      </c>
      <c r="F97" s="343">
        <v>1.946</v>
      </c>
      <c r="G97" s="366">
        <v>3.7229999999999999</v>
      </c>
      <c r="L97" s="50"/>
      <c r="M97" s="70"/>
      <c r="N97" s="74"/>
      <c r="O97" s="75"/>
      <c r="P97" s="75"/>
      <c r="Q97" s="75"/>
      <c r="R97" s="75"/>
      <c r="S97" s="75"/>
      <c r="T97" s="75"/>
      <c r="U97" s="75"/>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1"/>
    </row>
    <row r="98" spans="1:46" s="62" customFormat="1" ht="24.95" customHeight="1">
      <c r="A98" s="94"/>
      <c r="B98" s="76"/>
      <c r="C98" s="758" t="s">
        <v>201</v>
      </c>
      <c r="D98" s="758"/>
      <c r="E98" s="242">
        <v>7.8E-2</v>
      </c>
      <c r="F98" s="242">
        <v>7.8E-2</v>
      </c>
      <c r="G98" s="243">
        <v>4.3999999999999997E-2</v>
      </c>
      <c r="L98" s="50"/>
      <c r="M98" s="70"/>
      <c r="N98" s="74"/>
      <c r="O98" s="75"/>
      <c r="P98" s="75"/>
      <c r="Q98" s="75"/>
      <c r="R98" s="75"/>
      <c r="S98" s="75"/>
      <c r="T98" s="75"/>
      <c r="U98" s="75"/>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1"/>
    </row>
    <row r="99" spans="1:46" s="62" customFormat="1" ht="24.95" customHeight="1">
      <c r="A99" s="94"/>
      <c r="B99" s="76"/>
      <c r="C99" s="775" t="s">
        <v>199</v>
      </c>
      <c r="D99" s="775"/>
      <c r="E99" s="336">
        <v>0.42699999999999999</v>
      </c>
      <c r="F99" s="336">
        <v>0.47799999999999998</v>
      </c>
      <c r="G99" s="337">
        <v>0.54400000000000004</v>
      </c>
      <c r="L99" s="50"/>
      <c r="M99" s="70"/>
      <c r="N99" s="74"/>
      <c r="O99" s="75"/>
      <c r="P99" s="75"/>
      <c r="Q99" s="75"/>
      <c r="R99" s="75"/>
      <c r="S99" s="75"/>
      <c r="T99" s="75"/>
      <c r="U99" s="75"/>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1"/>
    </row>
    <row r="100" spans="1:46" s="62" customFormat="1" ht="24.95" customHeight="1">
      <c r="A100" s="94"/>
      <c r="B100" s="76"/>
      <c r="C100" s="245" t="s">
        <v>782</v>
      </c>
      <c r="D100" s="133"/>
      <c r="E100" s="133"/>
      <c r="F100" s="133"/>
      <c r="L100" s="50"/>
      <c r="M100" s="70"/>
      <c r="N100" s="74"/>
      <c r="O100" s="75"/>
      <c r="P100" s="75"/>
      <c r="Q100" s="75"/>
      <c r="R100" s="75"/>
      <c r="S100" s="75"/>
      <c r="T100" s="75"/>
      <c r="U100" s="75"/>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1"/>
    </row>
    <row r="101" spans="1:46" s="62" customFormat="1" ht="24.95" customHeight="1">
      <c r="A101" s="94"/>
      <c r="B101" s="76"/>
      <c r="C101" s="198" t="s">
        <v>783</v>
      </c>
      <c r="D101" s="61"/>
      <c r="L101" s="50"/>
      <c r="M101" s="70"/>
      <c r="N101" s="74"/>
      <c r="O101" s="75"/>
      <c r="P101" s="75"/>
      <c r="Q101" s="75"/>
      <c r="R101" s="75"/>
      <c r="S101" s="75"/>
      <c r="T101" s="75"/>
      <c r="U101" s="75"/>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1"/>
    </row>
    <row r="102" spans="1:46" s="62" customFormat="1" ht="24.95" customHeight="1">
      <c r="A102" s="94"/>
      <c r="B102" s="76"/>
      <c r="L102" s="50"/>
      <c r="M102" s="70"/>
      <c r="N102" s="74"/>
      <c r="O102" s="75"/>
      <c r="P102" s="75"/>
      <c r="Q102" s="75"/>
      <c r="R102" s="75"/>
      <c r="S102" s="75"/>
      <c r="T102" s="75"/>
      <c r="U102" s="75"/>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1"/>
    </row>
    <row r="103" spans="1:46" s="62" customFormat="1" ht="24.95" customHeight="1">
      <c r="A103" s="94"/>
      <c r="B103" s="76"/>
      <c r="C103" s="331" t="s">
        <v>548</v>
      </c>
      <c r="D103" s="765" t="s">
        <v>551</v>
      </c>
      <c r="E103" s="777"/>
      <c r="F103" s="777"/>
      <c r="G103" s="777"/>
      <c r="H103" s="777"/>
      <c r="I103" s="778"/>
      <c r="J103" s="84"/>
      <c r="K103" s="84"/>
      <c r="L103" s="50"/>
      <c r="M103" s="70"/>
      <c r="N103" s="74"/>
      <c r="O103" s="75"/>
      <c r="P103" s="75"/>
      <c r="Q103" s="75"/>
      <c r="R103" s="75"/>
      <c r="S103" s="75"/>
      <c r="T103" s="75"/>
      <c r="U103" s="75"/>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1"/>
    </row>
    <row r="104" spans="1:46" s="62" customFormat="1" ht="24.95" customHeight="1">
      <c r="A104" s="94"/>
      <c r="B104" s="76"/>
      <c r="C104" s="773" t="s">
        <v>812</v>
      </c>
      <c r="D104" s="719"/>
      <c r="E104" s="719"/>
      <c r="F104" s="719"/>
      <c r="G104" s="719"/>
      <c r="H104" s="719"/>
      <c r="I104" s="719"/>
      <c r="J104" s="248"/>
      <c r="L104" s="50"/>
      <c r="M104" s="70"/>
      <c r="N104" s="74"/>
      <c r="O104" s="75"/>
      <c r="P104" s="75"/>
      <c r="Q104" s="75"/>
      <c r="R104" s="75"/>
      <c r="S104" s="75"/>
      <c r="T104" s="75"/>
      <c r="U104" s="75"/>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1"/>
    </row>
    <row r="105" spans="1:46" s="62" customFormat="1" ht="24.95" customHeight="1">
      <c r="A105" s="94"/>
      <c r="B105" s="76"/>
      <c r="C105" s="800"/>
      <c r="D105" s="750"/>
      <c r="E105" s="750"/>
      <c r="F105" s="750"/>
      <c r="G105" s="750"/>
      <c r="H105" s="750"/>
      <c r="I105" s="750"/>
      <c r="J105" s="248"/>
      <c r="L105" s="50"/>
      <c r="M105" s="70"/>
      <c r="N105" s="74"/>
      <c r="O105" s="75"/>
      <c r="P105" s="75"/>
      <c r="Q105" s="75"/>
      <c r="R105" s="75"/>
      <c r="S105" s="75"/>
      <c r="T105" s="75"/>
      <c r="U105" s="75"/>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1"/>
    </row>
    <row r="106" spans="1:46" s="62" customFormat="1" ht="24.95" customHeight="1">
      <c r="A106" s="94"/>
      <c r="B106" s="76"/>
      <c r="C106" s="249"/>
      <c r="D106" s="250"/>
      <c r="E106" s="250"/>
      <c r="F106" s="250"/>
      <c r="G106" s="250"/>
      <c r="H106" s="250"/>
      <c r="I106" s="250"/>
      <c r="J106" s="251"/>
      <c r="L106" s="50"/>
      <c r="M106" s="70"/>
      <c r="N106" s="74"/>
      <c r="O106" s="75"/>
      <c r="P106" s="75"/>
      <c r="Q106" s="75"/>
      <c r="R106" s="75"/>
      <c r="S106" s="75"/>
      <c r="T106" s="75"/>
      <c r="U106" s="75"/>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1"/>
    </row>
    <row r="107" spans="1:46" s="62" customFormat="1" ht="24.95" customHeight="1">
      <c r="A107" s="94"/>
      <c r="B107" s="76"/>
      <c r="C107" s="331" t="s">
        <v>550</v>
      </c>
      <c r="D107" s="765" t="s">
        <v>549</v>
      </c>
      <c r="E107" s="777"/>
      <c r="F107" s="777"/>
      <c r="G107" s="777"/>
      <c r="H107" s="777"/>
      <c r="I107" s="778"/>
      <c r="J107" s="84"/>
      <c r="K107" s="84"/>
      <c r="L107" s="50"/>
      <c r="M107" s="70"/>
      <c r="N107" s="74"/>
      <c r="O107" s="75"/>
      <c r="P107" s="75"/>
      <c r="Q107" s="75"/>
      <c r="R107" s="75"/>
      <c r="S107" s="75"/>
      <c r="T107" s="75"/>
      <c r="U107" s="75"/>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1"/>
    </row>
    <row r="108" spans="1:46" s="62" customFormat="1" ht="24.95" customHeight="1">
      <c r="A108" s="94"/>
      <c r="B108" s="76"/>
      <c r="C108" s="720" t="s">
        <v>202</v>
      </c>
      <c r="D108" s="721"/>
      <c r="E108" s="721"/>
      <c r="F108" s="721"/>
      <c r="G108" s="721"/>
      <c r="H108" s="721"/>
      <c r="I108" s="721"/>
      <c r="J108" s="248"/>
      <c r="L108" s="50"/>
      <c r="M108" s="70"/>
      <c r="N108" s="74"/>
      <c r="O108" s="75"/>
      <c r="P108" s="75"/>
      <c r="Q108" s="75"/>
      <c r="R108" s="75"/>
      <c r="S108" s="75"/>
      <c r="T108" s="75"/>
      <c r="U108" s="75"/>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1"/>
    </row>
    <row r="109" spans="1:46" s="62" customFormat="1" ht="24.95" customHeight="1">
      <c r="A109" s="94"/>
      <c r="B109" s="76"/>
      <c r="C109" s="710"/>
      <c r="D109" s="711"/>
      <c r="E109" s="711"/>
      <c r="F109" s="711"/>
      <c r="G109" s="711"/>
      <c r="H109" s="711"/>
      <c r="I109" s="711"/>
      <c r="J109" s="248"/>
      <c r="L109" s="50"/>
      <c r="M109" s="70"/>
      <c r="N109" s="74"/>
      <c r="O109" s="75"/>
      <c r="P109" s="75"/>
      <c r="Q109" s="75"/>
      <c r="R109" s="75"/>
      <c r="S109" s="75"/>
      <c r="T109" s="75"/>
      <c r="U109" s="75"/>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1"/>
    </row>
    <row r="110" spans="1:46" s="62" customFormat="1" ht="24.95" customHeight="1">
      <c r="A110" s="94"/>
      <c r="B110" s="76"/>
      <c r="C110" s="712"/>
      <c r="D110" s="713"/>
      <c r="E110" s="713"/>
      <c r="F110" s="713"/>
      <c r="G110" s="713"/>
      <c r="H110" s="713"/>
      <c r="I110" s="713"/>
      <c r="J110" s="251"/>
      <c r="L110" s="50"/>
      <c r="M110" s="70"/>
      <c r="N110" s="74"/>
      <c r="O110" s="75"/>
      <c r="P110" s="75"/>
      <c r="Q110" s="75"/>
      <c r="R110" s="75"/>
      <c r="S110" s="75"/>
      <c r="T110" s="75"/>
      <c r="U110" s="75"/>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1"/>
    </row>
    <row r="111" spans="1:46" s="62" customFormat="1" ht="24.95" customHeight="1">
      <c r="A111" s="94"/>
      <c r="B111" s="76"/>
      <c r="C111" s="249"/>
      <c r="D111" s="250"/>
      <c r="E111" s="250"/>
      <c r="F111" s="250"/>
      <c r="G111" s="250"/>
      <c r="H111" s="250"/>
      <c r="I111" s="250"/>
      <c r="J111" s="250"/>
      <c r="K111" s="60"/>
      <c r="L111" s="50"/>
      <c r="M111" s="70"/>
      <c r="N111" s="74"/>
      <c r="O111" s="75"/>
      <c r="P111" s="75"/>
      <c r="Q111" s="75"/>
      <c r="R111" s="75"/>
      <c r="S111" s="75"/>
      <c r="T111" s="75"/>
      <c r="U111" s="75"/>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1"/>
    </row>
    <row r="112" spans="1:46" s="62" customFormat="1" ht="35.1" customHeight="1">
      <c r="A112" s="94"/>
      <c r="B112" s="76"/>
      <c r="C112" s="331" t="s">
        <v>559</v>
      </c>
      <c r="D112" s="765" t="s">
        <v>564</v>
      </c>
      <c r="E112" s="777"/>
      <c r="F112" s="777"/>
      <c r="G112" s="777"/>
      <c r="H112" s="777"/>
      <c r="I112" s="778"/>
      <c r="J112" s="84"/>
      <c r="K112" s="84"/>
      <c r="L112" s="50"/>
      <c r="M112" s="70"/>
      <c r="N112" s="74"/>
      <c r="O112" s="75"/>
      <c r="P112" s="75"/>
      <c r="Q112" s="75"/>
      <c r="R112" s="75"/>
      <c r="S112" s="75"/>
      <c r="T112" s="75"/>
      <c r="U112" s="75"/>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1"/>
    </row>
    <row r="113" spans="1:46" s="62" customFormat="1" ht="24.95" customHeight="1">
      <c r="A113" s="94"/>
      <c r="B113" s="76"/>
      <c r="C113" s="773" t="s">
        <v>964</v>
      </c>
      <c r="D113" s="719"/>
      <c r="E113" s="719"/>
      <c r="F113" s="719"/>
      <c r="G113" s="719"/>
      <c r="H113" s="719"/>
      <c r="I113" s="719"/>
      <c r="J113" s="188"/>
      <c r="L113" s="50"/>
      <c r="M113" s="70"/>
      <c r="N113" s="74"/>
      <c r="O113" s="75"/>
      <c r="P113" s="75"/>
      <c r="Q113" s="75"/>
      <c r="R113" s="75"/>
      <c r="S113" s="75"/>
      <c r="T113" s="75"/>
      <c r="U113" s="75"/>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1"/>
    </row>
    <row r="114" spans="1:46" s="62" customFormat="1" ht="24.95" customHeight="1">
      <c r="A114" s="94"/>
      <c r="B114" s="76"/>
      <c r="C114" s="774"/>
      <c r="D114" s="718"/>
      <c r="E114" s="718"/>
      <c r="F114" s="718"/>
      <c r="G114" s="718"/>
      <c r="H114" s="718"/>
      <c r="I114" s="718"/>
      <c r="J114" s="59"/>
      <c r="K114" s="50"/>
      <c r="L114" s="50"/>
      <c r="M114" s="70"/>
      <c r="N114" s="74"/>
      <c r="O114" s="75"/>
      <c r="P114" s="75"/>
      <c r="Q114" s="75"/>
      <c r="R114" s="75"/>
      <c r="S114" s="75"/>
      <c r="T114" s="75"/>
      <c r="U114" s="75"/>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1"/>
    </row>
    <row r="115" spans="1:46" s="62" customFormat="1" ht="24.95" customHeight="1">
      <c r="A115" s="94"/>
      <c r="B115" s="76"/>
      <c r="C115" s="774"/>
      <c r="D115" s="718"/>
      <c r="E115" s="718"/>
      <c r="F115" s="718"/>
      <c r="G115" s="718"/>
      <c r="H115" s="718"/>
      <c r="I115" s="718"/>
      <c r="J115" s="59"/>
      <c r="K115" s="50"/>
      <c r="L115" s="50"/>
      <c r="M115" s="70"/>
      <c r="N115" s="74"/>
      <c r="O115" s="75"/>
      <c r="P115" s="75"/>
      <c r="Q115" s="75"/>
      <c r="R115" s="75"/>
      <c r="S115" s="75"/>
      <c r="T115" s="75"/>
      <c r="U115" s="75"/>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1"/>
    </row>
    <row r="116" spans="1:46" s="62" customFormat="1" ht="24.95" customHeight="1">
      <c r="A116" s="94"/>
      <c r="B116" s="76"/>
      <c r="C116" s="774"/>
      <c r="D116" s="718"/>
      <c r="E116" s="718"/>
      <c r="F116" s="718"/>
      <c r="G116" s="718"/>
      <c r="H116" s="718"/>
      <c r="I116" s="718"/>
      <c r="J116" s="59"/>
      <c r="K116" s="50"/>
      <c r="L116" s="50"/>
      <c r="M116" s="70"/>
      <c r="N116" s="74"/>
      <c r="O116" s="75"/>
      <c r="P116" s="75"/>
      <c r="Q116" s="75"/>
      <c r="R116" s="75"/>
      <c r="S116" s="75"/>
      <c r="T116" s="75"/>
      <c r="U116" s="75"/>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1"/>
    </row>
    <row r="117" spans="1:46" s="62" customFormat="1" ht="24.95" customHeight="1">
      <c r="A117" s="94"/>
      <c r="B117" s="76"/>
      <c r="C117" s="774"/>
      <c r="D117" s="718"/>
      <c r="E117" s="718"/>
      <c r="F117" s="718"/>
      <c r="G117" s="718"/>
      <c r="H117" s="718"/>
      <c r="I117" s="718"/>
      <c r="J117" s="59"/>
      <c r="K117" s="50"/>
      <c r="L117" s="50"/>
      <c r="M117" s="70"/>
      <c r="N117" s="74"/>
      <c r="O117" s="75"/>
      <c r="P117" s="75"/>
      <c r="Q117" s="75"/>
      <c r="R117" s="75"/>
      <c r="S117" s="75"/>
      <c r="T117" s="75"/>
      <c r="U117" s="75"/>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1"/>
    </row>
    <row r="118" spans="1:46" s="62" customFormat="1" ht="24.95" customHeight="1">
      <c r="A118" s="94"/>
      <c r="B118" s="76"/>
      <c r="C118" s="774"/>
      <c r="D118" s="718"/>
      <c r="E118" s="718"/>
      <c r="F118" s="718"/>
      <c r="G118" s="718"/>
      <c r="H118" s="718"/>
      <c r="I118" s="718"/>
      <c r="J118" s="59"/>
      <c r="K118" s="50"/>
      <c r="L118" s="50"/>
      <c r="M118" s="70"/>
      <c r="N118" s="74"/>
      <c r="O118" s="75"/>
      <c r="P118" s="75"/>
      <c r="Q118" s="75"/>
      <c r="R118" s="75"/>
      <c r="S118" s="75"/>
      <c r="T118" s="75"/>
      <c r="U118" s="75"/>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1"/>
    </row>
    <row r="119" spans="1:46" s="62" customFormat="1" ht="24.95" customHeight="1">
      <c r="A119" s="94"/>
      <c r="B119" s="76"/>
      <c r="C119" s="774"/>
      <c r="D119" s="718"/>
      <c r="E119" s="718"/>
      <c r="F119" s="718"/>
      <c r="G119" s="718"/>
      <c r="H119" s="718"/>
      <c r="I119" s="718"/>
      <c r="J119" s="59"/>
      <c r="K119" s="50"/>
      <c r="L119" s="50"/>
      <c r="M119" s="70"/>
      <c r="N119" s="74"/>
      <c r="O119" s="75"/>
      <c r="P119" s="75"/>
      <c r="Q119" s="75"/>
      <c r="R119" s="75"/>
      <c r="S119" s="75"/>
      <c r="T119" s="75"/>
      <c r="U119" s="75"/>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1"/>
    </row>
    <row r="120" spans="1:46" s="62" customFormat="1" ht="24.95" customHeight="1">
      <c r="A120" s="94"/>
      <c r="B120" s="76"/>
      <c r="C120" s="800"/>
      <c r="D120" s="750"/>
      <c r="E120" s="750"/>
      <c r="F120" s="750"/>
      <c r="G120" s="750"/>
      <c r="H120" s="750"/>
      <c r="I120" s="750"/>
      <c r="J120" s="251"/>
      <c r="L120" s="50"/>
      <c r="M120" s="70"/>
      <c r="N120" s="74"/>
      <c r="O120" s="75"/>
      <c r="P120" s="75"/>
      <c r="Q120" s="75"/>
      <c r="R120" s="75"/>
      <c r="S120" s="75"/>
      <c r="T120" s="75"/>
      <c r="U120" s="75"/>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1"/>
    </row>
    <row r="121" spans="1:46" s="62" customFormat="1" ht="24.95" customHeight="1">
      <c r="A121" s="94"/>
      <c r="B121" s="76"/>
      <c r="C121" s="249"/>
      <c r="D121" s="250"/>
      <c r="E121" s="250"/>
      <c r="F121" s="250"/>
      <c r="G121" s="250"/>
      <c r="H121" s="250"/>
      <c r="I121" s="250"/>
      <c r="J121" s="251"/>
      <c r="L121" s="50"/>
      <c r="M121" s="70"/>
      <c r="N121" s="74"/>
      <c r="O121" s="75"/>
      <c r="P121" s="75"/>
      <c r="Q121" s="75"/>
      <c r="R121" s="75"/>
      <c r="S121" s="75"/>
      <c r="T121" s="75"/>
      <c r="U121" s="75"/>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1"/>
    </row>
    <row r="122" spans="1:46" s="62" customFormat="1" ht="24.95" customHeight="1">
      <c r="A122" s="94"/>
      <c r="B122" s="76"/>
      <c r="C122" s="331" t="s">
        <v>561</v>
      </c>
      <c r="D122" s="797" t="s">
        <v>560</v>
      </c>
      <c r="E122" s="798"/>
      <c r="F122" s="798"/>
      <c r="G122" s="798"/>
      <c r="H122" s="798"/>
      <c r="I122" s="799"/>
      <c r="J122" s="84"/>
      <c r="K122" s="84"/>
      <c r="L122" s="50"/>
      <c r="M122" s="70"/>
      <c r="N122" s="74"/>
      <c r="O122" s="75"/>
      <c r="P122" s="75"/>
      <c r="Q122" s="75"/>
      <c r="R122" s="75"/>
      <c r="S122" s="75"/>
      <c r="T122" s="75"/>
      <c r="U122" s="75"/>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1"/>
    </row>
    <row r="123" spans="1:46" s="62" customFormat="1" ht="24.95" customHeight="1">
      <c r="A123" s="94"/>
      <c r="B123" s="76"/>
      <c r="C123" s="720" t="s">
        <v>817</v>
      </c>
      <c r="D123" s="721"/>
      <c r="E123" s="721"/>
      <c r="F123" s="721"/>
      <c r="G123" s="721"/>
      <c r="H123" s="721"/>
      <c r="I123" s="721"/>
      <c r="J123" s="85"/>
      <c r="K123" s="73"/>
      <c r="L123" s="50"/>
      <c r="M123" s="70"/>
      <c r="N123" s="74"/>
      <c r="O123" s="75"/>
      <c r="P123" s="75"/>
      <c r="Q123" s="75"/>
      <c r="R123" s="75"/>
      <c r="S123" s="75"/>
      <c r="T123" s="75"/>
      <c r="U123" s="75"/>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1"/>
    </row>
    <row r="124" spans="1:46" s="62" customFormat="1" ht="24.95" customHeight="1">
      <c r="A124" s="94"/>
      <c r="B124" s="76"/>
      <c r="C124" s="710"/>
      <c r="D124" s="711"/>
      <c r="E124" s="711"/>
      <c r="F124" s="711"/>
      <c r="G124" s="711"/>
      <c r="H124" s="711"/>
      <c r="I124" s="711"/>
      <c r="J124" s="87"/>
      <c r="K124" s="77"/>
      <c r="L124" s="50"/>
      <c r="M124" s="70"/>
      <c r="N124" s="74"/>
      <c r="O124" s="75"/>
      <c r="P124" s="75"/>
      <c r="Q124" s="75"/>
      <c r="R124" s="75"/>
      <c r="S124" s="75"/>
      <c r="T124" s="75"/>
      <c r="U124" s="75"/>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1"/>
    </row>
    <row r="125" spans="1:46" s="62" customFormat="1" ht="24.95" customHeight="1">
      <c r="A125" s="94"/>
      <c r="B125" s="76"/>
      <c r="C125" s="712"/>
      <c r="D125" s="713"/>
      <c r="E125" s="713"/>
      <c r="F125" s="713"/>
      <c r="G125" s="713"/>
      <c r="H125" s="713"/>
      <c r="I125" s="713"/>
      <c r="J125" s="92"/>
      <c r="K125" s="78"/>
      <c r="L125" s="50"/>
      <c r="M125" s="70"/>
      <c r="N125" s="74"/>
      <c r="O125" s="75"/>
      <c r="P125" s="75"/>
      <c r="Q125" s="75"/>
      <c r="R125" s="75"/>
      <c r="S125" s="75"/>
      <c r="T125" s="75"/>
      <c r="U125" s="75"/>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1"/>
    </row>
    <row r="126" spans="1:46" s="62" customFormat="1" ht="24.95" customHeight="1">
      <c r="A126" s="94"/>
      <c r="B126" s="76"/>
      <c r="C126" s="173"/>
      <c r="D126" s="51"/>
      <c r="E126" s="51"/>
      <c r="F126" s="51"/>
      <c r="G126" s="51"/>
      <c r="H126" s="51"/>
      <c r="I126" s="51"/>
      <c r="J126" s="92"/>
      <c r="K126" s="92"/>
      <c r="L126" s="50"/>
      <c r="M126" s="70"/>
      <c r="N126" s="74"/>
      <c r="O126" s="75"/>
      <c r="P126" s="75"/>
      <c r="Q126" s="75"/>
      <c r="R126" s="75"/>
      <c r="S126" s="75"/>
      <c r="T126" s="75"/>
      <c r="U126" s="75"/>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1"/>
    </row>
    <row r="127" spans="1:46" s="134" customFormat="1" ht="24.95" customHeight="1">
      <c r="A127" s="143"/>
      <c r="B127" s="186"/>
      <c r="C127" s="370" t="s">
        <v>816</v>
      </c>
      <c r="D127" s="371">
        <v>2022</v>
      </c>
      <c r="E127" s="371">
        <v>2023</v>
      </c>
      <c r="F127" s="371">
        <v>2024</v>
      </c>
      <c r="G127" s="372"/>
      <c r="H127" s="372"/>
      <c r="I127" s="372"/>
      <c r="J127" s="372"/>
      <c r="K127" s="372"/>
      <c r="L127" s="125"/>
      <c r="M127" s="183"/>
      <c r="N127" s="74"/>
      <c r="O127" s="99"/>
      <c r="P127" s="99"/>
      <c r="Q127" s="99"/>
      <c r="R127" s="99"/>
      <c r="S127" s="99"/>
      <c r="T127" s="99"/>
      <c r="U127" s="99"/>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6"/>
    </row>
    <row r="128" spans="1:46" s="134" customFormat="1" ht="24.95" customHeight="1">
      <c r="A128" s="143"/>
      <c r="B128" s="186"/>
      <c r="C128" s="134" t="s">
        <v>813</v>
      </c>
      <c r="D128" s="374">
        <f>(E31)/1000</f>
        <v>2681.3969999999999</v>
      </c>
      <c r="E128" s="374">
        <f>(F31)/1000</f>
        <v>2709.6120000000001</v>
      </c>
      <c r="F128" s="374">
        <f>(G31)/1000</f>
        <v>4710.6020820000003</v>
      </c>
      <c r="G128" s="84"/>
      <c r="H128" s="84"/>
      <c r="I128" s="84"/>
      <c r="J128" s="84"/>
      <c r="K128" s="84"/>
      <c r="L128" s="125"/>
      <c r="M128" s="183"/>
      <c r="N128" s="74"/>
      <c r="O128" s="99"/>
      <c r="P128" s="99"/>
      <c r="Q128" s="99"/>
      <c r="R128" s="99"/>
      <c r="S128" s="99"/>
      <c r="T128" s="99"/>
      <c r="U128" s="99"/>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6"/>
    </row>
    <row r="129" spans="1:46" s="134" customFormat="1" ht="24.95" customHeight="1">
      <c r="A129" s="143"/>
      <c r="B129" s="186"/>
      <c r="C129" s="134" t="s">
        <v>814</v>
      </c>
      <c r="D129" s="373">
        <f>(E60)/1000</f>
        <v>1.7</v>
      </c>
      <c r="E129" s="373">
        <f>(F60)/1000</f>
        <v>2.6440000000000001</v>
      </c>
      <c r="F129" s="373">
        <f>(G60)/1000</f>
        <v>4.2720000000000002</v>
      </c>
      <c r="G129" s="126"/>
      <c r="H129" s="126"/>
      <c r="I129" s="126"/>
      <c r="J129" s="126"/>
      <c r="L129" s="125"/>
      <c r="M129" s="183"/>
      <c r="N129" s="74"/>
      <c r="O129" s="99"/>
      <c r="P129" s="99"/>
      <c r="Q129" s="99"/>
      <c r="R129" s="99"/>
      <c r="S129" s="99"/>
      <c r="T129" s="99"/>
      <c r="U129" s="99"/>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6"/>
    </row>
    <row r="130" spans="1:46" s="134" customFormat="1" ht="24.95" customHeight="1">
      <c r="A130" s="143"/>
      <c r="B130" s="186"/>
      <c r="C130" s="127" t="s">
        <v>815</v>
      </c>
      <c r="D130" s="374">
        <f>(E76)/1000</f>
        <v>19.678000000000001</v>
      </c>
      <c r="E130" s="374">
        <f>(F76)/1000</f>
        <v>644.14200000000005</v>
      </c>
      <c r="F130" s="374">
        <f>(G76)/1000</f>
        <v>1559.597</v>
      </c>
      <c r="G130" s="128"/>
      <c r="H130" s="128"/>
      <c r="I130" s="128"/>
      <c r="J130" s="128"/>
      <c r="L130" s="125"/>
      <c r="M130" s="183"/>
      <c r="N130" s="74"/>
      <c r="O130" s="99"/>
      <c r="P130" s="99"/>
      <c r="Q130" s="99"/>
      <c r="R130" s="99"/>
      <c r="S130" s="99"/>
      <c r="T130" s="99"/>
      <c r="U130" s="99"/>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6"/>
    </row>
    <row r="131" spans="1:46" s="62" customFormat="1" ht="24.95" customHeight="1">
      <c r="A131" s="94"/>
      <c r="B131" s="76"/>
      <c r="C131" s="127"/>
      <c r="D131" s="128"/>
      <c r="E131" s="128"/>
      <c r="F131" s="128"/>
      <c r="G131" s="128"/>
      <c r="H131" s="128"/>
      <c r="I131" s="128"/>
      <c r="J131" s="128"/>
      <c r="L131" s="50"/>
      <c r="M131" s="70"/>
      <c r="N131" s="74"/>
      <c r="O131" s="75"/>
      <c r="P131" s="75"/>
      <c r="Q131" s="75"/>
      <c r="R131" s="75"/>
      <c r="S131" s="75"/>
      <c r="T131" s="75"/>
      <c r="U131" s="75"/>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1"/>
    </row>
    <row r="132" spans="1:46" s="62" customFormat="1" ht="24.95" customHeight="1">
      <c r="A132" s="94"/>
      <c r="B132" s="76"/>
      <c r="C132" s="127"/>
      <c r="D132" s="128"/>
      <c r="E132" s="128"/>
      <c r="F132" s="128"/>
      <c r="G132" s="128"/>
      <c r="H132" s="128"/>
      <c r="I132" s="128"/>
      <c r="J132" s="128"/>
      <c r="K132" s="50"/>
      <c r="L132" s="50"/>
      <c r="M132" s="70"/>
      <c r="N132" s="74"/>
      <c r="O132" s="75"/>
      <c r="P132" s="75"/>
      <c r="Q132" s="75"/>
      <c r="R132" s="75"/>
      <c r="S132" s="75"/>
      <c r="T132" s="75"/>
      <c r="U132" s="75"/>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1"/>
    </row>
    <row r="133" spans="1:46" s="62" customFormat="1" ht="24.95" customHeight="1">
      <c r="A133" s="94"/>
      <c r="B133" s="76"/>
      <c r="C133" s="127"/>
      <c r="D133" s="128"/>
      <c r="E133" s="128"/>
      <c r="F133" s="128"/>
      <c r="G133" s="128"/>
      <c r="H133" s="128"/>
      <c r="I133" s="128"/>
      <c r="J133" s="128"/>
      <c r="K133" s="50"/>
      <c r="L133" s="50"/>
      <c r="M133" s="70"/>
      <c r="N133" s="74"/>
      <c r="O133" s="75"/>
      <c r="P133" s="75"/>
      <c r="Q133" s="75"/>
      <c r="R133" s="75"/>
      <c r="S133" s="75"/>
      <c r="T133" s="75"/>
      <c r="U133" s="75"/>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1"/>
    </row>
    <row r="134" spans="1:46" s="62" customFormat="1" ht="24.95" customHeight="1">
      <c r="A134" s="94"/>
      <c r="B134" s="76"/>
      <c r="D134" s="128"/>
      <c r="E134" s="128"/>
      <c r="F134" s="128"/>
      <c r="G134" s="128"/>
      <c r="H134" s="128"/>
      <c r="I134" s="128"/>
      <c r="J134" s="128"/>
      <c r="K134" s="50"/>
      <c r="L134" s="50"/>
      <c r="M134" s="70"/>
      <c r="N134" s="74"/>
      <c r="O134" s="75"/>
      <c r="P134" s="75"/>
      <c r="Q134" s="75"/>
      <c r="R134" s="75"/>
      <c r="S134" s="75"/>
      <c r="T134" s="75"/>
      <c r="U134" s="75"/>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1"/>
    </row>
    <row r="135" spans="1:46" s="62" customFormat="1" ht="35.1" customHeight="1">
      <c r="A135" s="94"/>
      <c r="B135" s="76"/>
      <c r="C135" s="331" t="str">
        <f>Índice!D59</f>
        <v>TCFD 4.c</v>
      </c>
      <c r="D135" s="797" t="str">
        <f>Índice!E59</f>
        <v>Descreva as metas utilizadas pela organização para gerenciar os riscos e oportunidades relacionados às mudanças climáticas, e o desempenho com relação às metas.</v>
      </c>
      <c r="E135" s="798"/>
      <c r="F135" s="798"/>
      <c r="G135" s="798"/>
      <c r="H135" s="798"/>
      <c r="I135" s="799"/>
      <c r="J135" s="50"/>
      <c r="K135" s="50"/>
      <c r="L135" s="50"/>
      <c r="M135" s="70"/>
      <c r="N135" s="74"/>
      <c r="O135" s="75"/>
      <c r="P135" s="75"/>
      <c r="Q135" s="75"/>
      <c r="R135" s="75"/>
      <c r="S135" s="75"/>
      <c r="T135" s="75"/>
      <c r="U135" s="75"/>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1"/>
    </row>
    <row r="136" spans="1:46" s="62" customFormat="1" ht="24.95" customHeight="1">
      <c r="A136" s="94"/>
      <c r="B136" s="76"/>
      <c r="C136" s="720" t="s">
        <v>818</v>
      </c>
      <c r="D136" s="721"/>
      <c r="E136" s="721"/>
      <c r="F136" s="721"/>
      <c r="G136" s="721"/>
      <c r="H136" s="721"/>
      <c r="I136" s="721"/>
      <c r="J136" s="50"/>
      <c r="K136" s="50"/>
      <c r="L136" s="50"/>
      <c r="M136" s="70"/>
      <c r="N136" s="74"/>
      <c r="O136" s="75"/>
      <c r="P136" s="75"/>
      <c r="Q136" s="75"/>
      <c r="R136" s="75"/>
      <c r="S136" s="75"/>
      <c r="T136" s="75"/>
      <c r="U136" s="75"/>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1"/>
    </row>
    <row r="137" spans="1:46" s="62" customFormat="1" ht="24.95" customHeight="1">
      <c r="A137" s="94"/>
      <c r="B137" s="76"/>
      <c r="C137" s="710"/>
      <c r="D137" s="711"/>
      <c r="E137" s="711"/>
      <c r="F137" s="711"/>
      <c r="G137" s="711"/>
      <c r="H137" s="711"/>
      <c r="I137" s="711"/>
      <c r="J137" s="50"/>
      <c r="K137" s="50"/>
      <c r="L137" s="50"/>
      <c r="M137" s="70"/>
      <c r="N137" s="74"/>
      <c r="O137" s="75"/>
      <c r="P137" s="75"/>
      <c r="Q137" s="75"/>
      <c r="R137" s="75"/>
      <c r="S137" s="75"/>
      <c r="T137" s="75"/>
      <c r="U137" s="75"/>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1"/>
    </row>
    <row r="138" spans="1:46" s="62" customFormat="1" ht="24.95" customHeight="1">
      <c r="A138" s="94"/>
      <c r="B138" s="76"/>
      <c r="C138" s="710"/>
      <c r="D138" s="711"/>
      <c r="E138" s="711"/>
      <c r="F138" s="711"/>
      <c r="G138" s="711"/>
      <c r="H138" s="711"/>
      <c r="I138" s="711"/>
      <c r="J138" s="50"/>
      <c r="K138" s="50"/>
      <c r="L138" s="50"/>
      <c r="M138" s="70"/>
      <c r="N138" s="74"/>
      <c r="O138" s="75"/>
      <c r="P138" s="75"/>
      <c r="Q138" s="75"/>
      <c r="R138" s="75"/>
      <c r="S138" s="75"/>
      <c r="T138" s="75"/>
      <c r="U138" s="75"/>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1"/>
    </row>
    <row r="139" spans="1:46" s="62" customFormat="1" ht="24.95" customHeight="1">
      <c r="A139" s="94"/>
      <c r="B139" s="76"/>
      <c r="C139" s="710"/>
      <c r="D139" s="711"/>
      <c r="E139" s="711"/>
      <c r="F139" s="711"/>
      <c r="G139" s="711"/>
      <c r="H139" s="711"/>
      <c r="I139" s="711"/>
      <c r="J139" s="50"/>
      <c r="K139" s="50"/>
      <c r="L139" s="50"/>
      <c r="M139" s="70"/>
      <c r="N139" s="74"/>
      <c r="O139" s="75"/>
      <c r="P139" s="75"/>
      <c r="Q139" s="75"/>
      <c r="R139" s="75"/>
      <c r="S139" s="75"/>
      <c r="T139" s="75"/>
      <c r="U139" s="75"/>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1"/>
    </row>
    <row r="140" spans="1:46" s="62" customFormat="1" ht="24.95" customHeight="1">
      <c r="A140" s="94"/>
      <c r="B140" s="76"/>
      <c r="C140" s="710"/>
      <c r="D140" s="711"/>
      <c r="E140" s="711"/>
      <c r="F140" s="711"/>
      <c r="G140" s="711"/>
      <c r="H140" s="711"/>
      <c r="I140" s="711"/>
      <c r="J140" s="50"/>
      <c r="K140" s="50"/>
      <c r="L140" s="50"/>
      <c r="M140" s="70"/>
      <c r="N140" s="74"/>
      <c r="O140" s="75"/>
      <c r="P140" s="75"/>
      <c r="Q140" s="75"/>
      <c r="R140" s="75"/>
      <c r="S140" s="75"/>
      <c r="T140" s="75"/>
      <c r="U140" s="75"/>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1"/>
    </row>
    <row r="141" spans="1:46" s="62" customFormat="1" ht="24.95" customHeight="1">
      <c r="A141" s="94"/>
      <c r="B141" s="76"/>
      <c r="C141" s="710"/>
      <c r="D141" s="711"/>
      <c r="E141" s="711"/>
      <c r="F141" s="711"/>
      <c r="G141" s="711"/>
      <c r="H141" s="711"/>
      <c r="I141" s="711"/>
      <c r="J141" s="50"/>
      <c r="K141" s="50"/>
      <c r="L141" s="50"/>
      <c r="M141" s="70"/>
      <c r="N141" s="74"/>
      <c r="O141" s="75"/>
      <c r="P141" s="75"/>
      <c r="Q141" s="75"/>
      <c r="R141" s="75"/>
      <c r="S141" s="75"/>
      <c r="T141" s="75"/>
      <c r="U141" s="75"/>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1"/>
    </row>
    <row r="142" spans="1:46" s="62" customFormat="1" ht="24.95" customHeight="1">
      <c r="A142" s="94"/>
      <c r="B142" s="76"/>
      <c r="C142" s="710"/>
      <c r="D142" s="711"/>
      <c r="E142" s="711"/>
      <c r="F142" s="711"/>
      <c r="G142" s="711"/>
      <c r="H142" s="711"/>
      <c r="I142" s="711"/>
      <c r="J142" s="50"/>
      <c r="K142" s="50"/>
      <c r="L142" s="50"/>
      <c r="M142" s="70"/>
      <c r="N142" s="74"/>
      <c r="O142" s="75"/>
      <c r="P142" s="75"/>
      <c r="Q142" s="75"/>
      <c r="R142" s="75"/>
      <c r="S142" s="75"/>
      <c r="T142" s="75"/>
      <c r="U142" s="75"/>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1"/>
    </row>
    <row r="143" spans="1:46" s="62" customFormat="1" ht="24.95" customHeight="1">
      <c r="A143" s="94"/>
      <c r="B143" s="76"/>
      <c r="C143" s="49"/>
      <c r="D143" s="50"/>
      <c r="E143" s="50"/>
      <c r="F143" s="50"/>
      <c r="G143" s="50"/>
      <c r="H143" s="50"/>
      <c r="I143" s="50"/>
      <c r="J143" s="50"/>
      <c r="K143" s="50"/>
      <c r="L143" s="50"/>
      <c r="M143" s="70"/>
      <c r="N143" s="74"/>
      <c r="O143" s="75"/>
      <c r="P143" s="75"/>
      <c r="Q143" s="75"/>
      <c r="R143" s="75"/>
      <c r="S143" s="75"/>
      <c r="T143" s="75"/>
      <c r="U143" s="75"/>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1"/>
    </row>
    <row r="144" spans="1:46" s="62" customFormat="1" ht="24.95" customHeight="1">
      <c r="A144" s="94"/>
      <c r="B144" s="76"/>
      <c r="C144" s="49"/>
      <c r="D144" s="50"/>
      <c r="E144" s="50"/>
      <c r="F144" s="50"/>
      <c r="G144" s="50"/>
      <c r="H144" s="50"/>
      <c r="I144" s="50"/>
      <c r="J144" s="50"/>
      <c r="K144" s="50"/>
      <c r="L144" s="50"/>
      <c r="M144" s="70"/>
      <c r="N144" s="74"/>
      <c r="O144" s="75"/>
      <c r="P144" s="75"/>
      <c r="Q144" s="75"/>
      <c r="R144" s="75"/>
      <c r="S144" s="75"/>
      <c r="T144" s="75"/>
      <c r="U144" s="75"/>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1"/>
    </row>
    <row r="145" spans="1:46" s="62" customFormat="1" ht="24.95" customHeight="1">
      <c r="A145" s="94"/>
      <c r="B145" s="76"/>
      <c r="C145" s="49"/>
      <c r="D145" s="50"/>
      <c r="E145" s="50"/>
      <c r="F145" s="50"/>
      <c r="G145" s="50"/>
      <c r="H145" s="50"/>
      <c r="I145" s="50"/>
      <c r="J145" s="50"/>
      <c r="K145" s="50"/>
      <c r="L145" s="50"/>
      <c r="M145" s="70"/>
      <c r="N145" s="74"/>
      <c r="O145" s="75"/>
      <c r="P145" s="75"/>
      <c r="Q145" s="75"/>
      <c r="R145" s="75"/>
      <c r="S145" s="75"/>
      <c r="T145" s="75"/>
      <c r="U145" s="75"/>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1"/>
    </row>
    <row r="146" spans="1:46" s="62" customFormat="1" ht="24.95" customHeight="1">
      <c r="A146" s="94"/>
      <c r="B146" s="76"/>
      <c r="C146" s="49"/>
      <c r="D146" s="50"/>
      <c r="E146" s="50"/>
      <c r="F146" s="50"/>
      <c r="G146" s="50"/>
      <c r="H146" s="50"/>
      <c r="I146" s="50"/>
      <c r="J146" s="50"/>
      <c r="K146" s="50"/>
      <c r="L146" s="50"/>
      <c r="M146" s="70"/>
      <c r="N146" s="74"/>
      <c r="O146" s="75"/>
      <c r="P146" s="75"/>
      <c r="Q146" s="75"/>
      <c r="R146" s="75"/>
      <c r="S146" s="75"/>
      <c r="T146" s="75"/>
      <c r="U146" s="75"/>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1"/>
    </row>
    <row r="147" spans="1:46" s="62" customFormat="1" ht="24.95" customHeight="1">
      <c r="A147" s="94"/>
      <c r="B147" s="76"/>
      <c r="C147" s="49"/>
      <c r="D147" s="50"/>
      <c r="E147" s="50"/>
      <c r="F147" s="50"/>
      <c r="G147" s="50"/>
      <c r="H147" s="50"/>
      <c r="I147" s="50"/>
      <c r="J147" s="50"/>
      <c r="K147" s="50"/>
      <c r="L147" s="50"/>
      <c r="M147" s="70"/>
      <c r="N147" s="74"/>
      <c r="O147" s="75"/>
      <c r="P147" s="75"/>
      <c r="Q147" s="75"/>
      <c r="R147" s="75"/>
      <c r="S147" s="75"/>
      <c r="T147" s="75"/>
      <c r="U147" s="75"/>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1"/>
    </row>
    <row r="148" spans="1:46" s="62" customFormat="1" ht="24.95" customHeight="1">
      <c r="A148" s="94"/>
      <c r="B148" s="76"/>
      <c r="C148" s="49"/>
      <c r="D148" s="50"/>
      <c r="E148" s="50"/>
      <c r="F148" s="50"/>
      <c r="G148" s="50"/>
      <c r="H148" s="50"/>
      <c r="I148" s="50"/>
      <c r="J148" s="50"/>
      <c r="K148" s="50"/>
      <c r="L148" s="50"/>
      <c r="M148" s="70"/>
      <c r="N148" s="74"/>
      <c r="O148" s="75"/>
      <c r="P148" s="75"/>
      <c r="Q148" s="75"/>
      <c r="R148" s="75"/>
      <c r="S148" s="75"/>
      <c r="T148" s="75"/>
      <c r="U148" s="75"/>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1"/>
    </row>
    <row r="149" spans="1:46" ht="27" customHeight="1">
      <c r="A149" s="252"/>
      <c r="B149" s="253"/>
      <c r="C149" s="254"/>
      <c r="D149" s="255"/>
      <c r="E149" s="255"/>
      <c r="F149" s="255"/>
      <c r="G149" s="255"/>
      <c r="H149" s="255"/>
      <c r="I149" s="255"/>
      <c r="J149" s="255"/>
      <c r="K149" s="255"/>
      <c r="L149" s="255"/>
      <c r="M149" s="256"/>
      <c r="N149" s="257"/>
      <c r="O149" s="31"/>
      <c r="P149" s="31"/>
      <c r="Q149" s="31"/>
      <c r="R149" s="31"/>
      <c r="S149" s="31"/>
      <c r="T149" s="31"/>
      <c r="U149" s="31"/>
      <c r="V149" s="258"/>
      <c r="W149" s="258"/>
      <c r="X149" s="258"/>
      <c r="Y149" s="258"/>
      <c r="Z149" s="258"/>
      <c r="AA149" s="258"/>
      <c r="AB149" s="258"/>
      <c r="AC149" s="258"/>
      <c r="AD149" s="258"/>
      <c r="AE149" s="258"/>
      <c r="AF149" s="259"/>
      <c r="AG149" s="259"/>
      <c r="AH149" s="259"/>
      <c r="AI149" s="259"/>
      <c r="AJ149" s="259"/>
      <c r="AK149" s="259"/>
      <c r="AL149" s="259"/>
      <c r="AM149" s="259"/>
      <c r="AN149" s="259"/>
      <c r="AO149" s="259"/>
      <c r="AP149" s="259"/>
      <c r="AQ149" s="259"/>
      <c r="AR149" s="259"/>
      <c r="AS149" s="259"/>
      <c r="AT149" s="260"/>
    </row>
    <row r="150" spans="1:46" ht="27" customHeight="1">
      <c r="A150" s="252"/>
      <c r="B150" s="253"/>
      <c r="C150" s="254"/>
      <c r="D150" s="255"/>
      <c r="E150" s="255"/>
      <c r="F150" s="255"/>
      <c r="G150" s="255"/>
      <c r="H150" s="255"/>
      <c r="I150" s="255"/>
      <c r="J150" s="255"/>
      <c r="K150" s="255"/>
      <c r="L150" s="255"/>
      <c r="M150" s="256"/>
      <c r="N150" s="257"/>
      <c r="O150" s="31"/>
      <c r="P150" s="31"/>
      <c r="Q150" s="31"/>
      <c r="R150" s="31"/>
      <c r="S150" s="31"/>
      <c r="T150" s="31"/>
      <c r="U150" s="31"/>
      <c r="V150" s="258"/>
      <c r="W150" s="258"/>
      <c r="X150" s="258"/>
      <c r="Y150" s="258"/>
      <c r="Z150" s="258"/>
      <c r="AA150" s="258"/>
      <c r="AB150" s="258"/>
      <c r="AC150" s="258"/>
      <c r="AD150" s="258"/>
      <c r="AE150" s="258"/>
      <c r="AF150" s="259"/>
      <c r="AG150" s="259"/>
      <c r="AH150" s="259"/>
      <c r="AI150" s="259"/>
      <c r="AJ150" s="259"/>
      <c r="AK150" s="259"/>
      <c r="AL150" s="259"/>
      <c r="AM150" s="259"/>
      <c r="AN150" s="259"/>
      <c r="AO150" s="259"/>
      <c r="AP150" s="259"/>
      <c r="AQ150" s="259"/>
      <c r="AR150" s="259"/>
      <c r="AS150" s="259"/>
      <c r="AT150" s="260"/>
    </row>
    <row r="151" spans="1:46" ht="27" customHeight="1">
      <c r="A151" s="252"/>
      <c r="B151" s="253"/>
      <c r="C151" s="254"/>
      <c r="D151" s="255"/>
      <c r="E151" s="255"/>
      <c r="F151" s="255"/>
      <c r="G151" s="255"/>
      <c r="H151" s="255"/>
      <c r="I151" s="255"/>
      <c r="J151" s="255"/>
      <c r="K151" s="255"/>
      <c r="L151" s="255"/>
      <c r="M151" s="256"/>
      <c r="N151" s="257"/>
      <c r="O151" s="31"/>
      <c r="P151" s="31"/>
      <c r="Q151" s="31"/>
      <c r="R151" s="31"/>
      <c r="S151" s="31"/>
      <c r="T151" s="31"/>
      <c r="U151" s="31"/>
      <c r="V151" s="258"/>
      <c r="W151" s="258"/>
      <c r="X151" s="258"/>
      <c r="Y151" s="258"/>
      <c r="Z151" s="258"/>
      <c r="AA151" s="258"/>
      <c r="AB151" s="258"/>
      <c r="AC151" s="258"/>
      <c r="AD151" s="258"/>
      <c r="AE151" s="258"/>
      <c r="AF151" s="259"/>
      <c r="AG151" s="259"/>
      <c r="AH151" s="259"/>
      <c r="AI151" s="259"/>
      <c r="AJ151" s="259"/>
      <c r="AK151" s="259"/>
      <c r="AL151" s="259"/>
      <c r="AM151" s="259"/>
      <c r="AN151" s="259"/>
      <c r="AO151" s="259"/>
      <c r="AP151" s="259"/>
      <c r="AQ151" s="259"/>
      <c r="AR151" s="259"/>
      <c r="AS151" s="259"/>
      <c r="AT151" s="260"/>
    </row>
    <row r="152" spans="1:46" ht="27" customHeight="1">
      <c r="A152" s="252"/>
      <c r="B152" s="253"/>
      <c r="C152" s="254"/>
      <c r="D152" s="255"/>
      <c r="E152" s="255"/>
      <c r="F152" s="255"/>
      <c r="G152" s="255"/>
      <c r="H152" s="255"/>
      <c r="I152" s="255"/>
      <c r="J152" s="255"/>
      <c r="K152" s="255"/>
      <c r="L152" s="255"/>
      <c r="M152" s="256"/>
      <c r="N152" s="257"/>
      <c r="O152" s="31"/>
      <c r="P152" s="31"/>
      <c r="Q152" s="31"/>
      <c r="R152" s="31"/>
      <c r="S152" s="31"/>
      <c r="T152" s="31"/>
      <c r="U152" s="31"/>
      <c r="V152" s="258"/>
      <c r="W152" s="258"/>
      <c r="X152" s="258"/>
      <c r="Y152" s="258"/>
      <c r="Z152" s="258"/>
      <c r="AA152" s="258"/>
      <c r="AB152" s="258"/>
      <c r="AC152" s="258"/>
      <c r="AD152" s="258"/>
      <c r="AE152" s="258"/>
      <c r="AF152" s="259"/>
      <c r="AG152" s="259"/>
      <c r="AH152" s="259"/>
      <c r="AI152" s="259"/>
      <c r="AJ152" s="259"/>
      <c r="AK152" s="259"/>
      <c r="AL152" s="259"/>
      <c r="AM152" s="259"/>
      <c r="AN152" s="259"/>
      <c r="AO152" s="259"/>
      <c r="AP152" s="259"/>
      <c r="AQ152" s="259"/>
      <c r="AR152" s="259"/>
      <c r="AS152" s="259"/>
      <c r="AT152" s="260"/>
    </row>
    <row r="153" spans="1:46" ht="27" customHeight="1">
      <c r="A153" s="252"/>
      <c r="B153" s="253"/>
      <c r="C153" s="254"/>
      <c r="D153" s="255"/>
      <c r="E153" s="255"/>
      <c r="F153" s="255"/>
      <c r="G153" s="255"/>
      <c r="H153" s="255"/>
      <c r="I153" s="255"/>
      <c r="J153" s="255"/>
      <c r="K153" s="255"/>
      <c r="L153" s="255"/>
      <c r="M153" s="256"/>
      <c r="N153" s="257"/>
      <c r="O153" s="31"/>
      <c r="P153" s="31"/>
      <c r="Q153" s="31"/>
      <c r="R153" s="31"/>
      <c r="S153" s="31"/>
      <c r="T153" s="31"/>
      <c r="U153" s="31"/>
      <c r="V153" s="258"/>
      <c r="W153" s="258"/>
      <c r="X153" s="258"/>
      <c r="Y153" s="258"/>
      <c r="Z153" s="258"/>
      <c r="AA153" s="258"/>
      <c r="AB153" s="258"/>
      <c r="AC153" s="258"/>
      <c r="AD153" s="258"/>
      <c r="AE153" s="258"/>
      <c r="AF153" s="259"/>
      <c r="AG153" s="259"/>
      <c r="AH153" s="259"/>
      <c r="AI153" s="259"/>
      <c r="AJ153" s="259"/>
      <c r="AK153" s="259"/>
      <c r="AL153" s="259"/>
      <c r="AM153" s="259"/>
      <c r="AN153" s="259"/>
      <c r="AO153" s="259"/>
      <c r="AP153" s="259"/>
      <c r="AQ153" s="259"/>
      <c r="AR153" s="259"/>
      <c r="AS153" s="259"/>
      <c r="AT153" s="260"/>
    </row>
    <row r="154" spans="1:46" ht="27" customHeight="1">
      <c r="A154" s="252"/>
      <c r="B154" s="253"/>
      <c r="C154" s="254"/>
      <c r="D154" s="255"/>
      <c r="E154" s="255"/>
      <c r="F154" s="255"/>
      <c r="G154" s="255"/>
      <c r="H154" s="255"/>
      <c r="I154" s="255"/>
      <c r="J154" s="255"/>
      <c r="K154" s="255"/>
      <c r="L154" s="255"/>
      <c r="M154" s="256"/>
      <c r="N154" s="257"/>
      <c r="O154" s="31"/>
      <c r="P154" s="31"/>
      <c r="Q154" s="31"/>
      <c r="R154" s="31"/>
      <c r="S154" s="31"/>
      <c r="T154" s="31"/>
      <c r="U154" s="31"/>
      <c r="V154" s="258"/>
      <c r="W154" s="258"/>
      <c r="X154" s="258"/>
      <c r="Y154" s="258"/>
      <c r="Z154" s="258"/>
      <c r="AA154" s="258"/>
      <c r="AB154" s="258"/>
      <c r="AC154" s="258"/>
      <c r="AD154" s="258"/>
      <c r="AE154" s="258"/>
      <c r="AF154" s="259"/>
      <c r="AG154" s="259"/>
      <c r="AH154" s="259"/>
      <c r="AI154" s="259"/>
      <c r="AJ154" s="259"/>
      <c r="AK154" s="259"/>
      <c r="AL154" s="259"/>
      <c r="AM154" s="259"/>
      <c r="AN154" s="259"/>
      <c r="AO154" s="259"/>
      <c r="AP154" s="259"/>
      <c r="AQ154" s="259"/>
      <c r="AR154" s="259"/>
      <c r="AS154" s="259"/>
      <c r="AT154" s="260"/>
    </row>
    <row r="155" spans="1:46" ht="27" customHeight="1">
      <c r="A155" s="252"/>
      <c r="B155" s="253"/>
      <c r="C155" s="254"/>
      <c r="D155" s="255"/>
      <c r="E155" s="255"/>
      <c r="F155" s="255"/>
      <c r="G155" s="255"/>
      <c r="H155" s="255"/>
      <c r="I155" s="255"/>
      <c r="J155" s="255"/>
      <c r="K155" s="255"/>
      <c r="L155" s="255"/>
      <c r="M155" s="256"/>
      <c r="N155" s="257"/>
      <c r="O155" s="31"/>
      <c r="P155" s="31"/>
      <c r="Q155" s="31"/>
      <c r="R155" s="31"/>
      <c r="S155" s="31"/>
      <c r="T155" s="31"/>
      <c r="U155" s="31"/>
      <c r="V155" s="258"/>
      <c r="W155" s="258"/>
      <c r="X155" s="258"/>
      <c r="Y155" s="258"/>
      <c r="Z155" s="258"/>
      <c r="AA155" s="258"/>
      <c r="AB155" s="258"/>
      <c r="AC155" s="258"/>
      <c r="AD155" s="258"/>
      <c r="AE155" s="258"/>
      <c r="AF155" s="259"/>
      <c r="AG155" s="259"/>
      <c r="AH155" s="259"/>
      <c r="AI155" s="259"/>
      <c r="AJ155" s="259"/>
      <c r="AK155" s="259"/>
      <c r="AL155" s="259"/>
      <c r="AM155" s="259"/>
      <c r="AN155" s="259"/>
      <c r="AO155" s="259"/>
      <c r="AP155" s="259"/>
      <c r="AQ155" s="259"/>
      <c r="AR155" s="259"/>
      <c r="AS155" s="259"/>
      <c r="AT155" s="260"/>
    </row>
    <row r="156" spans="1:46" ht="27" customHeight="1">
      <c r="A156" s="252"/>
      <c r="B156" s="253"/>
      <c r="C156" s="254"/>
      <c r="D156" s="255"/>
      <c r="E156" s="255"/>
      <c r="F156" s="255"/>
      <c r="G156" s="255"/>
      <c r="H156" s="255"/>
      <c r="I156" s="255"/>
      <c r="J156" s="255"/>
      <c r="K156" s="255"/>
      <c r="L156" s="255"/>
      <c r="M156" s="256"/>
      <c r="N156" s="257"/>
      <c r="O156" s="31"/>
      <c r="P156" s="31"/>
      <c r="Q156" s="31"/>
      <c r="R156" s="31"/>
      <c r="S156" s="31"/>
      <c r="T156" s="31"/>
      <c r="U156" s="31"/>
      <c r="V156" s="258"/>
      <c r="W156" s="258"/>
      <c r="X156" s="258"/>
      <c r="Y156" s="258"/>
      <c r="Z156" s="258"/>
      <c r="AA156" s="258"/>
      <c r="AB156" s="258"/>
      <c r="AC156" s="258"/>
      <c r="AD156" s="258"/>
      <c r="AE156" s="258"/>
      <c r="AF156" s="259"/>
      <c r="AG156" s="259"/>
      <c r="AH156" s="259"/>
      <c r="AI156" s="259"/>
      <c r="AJ156" s="259"/>
      <c r="AK156" s="259"/>
      <c r="AL156" s="259"/>
      <c r="AM156" s="259"/>
      <c r="AN156" s="259"/>
      <c r="AO156" s="259"/>
      <c r="AP156" s="259"/>
      <c r="AQ156" s="259"/>
      <c r="AR156" s="259"/>
      <c r="AS156" s="259"/>
      <c r="AT156" s="260"/>
    </row>
    <row r="157" spans="1:46" ht="27" customHeight="1">
      <c r="A157" s="252"/>
      <c r="B157" s="253"/>
      <c r="C157" s="254"/>
      <c r="D157" s="255"/>
      <c r="E157" s="255"/>
      <c r="F157" s="255"/>
      <c r="G157" s="255"/>
      <c r="H157" s="255"/>
      <c r="I157" s="255"/>
      <c r="J157" s="255"/>
      <c r="K157" s="255"/>
      <c r="L157" s="255"/>
      <c r="M157" s="256"/>
      <c r="N157" s="257"/>
      <c r="O157" s="31"/>
      <c r="P157" s="31"/>
      <c r="Q157" s="31"/>
      <c r="R157" s="31"/>
      <c r="S157" s="31"/>
      <c r="T157" s="31"/>
      <c r="U157" s="31"/>
      <c r="V157" s="258"/>
      <c r="W157" s="258"/>
      <c r="X157" s="258"/>
      <c r="Y157" s="258"/>
      <c r="Z157" s="258"/>
      <c r="AA157" s="258"/>
      <c r="AB157" s="258"/>
      <c r="AC157" s="258"/>
      <c r="AD157" s="258"/>
      <c r="AE157" s="258"/>
      <c r="AF157" s="259"/>
      <c r="AG157" s="259"/>
      <c r="AH157" s="259"/>
      <c r="AI157" s="259"/>
      <c r="AJ157" s="259"/>
      <c r="AK157" s="259"/>
      <c r="AL157" s="259"/>
      <c r="AM157" s="259"/>
      <c r="AN157" s="259"/>
      <c r="AO157" s="259"/>
      <c r="AP157" s="259"/>
      <c r="AQ157" s="259"/>
      <c r="AR157" s="259"/>
      <c r="AS157" s="259"/>
      <c r="AT157" s="260"/>
    </row>
    <row r="158" spans="1:46" ht="27" customHeight="1">
      <c r="A158" s="252"/>
      <c r="B158" s="253"/>
      <c r="C158" s="254"/>
      <c r="D158" s="255"/>
      <c r="E158" s="255"/>
      <c r="F158" s="255"/>
      <c r="G158" s="255"/>
      <c r="H158" s="255"/>
      <c r="I158" s="255"/>
      <c r="J158" s="255"/>
      <c r="K158" s="255"/>
      <c r="L158" s="255"/>
      <c r="M158" s="256"/>
      <c r="N158" s="257"/>
      <c r="O158" s="31"/>
      <c r="P158" s="31"/>
      <c r="Q158" s="31"/>
      <c r="R158" s="31"/>
      <c r="S158" s="31"/>
      <c r="T158" s="31"/>
      <c r="U158" s="31"/>
      <c r="V158" s="258"/>
      <c r="W158" s="258"/>
      <c r="X158" s="258"/>
      <c r="Y158" s="258"/>
      <c r="Z158" s="258"/>
      <c r="AA158" s="258"/>
      <c r="AB158" s="258"/>
      <c r="AC158" s="258"/>
      <c r="AD158" s="258"/>
      <c r="AE158" s="258"/>
      <c r="AF158" s="259"/>
      <c r="AG158" s="259"/>
      <c r="AH158" s="259"/>
      <c r="AI158" s="259"/>
      <c r="AJ158" s="259"/>
      <c r="AK158" s="259"/>
      <c r="AL158" s="259"/>
      <c r="AM158" s="259"/>
      <c r="AN158" s="259"/>
      <c r="AO158" s="259"/>
      <c r="AP158" s="259"/>
      <c r="AQ158" s="259"/>
      <c r="AR158" s="259"/>
      <c r="AS158" s="259"/>
      <c r="AT158" s="260"/>
    </row>
    <row r="159" spans="1:46" ht="27" customHeight="1">
      <c r="A159" s="252"/>
      <c r="B159" s="253"/>
      <c r="C159" s="254"/>
      <c r="D159" s="255"/>
      <c r="E159" s="255"/>
      <c r="F159" s="255"/>
      <c r="G159" s="255"/>
      <c r="H159" s="255"/>
      <c r="I159" s="255"/>
      <c r="J159" s="255"/>
      <c r="K159" s="255"/>
      <c r="L159" s="255"/>
      <c r="M159" s="256"/>
      <c r="N159" s="257"/>
      <c r="O159" s="31"/>
      <c r="P159" s="31"/>
      <c r="Q159" s="31"/>
      <c r="R159" s="31"/>
      <c r="S159" s="31"/>
      <c r="T159" s="31"/>
      <c r="U159" s="31"/>
      <c r="V159" s="258"/>
      <c r="W159" s="258"/>
      <c r="X159" s="258"/>
      <c r="Y159" s="258"/>
      <c r="Z159" s="258"/>
      <c r="AA159" s="258"/>
      <c r="AB159" s="258"/>
      <c r="AC159" s="258"/>
      <c r="AD159" s="258"/>
      <c r="AE159" s="258"/>
      <c r="AF159" s="259"/>
      <c r="AG159" s="259"/>
      <c r="AH159" s="259"/>
      <c r="AI159" s="259"/>
      <c r="AJ159" s="259"/>
      <c r="AK159" s="259"/>
      <c r="AL159" s="259"/>
      <c r="AM159" s="259"/>
      <c r="AN159" s="259"/>
      <c r="AO159" s="259"/>
      <c r="AP159" s="259"/>
      <c r="AQ159" s="259"/>
      <c r="AR159" s="259"/>
      <c r="AS159" s="259"/>
      <c r="AT159" s="260"/>
    </row>
    <row r="160" spans="1:46" ht="27" customHeight="1">
      <c r="A160" s="252"/>
      <c r="B160" s="253"/>
      <c r="C160" s="254"/>
      <c r="D160" s="255"/>
      <c r="E160" s="255"/>
      <c r="F160" s="255"/>
      <c r="G160" s="255"/>
      <c r="H160" s="255"/>
      <c r="I160" s="255"/>
      <c r="J160" s="255"/>
      <c r="K160" s="255"/>
      <c r="L160" s="255"/>
      <c r="M160" s="256"/>
      <c r="N160" s="257"/>
      <c r="O160" s="31"/>
      <c r="P160" s="31"/>
      <c r="Q160" s="31"/>
      <c r="R160" s="31"/>
      <c r="S160" s="31"/>
      <c r="T160" s="31"/>
      <c r="U160" s="31"/>
      <c r="V160" s="258"/>
      <c r="W160" s="258"/>
      <c r="X160" s="258"/>
      <c r="Y160" s="258"/>
      <c r="Z160" s="258"/>
      <c r="AA160" s="258"/>
      <c r="AB160" s="258"/>
      <c r="AC160" s="258"/>
      <c r="AD160" s="258"/>
      <c r="AE160" s="258"/>
      <c r="AF160" s="259"/>
      <c r="AG160" s="259"/>
      <c r="AH160" s="259"/>
      <c r="AI160" s="259"/>
      <c r="AJ160" s="259"/>
      <c r="AK160" s="259"/>
      <c r="AL160" s="259"/>
      <c r="AM160" s="259"/>
      <c r="AN160" s="259"/>
      <c r="AO160" s="259"/>
      <c r="AP160" s="259"/>
      <c r="AQ160" s="259"/>
      <c r="AR160" s="259"/>
      <c r="AS160" s="259"/>
      <c r="AT160" s="260"/>
    </row>
    <row r="161" spans="1:46" ht="27" customHeight="1">
      <c r="A161" s="252"/>
      <c r="B161" s="253"/>
      <c r="C161" s="254"/>
      <c r="D161" s="255"/>
      <c r="E161" s="255"/>
      <c r="F161" s="255"/>
      <c r="G161" s="255"/>
      <c r="H161" s="255"/>
      <c r="I161" s="255"/>
      <c r="J161" s="255"/>
      <c r="K161" s="255"/>
      <c r="L161" s="255"/>
      <c r="M161" s="256"/>
      <c r="N161" s="257"/>
      <c r="O161" s="31"/>
      <c r="P161" s="31"/>
      <c r="Q161" s="31"/>
      <c r="R161" s="31"/>
      <c r="S161" s="31"/>
      <c r="T161" s="31"/>
      <c r="U161" s="31"/>
      <c r="V161" s="258"/>
      <c r="W161" s="258"/>
      <c r="X161" s="258"/>
      <c r="Y161" s="258"/>
      <c r="Z161" s="258"/>
      <c r="AA161" s="258"/>
      <c r="AB161" s="258"/>
      <c r="AC161" s="258"/>
      <c r="AD161" s="258"/>
      <c r="AE161" s="258"/>
      <c r="AF161" s="259"/>
      <c r="AG161" s="259"/>
      <c r="AH161" s="259"/>
      <c r="AI161" s="259"/>
      <c r="AJ161" s="259"/>
      <c r="AK161" s="259"/>
      <c r="AL161" s="259"/>
      <c r="AM161" s="259"/>
      <c r="AN161" s="259"/>
      <c r="AO161" s="259"/>
      <c r="AP161" s="259"/>
      <c r="AQ161" s="259"/>
      <c r="AR161" s="259"/>
      <c r="AS161" s="259"/>
      <c r="AT161" s="260"/>
    </row>
    <row r="162" spans="1:46" ht="27" customHeight="1">
      <c r="A162" s="252"/>
      <c r="B162" s="253"/>
      <c r="C162" s="254"/>
      <c r="D162" s="255"/>
      <c r="E162" s="255"/>
      <c r="F162" s="255"/>
      <c r="G162" s="255"/>
      <c r="H162" s="255"/>
      <c r="I162" s="255"/>
      <c r="J162" s="255"/>
      <c r="K162" s="255"/>
      <c r="L162" s="255"/>
      <c r="M162" s="256"/>
      <c r="N162" s="257"/>
      <c r="O162" s="31"/>
      <c r="P162" s="31"/>
      <c r="Q162" s="31"/>
      <c r="R162" s="31"/>
      <c r="S162" s="31"/>
      <c r="T162" s="31"/>
      <c r="U162" s="31"/>
      <c r="V162" s="258"/>
      <c r="W162" s="258"/>
      <c r="X162" s="258"/>
      <c r="Y162" s="258"/>
      <c r="Z162" s="258"/>
      <c r="AA162" s="258"/>
      <c r="AB162" s="258"/>
      <c r="AC162" s="258"/>
      <c r="AD162" s="258"/>
      <c r="AE162" s="258"/>
      <c r="AF162" s="259"/>
      <c r="AG162" s="259"/>
      <c r="AH162" s="259"/>
      <c r="AI162" s="259"/>
      <c r="AJ162" s="259"/>
      <c r="AK162" s="259"/>
      <c r="AL162" s="259"/>
      <c r="AM162" s="259"/>
      <c r="AN162" s="259"/>
      <c r="AO162" s="259"/>
      <c r="AP162" s="259"/>
      <c r="AQ162" s="259"/>
      <c r="AR162" s="259"/>
      <c r="AS162" s="259"/>
      <c r="AT162" s="260"/>
    </row>
    <row r="163" spans="1:46" ht="27" customHeight="1">
      <c r="A163" s="252"/>
      <c r="B163" s="253"/>
      <c r="C163" s="254"/>
      <c r="D163" s="255"/>
      <c r="E163" s="255"/>
      <c r="F163" s="255"/>
      <c r="G163" s="255"/>
      <c r="H163" s="255"/>
      <c r="I163" s="255"/>
      <c r="J163" s="255"/>
      <c r="K163" s="255"/>
      <c r="L163" s="255"/>
      <c r="M163" s="256"/>
      <c r="N163" s="257"/>
      <c r="O163" s="31"/>
      <c r="P163" s="31"/>
      <c r="Q163" s="31"/>
      <c r="R163" s="31"/>
      <c r="S163" s="31"/>
      <c r="T163" s="31"/>
      <c r="U163" s="31"/>
      <c r="V163" s="258"/>
      <c r="W163" s="258"/>
      <c r="X163" s="258"/>
      <c r="Y163" s="258"/>
      <c r="Z163" s="258"/>
      <c r="AA163" s="258"/>
      <c r="AB163" s="258"/>
      <c r="AC163" s="258"/>
      <c r="AD163" s="258"/>
      <c r="AE163" s="258"/>
      <c r="AF163" s="259"/>
      <c r="AG163" s="259"/>
      <c r="AH163" s="259"/>
      <c r="AI163" s="259"/>
      <c r="AJ163" s="259"/>
      <c r="AK163" s="259"/>
      <c r="AL163" s="259"/>
      <c r="AM163" s="259"/>
      <c r="AN163" s="259"/>
      <c r="AO163" s="259"/>
      <c r="AP163" s="259"/>
      <c r="AQ163" s="259"/>
      <c r="AR163" s="259"/>
      <c r="AS163" s="259"/>
      <c r="AT163" s="260"/>
    </row>
    <row r="164" spans="1:46" ht="27" customHeight="1">
      <c r="A164" s="252"/>
      <c r="B164" s="253"/>
      <c r="C164" s="254"/>
      <c r="D164" s="255"/>
      <c r="E164" s="255"/>
      <c r="F164" s="255"/>
      <c r="G164" s="255"/>
      <c r="H164" s="255"/>
      <c r="I164" s="255"/>
      <c r="J164" s="255"/>
      <c r="K164" s="255"/>
      <c r="L164" s="255"/>
      <c r="M164" s="256"/>
      <c r="N164" s="257"/>
      <c r="O164" s="31"/>
      <c r="P164" s="31"/>
      <c r="Q164" s="31"/>
      <c r="R164" s="31"/>
      <c r="S164" s="31"/>
      <c r="T164" s="31"/>
      <c r="U164" s="31"/>
      <c r="V164" s="258"/>
      <c r="W164" s="258"/>
      <c r="X164" s="258"/>
      <c r="Y164" s="258"/>
      <c r="Z164" s="258"/>
      <c r="AA164" s="258"/>
      <c r="AB164" s="258"/>
      <c r="AC164" s="258"/>
      <c r="AD164" s="258"/>
      <c r="AE164" s="258"/>
      <c r="AF164" s="259"/>
      <c r="AG164" s="259"/>
      <c r="AH164" s="259"/>
      <c r="AI164" s="259"/>
      <c r="AJ164" s="259"/>
      <c r="AK164" s="259"/>
      <c r="AL164" s="259"/>
      <c r="AM164" s="259"/>
      <c r="AN164" s="259"/>
      <c r="AO164" s="259"/>
      <c r="AP164" s="259"/>
      <c r="AQ164" s="259"/>
      <c r="AR164" s="259"/>
      <c r="AS164" s="259"/>
      <c r="AT164" s="260"/>
    </row>
    <row r="165" spans="1:46" ht="27" customHeight="1">
      <c r="A165" s="252"/>
      <c r="B165" s="253"/>
      <c r="C165" s="254"/>
      <c r="D165" s="255"/>
      <c r="E165" s="255"/>
      <c r="F165" s="255"/>
      <c r="G165" s="255"/>
      <c r="H165" s="255"/>
      <c r="I165" s="255"/>
      <c r="J165" s="255"/>
      <c r="K165" s="255"/>
      <c r="L165" s="255"/>
      <c r="M165" s="256"/>
      <c r="N165" s="257"/>
      <c r="O165" s="31"/>
      <c r="P165" s="31"/>
      <c r="Q165" s="31"/>
      <c r="R165" s="31"/>
      <c r="S165" s="31"/>
      <c r="T165" s="31"/>
      <c r="U165" s="31"/>
      <c r="V165" s="258"/>
      <c r="W165" s="258"/>
      <c r="X165" s="258"/>
      <c r="Y165" s="258"/>
      <c r="Z165" s="258"/>
      <c r="AA165" s="258"/>
      <c r="AB165" s="258"/>
      <c r="AC165" s="258"/>
      <c r="AD165" s="258"/>
      <c r="AE165" s="258"/>
      <c r="AF165" s="259"/>
      <c r="AG165" s="259"/>
      <c r="AH165" s="259"/>
      <c r="AI165" s="259"/>
      <c r="AJ165" s="259"/>
      <c r="AK165" s="259"/>
      <c r="AL165" s="259"/>
      <c r="AM165" s="259"/>
      <c r="AN165" s="259"/>
      <c r="AO165" s="259"/>
      <c r="AP165" s="259"/>
      <c r="AQ165" s="259"/>
      <c r="AR165" s="259"/>
      <c r="AS165" s="259"/>
      <c r="AT165" s="260"/>
    </row>
    <row r="166" spans="1:46" ht="27" customHeight="1">
      <c r="A166" s="252"/>
      <c r="B166" s="253"/>
      <c r="C166" s="254"/>
      <c r="D166" s="255"/>
      <c r="E166" s="255"/>
      <c r="F166" s="255"/>
      <c r="G166" s="255"/>
      <c r="H166" s="255"/>
      <c r="I166" s="255"/>
      <c r="J166" s="255"/>
      <c r="K166" s="255"/>
      <c r="L166" s="255"/>
      <c r="M166" s="256"/>
      <c r="N166" s="257"/>
      <c r="O166" s="31"/>
      <c r="P166" s="31"/>
      <c r="Q166" s="31"/>
      <c r="R166" s="31"/>
      <c r="S166" s="31"/>
      <c r="T166" s="31"/>
      <c r="U166" s="31"/>
      <c r="V166" s="258"/>
      <c r="W166" s="258"/>
      <c r="X166" s="258"/>
      <c r="Y166" s="258"/>
      <c r="Z166" s="258"/>
      <c r="AA166" s="258"/>
      <c r="AB166" s="258"/>
      <c r="AC166" s="258"/>
      <c r="AD166" s="258"/>
      <c r="AE166" s="258"/>
      <c r="AF166" s="259"/>
      <c r="AG166" s="259"/>
      <c r="AH166" s="259"/>
      <c r="AI166" s="259"/>
      <c r="AJ166" s="259"/>
      <c r="AK166" s="259"/>
      <c r="AL166" s="259"/>
      <c r="AM166" s="259"/>
      <c r="AN166" s="259"/>
      <c r="AO166" s="259"/>
      <c r="AP166" s="259"/>
      <c r="AQ166" s="259"/>
      <c r="AR166" s="259"/>
      <c r="AS166" s="259"/>
      <c r="AT166" s="260"/>
    </row>
    <row r="167" spans="1:46" ht="27" customHeight="1">
      <c r="A167" s="252"/>
      <c r="B167" s="253"/>
      <c r="C167" s="254"/>
      <c r="D167" s="255"/>
      <c r="E167" s="255"/>
      <c r="F167" s="255"/>
      <c r="G167" s="255"/>
      <c r="H167" s="255"/>
      <c r="I167" s="255"/>
      <c r="J167" s="255"/>
      <c r="K167" s="255"/>
      <c r="L167" s="255"/>
      <c r="M167" s="256"/>
      <c r="N167" s="257"/>
      <c r="O167" s="31"/>
      <c r="P167" s="31"/>
      <c r="Q167" s="31"/>
      <c r="R167" s="31"/>
      <c r="S167" s="31"/>
      <c r="T167" s="31"/>
      <c r="U167" s="31"/>
      <c r="V167" s="258"/>
      <c r="W167" s="258"/>
      <c r="X167" s="258"/>
      <c r="Y167" s="258"/>
      <c r="Z167" s="258"/>
      <c r="AA167" s="258"/>
      <c r="AB167" s="258"/>
      <c r="AC167" s="258"/>
      <c r="AD167" s="258"/>
      <c r="AE167" s="258"/>
      <c r="AF167" s="259"/>
      <c r="AG167" s="259"/>
      <c r="AH167" s="259"/>
      <c r="AI167" s="259"/>
      <c r="AJ167" s="259"/>
      <c r="AK167" s="259"/>
      <c r="AL167" s="259"/>
      <c r="AM167" s="259"/>
      <c r="AN167" s="259"/>
      <c r="AO167" s="259"/>
      <c r="AP167" s="259"/>
      <c r="AQ167" s="259"/>
      <c r="AR167" s="259"/>
      <c r="AS167" s="259"/>
      <c r="AT167" s="260"/>
    </row>
    <row r="168" spans="1:46" ht="27" customHeight="1">
      <c r="A168" s="252"/>
      <c r="B168" s="253"/>
      <c r="C168" s="254"/>
      <c r="D168" s="255"/>
      <c r="E168" s="255"/>
      <c r="F168" s="255"/>
      <c r="G168" s="255"/>
      <c r="H168" s="255"/>
      <c r="I168" s="255"/>
      <c r="J168" s="255"/>
      <c r="K168" s="255"/>
      <c r="L168" s="255"/>
      <c r="M168" s="256"/>
      <c r="N168" s="257"/>
      <c r="O168" s="31"/>
      <c r="P168" s="31"/>
      <c r="Q168" s="31"/>
      <c r="R168" s="31"/>
      <c r="S168" s="31"/>
      <c r="T168" s="31"/>
      <c r="U168" s="31"/>
      <c r="V168" s="258"/>
      <c r="W168" s="258"/>
      <c r="X168" s="258"/>
      <c r="Y168" s="258"/>
      <c r="Z168" s="258"/>
      <c r="AA168" s="258"/>
      <c r="AB168" s="258"/>
      <c r="AC168" s="258"/>
      <c r="AD168" s="258"/>
      <c r="AE168" s="258"/>
      <c r="AF168" s="259"/>
      <c r="AG168" s="259"/>
      <c r="AH168" s="259"/>
      <c r="AI168" s="259"/>
      <c r="AJ168" s="259"/>
      <c r="AK168" s="259"/>
      <c r="AL168" s="259"/>
      <c r="AM168" s="259"/>
      <c r="AN168" s="259"/>
      <c r="AO168" s="259"/>
      <c r="AP168" s="259"/>
      <c r="AQ168" s="259"/>
      <c r="AR168" s="259"/>
      <c r="AS168" s="259"/>
      <c r="AT168" s="260"/>
    </row>
    <row r="169" spans="1:46" ht="27" customHeight="1">
      <c r="A169" s="252"/>
      <c r="B169" s="253"/>
      <c r="C169" s="254"/>
      <c r="D169" s="255"/>
      <c r="E169" s="255"/>
      <c r="F169" s="255"/>
      <c r="G169" s="255"/>
      <c r="H169" s="255"/>
      <c r="I169" s="255"/>
      <c r="J169" s="255"/>
      <c r="K169" s="255"/>
      <c r="L169" s="255"/>
      <c r="M169" s="256"/>
      <c r="N169" s="257"/>
      <c r="O169" s="31"/>
      <c r="P169" s="31"/>
      <c r="Q169" s="31"/>
      <c r="R169" s="31"/>
      <c r="S169" s="31"/>
      <c r="T169" s="31"/>
      <c r="U169" s="31"/>
      <c r="V169" s="258"/>
      <c r="W169" s="258"/>
      <c r="X169" s="258"/>
      <c r="Y169" s="258"/>
      <c r="Z169" s="258"/>
      <c r="AA169" s="258"/>
      <c r="AB169" s="258"/>
      <c r="AC169" s="258"/>
      <c r="AD169" s="258"/>
      <c r="AE169" s="258"/>
      <c r="AF169" s="259"/>
      <c r="AG169" s="259"/>
      <c r="AH169" s="259"/>
      <c r="AI169" s="259"/>
      <c r="AJ169" s="259"/>
      <c r="AK169" s="259"/>
      <c r="AL169" s="259"/>
      <c r="AM169" s="259"/>
      <c r="AN169" s="259"/>
      <c r="AO169" s="259"/>
      <c r="AP169" s="259"/>
      <c r="AQ169" s="259"/>
      <c r="AR169" s="259"/>
      <c r="AS169" s="259"/>
      <c r="AT169" s="260"/>
    </row>
    <row r="170" spans="1:46" ht="27" customHeight="1">
      <c r="A170" s="252"/>
      <c r="B170" s="253"/>
      <c r="C170" s="254"/>
      <c r="D170" s="255"/>
      <c r="E170" s="255"/>
      <c r="F170" s="255"/>
      <c r="G170" s="255"/>
      <c r="H170" s="255"/>
      <c r="I170" s="255"/>
      <c r="J170" s="255"/>
      <c r="K170" s="255"/>
      <c r="L170" s="255"/>
      <c r="M170" s="256"/>
      <c r="N170" s="257"/>
      <c r="O170" s="31"/>
      <c r="P170" s="31"/>
      <c r="Q170" s="31"/>
      <c r="R170" s="31"/>
      <c r="S170" s="31"/>
      <c r="T170" s="31"/>
      <c r="U170" s="31"/>
      <c r="V170" s="258"/>
      <c r="W170" s="258"/>
      <c r="X170" s="258"/>
      <c r="Y170" s="258"/>
      <c r="Z170" s="258"/>
      <c r="AA170" s="258"/>
      <c r="AB170" s="258"/>
      <c r="AC170" s="258"/>
      <c r="AD170" s="258"/>
      <c r="AE170" s="258"/>
      <c r="AF170" s="259"/>
      <c r="AG170" s="259"/>
      <c r="AH170" s="259"/>
      <c r="AI170" s="259"/>
      <c r="AJ170" s="259"/>
      <c r="AK170" s="259"/>
      <c r="AL170" s="259"/>
      <c r="AM170" s="259"/>
      <c r="AN170" s="259"/>
      <c r="AO170" s="259"/>
      <c r="AP170" s="259"/>
      <c r="AQ170" s="259"/>
      <c r="AR170" s="259"/>
      <c r="AS170" s="259"/>
      <c r="AT170" s="260"/>
    </row>
    <row r="171" spans="1:46" ht="27" customHeight="1">
      <c r="A171" s="252"/>
      <c r="B171" s="253"/>
      <c r="C171" s="254"/>
      <c r="D171" s="255"/>
      <c r="E171" s="255"/>
      <c r="F171" s="255"/>
      <c r="G171" s="255"/>
      <c r="H171" s="255"/>
      <c r="I171" s="255"/>
      <c r="J171" s="255"/>
      <c r="K171" s="255"/>
      <c r="L171" s="255"/>
      <c r="M171" s="256"/>
      <c r="N171" s="257"/>
      <c r="O171" s="31"/>
      <c r="P171" s="31"/>
      <c r="Q171" s="31"/>
      <c r="R171" s="31"/>
      <c r="S171" s="31"/>
      <c r="T171" s="31"/>
      <c r="U171" s="31"/>
      <c r="V171" s="258"/>
      <c r="W171" s="258"/>
      <c r="X171" s="258"/>
      <c r="Y171" s="258"/>
      <c r="Z171" s="258"/>
      <c r="AA171" s="258"/>
      <c r="AB171" s="258"/>
      <c r="AC171" s="258"/>
      <c r="AD171" s="258"/>
      <c r="AE171" s="258"/>
      <c r="AF171" s="259"/>
      <c r="AG171" s="259"/>
      <c r="AH171" s="259"/>
      <c r="AI171" s="259"/>
      <c r="AJ171" s="259"/>
      <c r="AK171" s="259"/>
      <c r="AL171" s="259"/>
      <c r="AM171" s="259"/>
      <c r="AN171" s="259"/>
      <c r="AO171" s="259"/>
      <c r="AP171" s="259"/>
      <c r="AQ171" s="259"/>
      <c r="AR171" s="259"/>
      <c r="AS171" s="259"/>
      <c r="AT171" s="260"/>
    </row>
    <row r="172" spans="1:46" ht="27" customHeight="1">
      <c r="A172" s="252"/>
      <c r="B172" s="253"/>
      <c r="C172" s="254"/>
      <c r="D172" s="255"/>
      <c r="E172" s="255"/>
      <c r="F172" s="255"/>
      <c r="G172" s="255"/>
      <c r="H172" s="255"/>
      <c r="I172" s="255"/>
      <c r="J172" s="255"/>
      <c r="K172" s="255"/>
      <c r="L172" s="255"/>
      <c r="M172" s="256"/>
      <c r="N172" s="257"/>
      <c r="O172" s="31"/>
      <c r="P172" s="31"/>
      <c r="Q172" s="31"/>
      <c r="R172" s="31"/>
      <c r="S172" s="31"/>
      <c r="T172" s="31"/>
      <c r="U172" s="31"/>
      <c r="V172" s="258"/>
      <c r="W172" s="258"/>
      <c r="X172" s="258"/>
      <c r="Y172" s="258"/>
      <c r="Z172" s="258"/>
      <c r="AA172" s="258"/>
      <c r="AB172" s="258"/>
      <c r="AC172" s="258"/>
      <c r="AD172" s="258"/>
      <c r="AE172" s="258"/>
      <c r="AF172" s="259"/>
      <c r="AG172" s="259"/>
      <c r="AH172" s="259"/>
      <c r="AI172" s="259"/>
      <c r="AJ172" s="259"/>
      <c r="AK172" s="259"/>
      <c r="AL172" s="259"/>
      <c r="AM172" s="259"/>
      <c r="AN172" s="259"/>
      <c r="AO172" s="259"/>
      <c r="AP172" s="259"/>
      <c r="AQ172" s="259"/>
      <c r="AR172" s="259"/>
      <c r="AS172" s="259"/>
      <c r="AT172" s="260"/>
    </row>
    <row r="173" spans="1:46" ht="27" customHeight="1">
      <c r="A173" s="252"/>
      <c r="B173" s="253"/>
      <c r="C173" s="254"/>
      <c r="D173" s="255"/>
      <c r="E173" s="255"/>
      <c r="F173" s="255"/>
      <c r="G173" s="255"/>
      <c r="H173" s="255"/>
      <c r="I173" s="255"/>
      <c r="J173" s="255"/>
      <c r="K173" s="255"/>
      <c r="L173" s="255"/>
      <c r="M173" s="256"/>
      <c r="N173" s="257"/>
      <c r="O173" s="31"/>
      <c r="P173" s="31"/>
      <c r="Q173" s="31"/>
      <c r="R173" s="31"/>
      <c r="S173" s="31"/>
      <c r="T173" s="31"/>
      <c r="U173" s="31"/>
      <c r="V173" s="258"/>
      <c r="W173" s="258"/>
      <c r="X173" s="258"/>
      <c r="Y173" s="258"/>
      <c r="Z173" s="258"/>
      <c r="AA173" s="258"/>
      <c r="AB173" s="258"/>
      <c r="AC173" s="258"/>
      <c r="AD173" s="258"/>
      <c r="AE173" s="258"/>
      <c r="AF173" s="259"/>
      <c r="AG173" s="259"/>
      <c r="AH173" s="259"/>
      <c r="AI173" s="259"/>
      <c r="AJ173" s="259"/>
      <c r="AK173" s="259"/>
      <c r="AL173" s="259"/>
      <c r="AM173" s="259"/>
      <c r="AN173" s="259"/>
      <c r="AO173" s="259"/>
      <c r="AP173" s="259"/>
      <c r="AQ173" s="259"/>
      <c r="AR173" s="259"/>
      <c r="AS173" s="259"/>
      <c r="AT173" s="260"/>
    </row>
    <row r="174" spans="1:46" ht="27" customHeight="1">
      <c r="A174" s="252"/>
      <c r="B174" s="253"/>
      <c r="C174" s="254"/>
      <c r="D174" s="255"/>
      <c r="E174" s="255"/>
      <c r="F174" s="255"/>
      <c r="G174" s="255"/>
      <c r="H174" s="255"/>
      <c r="I174" s="255"/>
      <c r="J174" s="255"/>
      <c r="K174" s="255"/>
      <c r="L174" s="255"/>
      <c r="M174" s="256"/>
      <c r="N174" s="257"/>
      <c r="O174" s="31"/>
      <c r="P174" s="31"/>
      <c r="Q174" s="31"/>
      <c r="R174" s="31"/>
      <c r="S174" s="31"/>
      <c r="T174" s="31"/>
      <c r="U174" s="31"/>
      <c r="V174" s="258"/>
      <c r="W174" s="258"/>
      <c r="X174" s="258"/>
      <c r="Y174" s="258"/>
      <c r="Z174" s="258"/>
      <c r="AA174" s="258"/>
      <c r="AB174" s="258"/>
      <c r="AC174" s="258"/>
      <c r="AD174" s="258"/>
      <c r="AE174" s="258"/>
      <c r="AF174" s="259"/>
      <c r="AG174" s="259"/>
      <c r="AH174" s="259"/>
      <c r="AI174" s="259"/>
      <c r="AJ174" s="259"/>
      <c r="AK174" s="259"/>
      <c r="AL174" s="259"/>
      <c r="AM174" s="259"/>
      <c r="AN174" s="259"/>
      <c r="AO174" s="259"/>
      <c r="AP174" s="259"/>
      <c r="AQ174" s="259"/>
      <c r="AR174" s="259"/>
      <c r="AS174" s="259"/>
      <c r="AT174" s="260"/>
    </row>
    <row r="175" spans="1:46" ht="27" customHeight="1">
      <c r="A175" s="252"/>
      <c r="B175" s="253"/>
      <c r="C175" s="254"/>
      <c r="D175" s="255"/>
      <c r="E175" s="255"/>
      <c r="F175" s="255"/>
      <c r="G175" s="255"/>
      <c r="H175" s="255"/>
      <c r="I175" s="255"/>
      <c r="J175" s="255"/>
      <c r="K175" s="255"/>
      <c r="L175" s="255"/>
      <c r="M175" s="256"/>
      <c r="N175" s="257"/>
      <c r="O175" s="31"/>
      <c r="P175" s="31"/>
      <c r="Q175" s="31"/>
      <c r="R175" s="31"/>
      <c r="S175" s="31"/>
      <c r="T175" s="31"/>
      <c r="U175" s="31"/>
      <c r="V175" s="258"/>
      <c r="W175" s="258"/>
      <c r="X175" s="258"/>
      <c r="Y175" s="258"/>
      <c r="Z175" s="258"/>
      <c r="AA175" s="258"/>
      <c r="AB175" s="258"/>
      <c r="AC175" s="258"/>
      <c r="AD175" s="258"/>
      <c r="AE175" s="258"/>
      <c r="AF175" s="259"/>
      <c r="AG175" s="259"/>
      <c r="AH175" s="259"/>
      <c r="AI175" s="259"/>
      <c r="AJ175" s="259"/>
      <c r="AK175" s="259"/>
      <c r="AL175" s="259"/>
      <c r="AM175" s="259"/>
      <c r="AN175" s="259"/>
      <c r="AO175" s="259"/>
      <c r="AP175" s="259"/>
      <c r="AQ175" s="259"/>
      <c r="AR175" s="259"/>
      <c r="AS175" s="259"/>
      <c r="AT175" s="260"/>
    </row>
    <row r="176" spans="1:46" ht="27" customHeight="1">
      <c r="A176" s="252"/>
      <c r="B176" s="253"/>
      <c r="C176" s="254"/>
      <c r="D176" s="255"/>
      <c r="E176" s="255"/>
      <c r="F176" s="255"/>
      <c r="G176" s="255"/>
      <c r="H176" s="255"/>
      <c r="I176" s="255"/>
      <c r="J176" s="255"/>
      <c r="K176" s="255"/>
      <c r="L176" s="255"/>
      <c r="M176" s="256"/>
      <c r="N176" s="257"/>
      <c r="O176" s="31"/>
      <c r="P176" s="31"/>
      <c r="Q176" s="31"/>
      <c r="R176" s="31"/>
      <c r="S176" s="31"/>
      <c r="T176" s="31"/>
      <c r="U176" s="31"/>
      <c r="V176" s="258"/>
      <c r="W176" s="258"/>
      <c r="X176" s="258"/>
      <c r="Y176" s="258"/>
      <c r="Z176" s="258"/>
      <c r="AA176" s="258"/>
      <c r="AB176" s="258"/>
      <c r="AC176" s="258"/>
      <c r="AD176" s="258"/>
      <c r="AE176" s="258"/>
      <c r="AF176" s="259"/>
      <c r="AG176" s="259"/>
      <c r="AH176" s="259"/>
      <c r="AI176" s="259"/>
      <c r="AJ176" s="259"/>
      <c r="AK176" s="259"/>
      <c r="AL176" s="259"/>
      <c r="AM176" s="259"/>
      <c r="AN176" s="259"/>
      <c r="AO176" s="259"/>
      <c r="AP176" s="259"/>
      <c r="AQ176" s="259"/>
      <c r="AR176" s="259"/>
      <c r="AS176" s="259"/>
      <c r="AT176" s="260"/>
    </row>
    <row r="177" spans="1:46" ht="27" customHeight="1">
      <c r="A177" s="252"/>
      <c r="B177" s="253"/>
      <c r="C177" s="254"/>
      <c r="D177" s="255"/>
      <c r="E177" s="255"/>
      <c r="F177" s="255"/>
      <c r="G177" s="255"/>
      <c r="H177" s="255"/>
      <c r="I177" s="255"/>
      <c r="J177" s="255"/>
      <c r="K177" s="255"/>
      <c r="L177" s="255"/>
      <c r="M177" s="256"/>
      <c r="N177" s="257"/>
      <c r="O177" s="31"/>
      <c r="P177" s="31"/>
      <c r="Q177" s="31"/>
      <c r="R177" s="31"/>
      <c r="S177" s="31"/>
      <c r="T177" s="31"/>
      <c r="U177" s="31"/>
      <c r="V177" s="258"/>
      <c r="W177" s="258"/>
      <c r="X177" s="258"/>
      <c r="Y177" s="258"/>
      <c r="Z177" s="258"/>
      <c r="AA177" s="258"/>
      <c r="AB177" s="258"/>
      <c r="AC177" s="258"/>
      <c r="AD177" s="258"/>
      <c r="AE177" s="258"/>
      <c r="AF177" s="259"/>
      <c r="AG177" s="259"/>
      <c r="AH177" s="259"/>
      <c r="AI177" s="259"/>
      <c r="AJ177" s="259"/>
      <c r="AK177" s="259"/>
      <c r="AL177" s="259"/>
      <c r="AM177" s="259"/>
      <c r="AN177" s="259"/>
      <c r="AO177" s="259"/>
      <c r="AP177" s="259"/>
      <c r="AQ177" s="259"/>
      <c r="AR177" s="259"/>
      <c r="AS177" s="259"/>
      <c r="AT177" s="260"/>
    </row>
    <row r="178" spans="1:46" ht="27" customHeight="1">
      <c r="A178" s="252"/>
      <c r="B178" s="253"/>
      <c r="C178" s="254"/>
      <c r="D178" s="255"/>
      <c r="E178" s="255"/>
      <c r="F178" s="255"/>
      <c r="G178" s="255"/>
      <c r="H178" s="255"/>
      <c r="I178" s="255"/>
      <c r="J178" s="255"/>
      <c r="K178" s="255"/>
      <c r="L178" s="255"/>
      <c r="M178" s="256"/>
      <c r="N178" s="257"/>
      <c r="O178" s="31"/>
      <c r="P178" s="31"/>
      <c r="Q178" s="31"/>
      <c r="R178" s="31"/>
      <c r="S178" s="31"/>
      <c r="T178" s="31"/>
      <c r="U178" s="31"/>
      <c r="V178" s="258"/>
      <c r="W178" s="258"/>
      <c r="X178" s="258"/>
      <c r="Y178" s="258"/>
      <c r="Z178" s="258"/>
      <c r="AA178" s="258"/>
      <c r="AB178" s="258"/>
      <c r="AC178" s="258"/>
      <c r="AD178" s="258"/>
      <c r="AE178" s="258"/>
      <c r="AF178" s="259"/>
      <c r="AG178" s="259"/>
      <c r="AH178" s="259"/>
      <c r="AI178" s="259"/>
      <c r="AJ178" s="259"/>
      <c r="AK178" s="259"/>
      <c r="AL178" s="259"/>
      <c r="AM178" s="259"/>
      <c r="AN178" s="259"/>
      <c r="AO178" s="259"/>
      <c r="AP178" s="259"/>
      <c r="AQ178" s="259"/>
      <c r="AR178" s="259"/>
      <c r="AS178" s="259"/>
      <c r="AT178" s="260"/>
    </row>
    <row r="179" spans="1:46" ht="27" customHeight="1">
      <c r="A179" s="252"/>
      <c r="B179" s="253"/>
      <c r="C179" s="254"/>
      <c r="D179" s="255"/>
      <c r="E179" s="255"/>
      <c r="F179" s="255"/>
      <c r="G179" s="255"/>
      <c r="H179" s="255"/>
      <c r="I179" s="255"/>
      <c r="J179" s="255"/>
      <c r="K179" s="255"/>
      <c r="L179" s="255"/>
      <c r="M179" s="256"/>
      <c r="N179" s="257"/>
      <c r="O179" s="31"/>
      <c r="P179" s="31"/>
      <c r="Q179" s="31"/>
      <c r="R179" s="31"/>
      <c r="S179" s="31"/>
      <c r="T179" s="31"/>
      <c r="U179" s="31"/>
      <c r="V179" s="258"/>
      <c r="W179" s="258"/>
      <c r="X179" s="258"/>
      <c r="Y179" s="258"/>
      <c r="Z179" s="258"/>
      <c r="AA179" s="258"/>
      <c r="AB179" s="258"/>
      <c r="AC179" s="258"/>
      <c r="AD179" s="258"/>
      <c r="AE179" s="258"/>
      <c r="AF179" s="259"/>
      <c r="AG179" s="259"/>
      <c r="AH179" s="259"/>
      <c r="AI179" s="259"/>
      <c r="AJ179" s="259"/>
      <c r="AK179" s="259"/>
      <c r="AL179" s="259"/>
      <c r="AM179" s="259"/>
      <c r="AN179" s="259"/>
      <c r="AO179" s="259"/>
      <c r="AP179" s="259"/>
      <c r="AQ179" s="259"/>
      <c r="AR179" s="259"/>
      <c r="AS179" s="259"/>
      <c r="AT179" s="260"/>
    </row>
    <row r="180" spans="1:46" ht="27" customHeight="1">
      <c r="A180" s="252"/>
      <c r="B180" s="253"/>
      <c r="C180" s="254"/>
      <c r="D180" s="255"/>
      <c r="E180" s="255"/>
      <c r="F180" s="255"/>
      <c r="G180" s="255"/>
      <c r="H180" s="255"/>
      <c r="I180" s="255"/>
      <c r="J180" s="255"/>
      <c r="K180" s="255"/>
      <c r="L180" s="255"/>
      <c r="M180" s="256"/>
      <c r="N180" s="257"/>
      <c r="O180" s="31"/>
      <c r="P180" s="31"/>
      <c r="Q180" s="31"/>
      <c r="R180" s="31"/>
      <c r="S180" s="31"/>
      <c r="T180" s="31"/>
      <c r="U180" s="31"/>
      <c r="V180" s="258"/>
      <c r="W180" s="258"/>
      <c r="X180" s="258"/>
      <c r="Y180" s="258"/>
      <c r="Z180" s="258"/>
      <c r="AA180" s="258"/>
      <c r="AB180" s="258"/>
      <c r="AC180" s="258"/>
      <c r="AD180" s="258"/>
      <c r="AE180" s="258"/>
      <c r="AF180" s="259"/>
      <c r="AG180" s="259"/>
      <c r="AH180" s="259"/>
      <c r="AI180" s="259"/>
      <c r="AJ180" s="259"/>
      <c r="AK180" s="259"/>
      <c r="AL180" s="259"/>
      <c r="AM180" s="259"/>
      <c r="AN180" s="259"/>
      <c r="AO180" s="259"/>
      <c r="AP180" s="259"/>
      <c r="AQ180" s="259"/>
      <c r="AR180" s="259"/>
      <c r="AS180" s="259"/>
      <c r="AT180" s="260"/>
    </row>
    <row r="181" spans="1:46" ht="27" customHeight="1">
      <c r="A181" s="252"/>
      <c r="B181" s="253"/>
      <c r="C181" s="254"/>
      <c r="D181" s="255"/>
      <c r="E181" s="255"/>
      <c r="F181" s="255"/>
      <c r="G181" s="255"/>
      <c r="H181" s="255"/>
      <c r="I181" s="255"/>
      <c r="J181" s="255"/>
      <c r="K181" s="255"/>
      <c r="L181" s="255"/>
      <c r="M181" s="256"/>
      <c r="N181" s="257"/>
      <c r="O181" s="31"/>
      <c r="P181" s="31"/>
      <c r="Q181" s="31"/>
      <c r="R181" s="31"/>
      <c r="S181" s="31"/>
      <c r="T181" s="31"/>
      <c r="U181" s="31"/>
      <c r="V181" s="258"/>
      <c r="W181" s="258"/>
      <c r="X181" s="258"/>
      <c r="Y181" s="258"/>
      <c r="Z181" s="258"/>
      <c r="AA181" s="258"/>
      <c r="AB181" s="258"/>
      <c r="AC181" s="258"/>
      <c r="AD181" s="258"/>
      <c r="AE181" s="258"/>
      <c r="AF181" s="259"/>
      <c r="AG181" s="259"/>
      <c r="AH181" s="259"/>
      <c r="AI181" s="259"/>
      <c r="AJ181" s="259"/>
      <c r="AK181" s="259"/>
      <c r="AL181" s="259"/>
      <c r="AM181" s="259"/>
      <c r="AN181" s="259"/>
      <c r="AO181" s="259"/>
      <c r="AP181" s="259"/>
      <c r="AQ181" s="259"/>
      <c r="AR181" s="259"/>
      <c r="AS181" s="259"/>
      <c r="AT181" s="260"/>
    </row>
    <row r="182" spans="1:46" ht="27" customHeight="1">
      <c r="A182" s="252"/>
      <c r="B182" s="253"/>
      <c r="C182" s="254"/>
      <c r="D182" s="255"/>
      <c r="E182" s="255"/>
      <c r="F182" s="255"/>
      <c r="G182" s="255"/>
      <c r="H182" s="255"/>
      <c r="I182" s="255"/>
      <c r="J182" s="255"/>
      <c r="K182" s="255"/>
      <c r="L182" s="255"/>
      <c r="M182" s="256"/>
      <c r="N182" s="257"/>
      <c r="O182" s="31"/>
      <c r="P182" s="31"/>
      <c r="Q182" s="31"/>
      <c r="R182" s="31"/>
      <c r="S182" s="31"/>
      <c r="T182" s="31"/>
      <c r="U182" s="31"/>
      <c r="V182" s="258"/>
      <c r="W182" s="258"/>
      <c r="X182" s="258"/>
      <c r="Y182" s="258"/>
      <c r="Z182" s="258"/>
      <c r="AA182" s="258"/>
      <c r="AB182" s="258"/>
      <c r="AC182" s="258"/>
      <c r="AD182" s="258"/>
      <c r="AE182" s="258"/>
      <c r="AF182" s="259"/>
      <c r="AG182" s="259"/>
      <c r="AH182" s="259"/>
      <c r="AI182" s="259"/>
      <c r="AJ182" s="259"/>
      <c r="AK182" s="259"/>
      <c r="AL182" s="259"/>
      <c r="AM182" s="259"/>
      <c r="AN182" s="259"/>
      <c r="AO182" s="259"/>
      <c r="AP182" s="259"/>
      <c r="AQ182" s="259"/>
      <c r="AR182" s="259"/>
      <c r="AS182" s="259"/>
      <c r="AT182" s="260"/>
    </row>
    <row r="183" spans="1:46" ht="27" customHeight="1">
      <c r="A183" s="252"/>
      <c r="B183" s="253"/>
      <c r="C183" s="254"/>
      <c r="D183" s="255"/>
      <c r="E183" s="255"/>
      <c r="F183" s="255"/>
      <c r="G183" s="255"/>
      <c r="H183" s="255"/>
      <c r="I183" s="255"/>
      <c r="J183" s="255"/>
      <c r="K183" s="255"/>
      <c r="L183" s="255"/>
      <c r="M183" s="256"/>
      <c r="N183" s="257"/>
      <c r="O183" s="31"/>
      <c r="P183" s="31"/>
      <c r="Q183" s="31"/>
      <c r="R183" s="31"/>
      <c r="S183" s="31"/>
      <c r="T183" s="31"/>
      <c r="U183" s="31"/>
      <c r="V183" s="258"/>
      <c r="W183" s="258"/>
      <c r="X183" s="258"/>
      <c r="Y183" s="258"/>
      <c r="Z183" s="258"/>
      <c r="AA183" s="258"/>
      <c r="AB183" s="258"/>
      <c r="AC183" s="258"/>
      <c r="AD183" s="258"/>
      <c r="AE183" s="258"/>
      <c r="AF183" s="259"/>
      <c r="AG183" s="259"/>
      <c r="AH183" s="259"/>
      <c r="AI183" s="259"/>
      <c r="AJ183" s="259"/>
      <c r="AK183" s="259"/>
      <c r="AL183" s="259"/>
      <c r="AM183" s="259"/>
      <c r="AN183" s="259"/>
      <c r="AO183" s="259"/>
      <c r="AP183" s="259"/>
      <c r="AQ183" s="259"/>
      <c r="AR183" s="259"/>
      <c r="AS183" s="259"/>
      <c r="AT183" s="260"/>
    </row>
    <row r="184" spans="1:46" ht="27" customHeight="1">
      <c r="A184" s="252"/>
      <c r="B184" s="253"/>
      <c r="C184" s="254"/>
      <c r="D184" s="255"/>
      <c r="E184" s="255"/>
      <c r="F184" s="255"/>
      <c r="G184" s="255"/>
      <c r="H184" s="255"/>
      <c r="I184" s="255"/>
      <c r="J184" s="255"/>
      <c r="K184" s="255"/>
      <c r="L184" s="255"/>
      <c r="M184" s="256"/>
      <c r="N184" s="257"/>
      <c r="O184" s="31"/>
      <c r="P184" s="31"/>
      <c r="Q184" s="31"/>
      <c r="R184" s="31"/>
      <c r="S184" s="31"/>
      <c r="T184" s="31"/>
      <c r="U184" s="31"/>
      <c r="V184" s="258"/>
      <c r="W184" s="258"/>
      <c r="X184" s="258"/>
      <c r="Y184" s="258"/>
      <c r="Z184" s="258"/>
      <c r="AA184" s="258"/>
      <c r="AB184" s="258"/>
      <c r="AC184" s="258"/>
      <c r="AD184" s="258"/>
      <c r="AE184" s="258"/>
      <c r="AF184" s="259"/>
      <c r="AG184" s="259"/>
      <c r="AH184" s="259"/>
      <c r="AI184" s="259"/>
      <c r="AJ184" s="259"/>
      <c r="AK184" s="259"/>
      <c r="AL184" s="259"/>
      <c r="AM184" s="259"/>
      <c r="AN184" s="259"/>
      <c r="AO184" s="259"/>
      <c r="AP184" s="259"/>
      <c r="AQ184" s="259"/>
      <c r="AR184" s="259"/>
      <c r="AS184" s="259"/>
      <c r="AT184" s="260"/>
    </row>
    <row r="185" spans="1:46" ht="27" customHeight="1">
      <c r="A185" s="252"/>
      <c r="B185" s="253"/>
      <c r="C185" s="254"/>
      <c r="D185" s="255"/>
      <c r="E185" s="255"/>
      <c r="F185" s="255"/>
      <c r="G185" s="255"/>
      <c r="H185" s="255"/>
      <c r="I185" s="255"/>
      <c r="J185" s="255"/>
      <c r="K185" s="255"/>
      <c r="L185" s="255"/>
      <c r="M185" s="256"/>
      <c r="N185" s="257"/>
      <c r="O185" s="31"/>
      <c r="P185" s="31"/>
      <c r="Q185" s="31"/>
      <c r="R185" s="31"/>
      <c r="S185" s="31"/>
      <c r="T185" s="31"/>
      <c r="U185" s="31"/>
      <c r="V185" s="258"/>
      <c r="W185" s="258"/>
      <c r="X185" s="258"/>
      <c r="Y185" s="258"/>
      <c r="Z185" s="258"/>
      <c r="AA185" s="258"/>
      <c r="AB185" s="258"/>
      <c r="AC185" s="258"/>
      <c r="AD185" s="258"/>
      <c r="AE185" s="258"/>
      <c r="AF185" s="259"/>
      <c r="AG185" s="259"/>
      <c r="AH185" s="259"/>
      <c r="AI185" s="259"/>
      <c r="AJ185" s="259"/>
      <c r="AK185" s="259"/>
      <c r="AL185" s="259"/>
      <c r="AM185" s="259"/>
      <c r="AN185" s="259"/>
      <c r="AO185" s="259"/>
      <c r="AP185" s="259"/>
      <c r="AQ185" s="259"/>
      <c r="AR185" s="259"/>
      <c r="AS185" s="259"/>
      <c r="AT185" s="260"/>
    </row>
    <row r="186" spans="1:46" ht="27" customHeight="1">
      <c r="A186" s="252"/>
      <c r="B186" s="253"/>
      <c r="C186" s="254"/>
      <c r="D186" s="255"/>
      <c r="E186" s="255"/>
      <c r="F186" s="255"/>
      <c r="G186" s="255"/>
      <c r="H186" s="255"/>
      <c r="I186" s="255"/>
      <c r="J186" s="255"/>
      <c r="K186" s="255"/>
      <c r="L186" s="255"/>
      <c r="M186" s="256"/>
      <c r="N186" s="257"/>
      <c r="O186" s="31"/>
      <c r="P186" s="31"/>
      <c r="Q186" s="31"/>
      <c r="R186" s="31"/>
      <c r="S186" s="31"/>
      <c r="T186" s="31"/>
      <c r="U186" s="31"/>
      <c r="V186" s="258"/>
      <c r="W186" s="258"/>
      <c r="X186" s="258"/>
      <c r="Y186" s="258"/>
      <c r="Z186" s="258"/>
      <c r="AA186" s="258"/>
      <c r="AB186" s="258"/>
      <c r="AC186" s="258"/>
      <c r="AD186" s="258"/>
      <c r="AE186" s="258"/>
      <c r="AF186" s="259"/>
      <c r="AG186" s="259"/>
      <c r="AH186" s="259"/>
      <c r="AI186" s="259"/>
      <c r="AJ186" s="259"/>
      <c r="AK186" s="259"/>
      <c r="AL186" s="259"/>
      <c r="AM186" s="259"/>
      <c r="AN186" s="259"/>
      <c r="AO186" s="259"/>
      <c r="AP186" s="259"/>
      <c r="AQ186" s="259"/>
      <c r="AR186" s="259"/>
      <c r="AS186" s="259"/>
      <c r="AT186" s="260"/>
    </row>
    <row r="187" spans="1:46" ht="27" customHeight="1">
      <c r="A187" s="252"/>
      <c r="B187" s="253"/>
      <c r="C187" s="254"/>
      <c r="D187" s="255"/>
      <c r="E187" s="255"/>
      <c r="F187" s="255"/>
      <c r="G187" s="255"/>
      <c r="H187" s="255"/>
      <c r="I187" s="255"/>
      <c r="J187" s="255"/>
      <c r="K187" s="255"/>
      <c r="L187" s="255"/>
      <c r="M187" s="256"/>
      <c r="N187" s="257"/>
      <c r="O187" s="31"/>
      <c r="P187" s="31"/>
      <c r="Q187" s="31"/>
      <c r="R187" s="31"/>
      <c r="S187" s="31"/>
      <c r="T187" s="31"/>
      <c r="U187" s="31"/>
      <c r="V187" s="258"/>
      <c r="W187" s="258"/>
      <c r="X187" s="258"/>
      <c r="Y187" s="258"/>
      <c r="Z187" s="258"/>
      <c r="AA187" s="258"/>
      <c r="AB187" s="258"/>
      <c r="AC187" s="258"/>
      <c r="AD187" s="258"/>
      <c r="AE187" s="258"/>
      <c r="AF187" s="259"/>
      <c r="AG187" s="259"/>
      <c r="AH187" s="259"/>
      <c r="AI187" s="259"/>
      <c r="AJ187" s="259"/>
      <c r="AK187" s="259"/>
      <c r="AL187" s="259"/>
      <c r="AM187" s="259"/>
      <c r="AN187" s="259"/>
      <c r="AO187" s="259"/>
      <c r="AP187" s="259"/>
      <c r="AQ187" s="259"/>
      <c r="AR187" s="259"/>
      <c r="AS187" s="259"/>
      <c r="AT187" s="260"/>
    </row>
    <row r="188" spans="1:46" ht="27" customHeight="1">
      <c r="A188" s="252"/>
      <c r="B188" s="253"/>
      <c r="C188" s="254"/>
      <c r="D188" s="255"/>
      <c r="E188" s="255"/>
      <c r="F188" s="255"/>
      <c r="G188" s="255"/>
      <c r="H188" s="255"/>
      <c r="I188" s="255"/>
      <c r="J188" s="255"/>
      <c r="K188" s="255"/>
      <c r="L188" s="255"/>
      <c r="M188" s="256"/>
      <c r="N188" s="257"/>
      <c r="O188" s="31"/>
      <c r="P188" s="31"/>
      <c r="Q188" s="31"/>
      <c r="R188" s="31"/>
      <c r="S188" s="31"/>
      <c r="T188" s="31"/>
      <c r="U188" s="31"/>
      <c r="V188" s="258"/>
      <c r="W188" s="258"/>
      <c r="X188" s="258"/>
      <c r="Y188" s="258"/>
      <c r="Z188" s="258"/>
      <c r="AA188" s="258"/>
      <c r="AB188" s="258"/>
      <c r="AC188" s="258"/>
      <c r="AD188" s="258"/>
      <c r="AE188" s="258"/>
      <c r="AF188" s="259"/>
      <c r="AG188" s="259"/>
      <c r="AH188" s="259"/>
      <c r="AI188" s="259"/>
      <c r="AJ188" s="259"/>
      <c r="AK188" s="259"/>
      <c r="AL188" s="259"/>
      <c r="AM188" s="259"/>
      <c r="AN188" s="259"/>
      <c r="AO188" s="259"/>
      <c r="AP188" s="259"/>
      <c r="AQ188" s="259"/>
      <c r="AR188" s="259"/>
      <c r="AS188" s="259"/>
      <c r="AT188" s="260"/>
    </row>
    <row r="189" spans="1:46" ht="27" customHeight="1">
      <c r="A189" s="252"/>
      <c r="B189" s="253"/>
      <c r="C189" s="254"/>
      <c r="D189" s="255"/>
      <c r="E189" s="255"/>
      <c r="F189" s="255"/>
      <c r="G189" s="255"/>
      <c r="H189" s="255"/>
      <c r="I189" s="255"/>
      <c r="J189" s="255"/>
      <c r="K189" s="255"/>
      <c r="L189" s="255"/>
      <c r="M189" s="256"/>
      <c r="N189" s="257"/>
      <c r="O189" s="31"/>
      <c r="P189" s="31"/>
      <c r="Q189" s="31"/>
      <c r="R189" s="31"/>
      <c r="S189" s="31"/>
      <c r="T189" s="31"/>
      <c r="U189" s="31"/>
      <c r="V189" s="258"/>
      <c r="W189" s="258"/>
      <c r="X189" s="258"/>
      <c r="Y189" s="258"/>
      <c r="Z189" s="258"/>
      <c r="AA189" s="258"/>
      <c r="AB189" s="258"/>
      <c r="AC189" s="258"/>
      <c r="AD189" s="258"/>
      <c r="AE189" s="258"/>
      <c r="AF189" s="259"/>
      <c r="AG189" s="259"/>
      <c r="AH189" s="259"/>
      <c r="AI189" s="259"/>
      <c r="AJ189" s="259"/>
      <c r="AK189" s="259"/>
      <c r="AL189" s="259"/>
      <c r="AM189" s="259"/>
      <c r="AN189" s="259"/>
      <c r="AO189" s="259"/>
      <c r="AP189" s="259"/>
      <c r="AQ189" s="259"/>
      <c r="AR189" s="259"/>
      <c r="AS189" s="259"/>
      <c r="AT189" s="260"/>
    </row>
    <row r="190" spans="1:46" ht="27" customHeight="1">
      <c r="A190" s="252"/>
      <c r="B190" s="253"/>
      <c r="C190" s="254"/>
      <c r="D190" s="255"/>
      <c r="E190" s="255"/>
      <c r="F190" s="255"/>
      <c r="G190" s="255"/>
      <c r="H190" s="255"/>
      <c r="I190" s="255"/>
      <c r="J190" s="255"/>
      <c r="K190" s="255"/>
      <c r="L190" s="255"/>
      <c r="M190" s="256"/>
      <c r="N190" s="257"/>
      <c r="O190" s="31"/>
      <c r="P190" s="31"/>
      <c r="Q190" s="31"/>
      <c r="R190" s="31"/>
      <c r="S190" s="31"/>
      <c r="T190" s="31"/>
      <c r="U190" s="31"/>
      <c r="V190" s="258"/>
      <c r="W190" s="258"/>
      <c r="X190" s="258"/>
      <c r="Y190" s="258"/>
      <c r="Z190" s="258"/>
      <c r="AA190" s="258"/>
      <c r="AB190" s="258"/>
      <c r="AC190" s="258"/>
      <c r="AD190" s="258"/>
      <c r="AE190" s="258"/>
      <c r="AF190" s="259"/>
      <c r="AG190" s="259"/>
      <c r="AH190" s="259"/>
      <c r="AI190" s="259"/>
      <c r="AJ190" s="259"/>
      <c r="AK190" s="259"/>
      <c r="AL190" s="259"/>
      <c r="AM190" s="259"/>
      <c r="AN190" s="259"/>
      <c r="AO190" s="259"/>
      <c r="AP190" s="259"/>
      <c r="AQ190" s="259"/>
      <c r="AR190" s="259"/>
      <c r="AS190" s="259"/>
      <c r="AT190" s="260"/>
    </row>
    <row r="191" spans="1:46" ht="27" customHeight="1">
      <c r="A191" s="252"/>
      <c r="B191" s="253"/>
      <c r="C191" s="254"/>
      <c r="D191" s="255"/>
      <c r="E191" s="255"/>
      <c r="F191" s="255"/>
      <c r="G191" s="255"/>
      <c r="H191" s="255"/>
      <c r="I191" s="255"/>
      <c r="J191" s="255"/>
      <c r="K191" s="255"/>
      <c r="L191" s="255"/>
      <c r="M191" s="256"/>
      <c r="N191" s="257"/>
      <c r="O191" s="31"/>
      <c r="P191" s="31"/>
      <c r="Q191" s="31"/>
      <c r="R191" s="31"/>
      <c r="S191" s="31"/>
      <c r="T191" s="31"/>
      <c r="U191" s="31"/>
      <c r="V191" s="258"/>
      <c r="W191" s="258"/>
      <c r="X191" s="258"/>
      <c r="Y191" s="258"/>
      <c r="Z191" s="258"/>
      <c r="AA191" s="258"/>
      <c r="AB191" s="258"/>
      <c r="AC191" s="258"/>
      <c r="AD191" s="258"/>
      <c r="AE191" s="258"/>
      <c r="AF191" s="259"/>
      <c r="AG191" s="259"/>
      <c r="AH191" s="259"/>
      <c r="AI191" s="259"/>
      <c r="AJ191" s="259"/>
      <c r="AK191" s="259"/>
      <c r="AL191" s="259"/>
      <c r="AM191" s="259"/>
      <c r="AN191" s="259"/>
      <c r="AO191" s="259"/>
      <c r="AP191" s="259"/>
      <c r="AQ191" s="259"/>
      <c r="AR191" s="259"/>
      <c r="AS191" s="259"/>
      <c r="AT191" s="260"/>
    </row>
    <row r="192" spans="1:46" ht="27" customHeight="1">
      <c r="A192" s="252"/>
      <c r="B192" s="253"/>
      <c r="C192" s="254"/>
      <c r="D192" s="255"/>
      <c r="E192" s="255"/>
      <c r="F192" s="255"/>
      <c r="G192" s="255"/>
      <c r="H192" s="255"/>
      <c r="I192" s="255"/>
      <c r="J192" s="255"/>
      <c r="K192" s="255"/>
      <c r="L192" s="255"/>
      <c r="M192" s="256"/>
      <c r="N192" s="257"/>
      <c r="O192" s="31"/>
      <c r="P192" s="31"/>
      <c r="Q192" s="31"/>
      <c r="R192" s="31"/>
      <c r="S192" s="31"/>
      <c r="T192" s="31"/>
      <c r="U192" s="31"/>
      <c r="V192" s="258"/>
      <c r="W192" s="258"/>
      <c r="X192" s="258"/>
      <c r="Y192" s="258"/>
      <c r="Z192" s="258"/>
      <c r="AA192" s="258"/>
      <c r="AB192" s="258"/>
      <c r="AC192" s="258"/>
      <c r="AD192" s="258"/>
      <c r="AE192" s="258"/>
      <c r="AF192" s="259"/>
      <c r="AG192" s="259"/>
      <c r="AH192" s="259"/>
      <c r="AI192" s="259"/>
      <c r="AJ192" s="259"/>
      <c r="AK192" s="259"/>
      <c r="AL192" s="259"/>
      <c r="AM192" s="259"/>
      <c r="AN192" s="259"/>
      <c r="AO192" s="259"/>
      <c r="AP192" s="259"/>
      <c r="AQ192" s="259"/>
      <c r="AR192" s="259"/>
      <c r="AS192" s="259"/>
      <c r="AT192" s="260"/>
    </row>
    <row r="193" spans="1:46" ht="27" customHeight="1">
      <c r="A193" s="252"/>
      <c r="B193" s="253"/>
      <c r="C193" s="254"/>
      <c r="D193" s="255"/>
      <c r="E193" s="255"/>
      <c r="F193" s="255"/>
      <c r="G193" s="255"/>
      <c r="H193" s="255"/>
      <c r="I193" s="255"/>
      <c r="J193" s="255"/>
      <c r="K193" s="255"/>
      <c r="L193" s="255"/>
      <c r="M193" s="256"/>
      <c r="N193" s="257"/>
      <c r="O193" s="31"/>
      <c r="P193" s="31"/>
      <c r="Q193" s="31"/>
      <c r="R193" s="31"/>
      <c r="S193" s="31"/>
      <c r="T193" s="31"/>
      <c r="U193" s="31"/>
      <c r="V193" s="258"/>
      <c r="W193" s="258"/>
      <c r="X193" s="258"/>
      <c r="Y193" s="258"/>
      <c r="Z193" s="258"/>
      <c r="AA193" s="258"/>
      <c r="AB193" s="258"/>
      <c r="AC193" s="258"/>
      <c r="AD193" s="258"/>
      <c r="AE193" s="258"/>
      <c r="AF193" s="259"/>
      <c r="AG193" s="259"/>
      <c r="AH193" s="259"/>
      <c r="AI193" s="259"/>
      <c r="AJ193" s="259"/>
      <c r="AK193" s="259"/>
      <c r="AL193" s="259"/>
      <c r="AM193" s="259"/>
      <c r="AN193" s="259"/>
      <c r="AO193" s="259"/>
      <c r="AP193" s="259"/>
      <c r="AQ193" s="259"/>
      <c r="AR193" s="259"/>
      <c r="AS193" s="259"/>
      <c r="AT193" s="260"/>
    </row>
    <row r="194" spans="1:46" ht="27" customHeight="1">
      <c r="A194" s="252"/>
      <c r="B194" s="253"/>
      <c r="C194" s="254"/>
      <c r="D194" s="255"/>
      <c r="E194" s="255"/>
      <c r="F194" s="255"/>
      <c r="G194" s="255"/>
      <c r="H194" s="255"/>
      <c r="I194" s="255"/>
      <c r="J194" s="255"/>
      <c r="K194" s="255"/>
      <c r="L194" s="255"/>
      <c r="M194" s="256"/>
      <c r="N194" s="257"/>
      <c r="O194" s="31"/>
      <c r="P194" s="31"/>
      <c r="Q194" s="31"/>
      <c r="R194" s="31"/>
      <c r="S194" s="31"/>
      <c r="T194" s="31"/>
      <c r="U194" s="31"/>
      <c r="V194" s="258"/>
      <c r="W194" s="258"/>
      <c r="X194" s="258"/>
      <c r="Y194" s="258"/>
      <c r="Z194" s="258"/>
      <c r="AA194" s="258"/>
      <c r="AB194" s="258"/>
      <c r="AC194" s="258"/>
      <c r="AD194" s="258"/>
      <c r="AE194" s="258"/>
      <c r="AF194" s="259"/>
      <c r="AG194" s="259"/>
      <c r="AH194" s="259"/>
      <c r="AI194" s="259"/>
      <c r="AJ194" s="259"/>
      <c r="AK194" s="259"/>
      <c r="AL194" s="259"/>
      <c r="AM194" s="259"/>
      <c r="AN194" s="259"/>
      <c r="AO194" s="259"/>
      <c r="AP194" s="259"/>
      <c r="AQ194" s="259"/>
      <c r="AR194" s="259"/>
      <c r="AS194" s="259"/>
      <c r="AT194" s="260"/>
    </row>
    <row r="195" spans="1:46" ht="27" customHeight="1">
      <c r="A195" s="252"/>
      <c r="B195" s="253"/>
      <c r="C195" s="254"/>
      <c r="D195" s="255"/>
      <c r="E195" s="255"/>
      <c r="F195" s="255"/>
      <c r="G195" s="255"/>
      <c r="H195" s="255"/>
      <c r="I195" s="255"/>
      <c r="J195" s="255"/>
      <c r="K195" s="255"/>
      <c r="L195" s="255"/>
      <c r="M195" s="256"/>
      <c r="N195" s="257"/>
      <c r="O195" s="31"/>
      <c r="P195" s="31"/>
      <c r="Q195" s="31"/>
      <c r="R195" s="31"/>
      <c r="S195" s="31"/>
      <c r="T195" s="31"/>
      <c r="U195" s="31"/>
      <c r="V195" s="258"/>
      <c r="W195" s="258"/>
      <c r="X195" s="258"/>
      <c r="Y195" s="258"/>
      <c r="Z195" s="258"/>
      <c r="AA195" s="258"/>
      <c r="AB195" s="258"/>
      <c r="AC195" s="258"/>
      <c r="AD195" s="258"/>
      <c r="AE195" s="258"/>
      <c r="AF195" s="259"/>
      <c r="AG195" s="259"/>
      <c r="AH195" s="259"/>
      <c r="AI195" s="259"/>
      <c r="AJ195" s="259"/>
      <c r="AK195" s="259"/>
      <c r="AL195" s="259"/>
      <c r="AM195" s="259"/>
      <c r="AN195" s="259"/>
      <c r="AO195" s="259"/>
      <c r="AP195" s="259"/>
      <c r="AQ195" s="259"/>
      <c r="AR195" s="259"/>
      <c r="AS195" s="259"/>
      <c r="AT195" s="260"/>
    </row>
    <row r="196" spans="1:46" ht="27" customHeight="1">
      <c r="A196" s="252"/>
      <c r="B196" s="253"/>
      <c r="C196" s="254"/>
      <c r="D196" s="255"/>
      <c r="E196" s="255"/>
      <c r="F196" s="255"/>
      <c r="G196" s="255"/>
      <c r="H196" s="255"/>
      <c r="I196" s="255"/>
      <c r="J196" s="255"/>
      <c r="K196" s="255"/>
      <c r="L196" s="255"/>
      <c r="M196" s="256"/>
      <c r="N196" s="257"/>
      <c r="O196" s="31"/>
      <c r="P196" s="31"/>
      <c r="Q196" s="31"/>
      <c r="R196" s="31"/>
      <c r="S196" s="31"/>
      <c r="T196" s="31"/>
      <c r="U196" s="31"/>
      <c r="V196" s="258"/>
      <c r="W196" s="258"/>
      <c r="X196" s="258"/>
      <c r="Y196" s="258"/>
      <c r="Z196" s="258"/>
      <c r="AA196" s="258"/>
      <c r="AB196" s="258"/>
      <c r="AC196" s="258"/>
      <c r="AD196" s="258"/>
      <c r="AE196" s="258"/>
      <c r="AF196" s="259"/>
      <c r="AG196" s="259"/>
      <c r="AH196" s="259"/>
      <c r="AI196" s="259"/>
      <c r="AJ196" s="259"/>
      <c r="AK196" s="259"/>
      <c r="AL196" s="259"/>
      <c r="AM196" s="259"/>
      <c r="AN196" s="259"/>
      <c r="AO196" s="259"/>
      <c r="AP196" s="259"/>
      <c r="AQ196" s="259"/>
      <c r="AR196" s="259"/>
      <c r="AS196" s="259"/>
      <c r="AT196" s="260"/>
    </row>
    <row r="197" spans="1:46" ht="27" customHeight="1">
      <c r="A197" s="252"/>
      <c r="B197" s="253"/>
      <c r="C197" s="254"/>
      <c r="D197" s="255"/>
      <c r="E197" s="255"/>
      <c r="F197" s="255"/>
      <c r="G197" s="255"/>
      <c r="H197" s="255"/>
      <c r="I197" s="255"/>
      <c r="J197" s="255"/>
      <c r="K197" s="255"/>
      <c r="L197" s="255"/>
      <c r="M197" s="256"/>
      <c r="N197" s="257"/>
      <c r="O197" s="31"/>
      <c r="P197" s="31"/>
      <c r="Q197" s="31"/>
      <c r="R197" s="31"/>
      <c r="S197" s="31"/>
      <c r="T197" s="31"/>
      <c r="U197" s="31"/>
      <c r="V197" s="258"/>
      <c r="W197" s="258"/>
      <c r="X197" s="258"/>
      <c r="Y197" s="258"/>
      <c r="Z197" s="258"/>
      <c r="AA197" s="258"/>
      <c r="AB197" s="258"/>
      <c r="AC197" s="258"/>
      <c r="AD197" s="258"/>
      <c r="AE197" s="258"/>
      <c r="AF197" s="259"/>
      <c r="AG197" s="259"/>
      <c r="AH197" s="259"/>
      <c r="AI197" s="259"/>
      <c r="AJ197" s="259"/>
      <c r="AK197" s="259"/>
      <c r="AL197" s="259"/>
      <c r="AM197" s="259"/>
      <c r="AN197" s="259"/>
      <c r="AO197" s="259"/>
      <c r="AP197" s="259"/>
      <c r="AQ197" s="259"/>
      <c r="AR197" s="259"/>
      <c r="AS197" s="259"/>
      <c r="AT197" s="260"/>
    </row>
    <row r="198" spans="1:46" ht="27" customHeight="1">
      <c r="A198" s="252"/>
      <c r="B198" s="253"/>
      <c r="C198" s="254"/>
      <c r="D198" s="255"/>
      <c r="E198" s="255"/>
      <c r="F198" s="255"/>
      <c r="G198" s="255"/>
      <c r="H198" s="255"/>
      <c r="I198" s="255"/>
      <c r="J198" s="255"/>
      <c r="K198" s="255"/>
      <c r="L198" s="255"/>
      <c r="M198" s="256"/>
      <c r="N198" s="257"/>
      <c r="O198" s="31"/>
      <c r="P198" s="31"/>
      <c r="Q198" s="31"/>
      <c r="R198" s="31"/>
      <c r="S198" s="31"/>
      <c r="T198" s="31"/>
      <c r="U198" s="31"/>
      <c r="V198" s="258"/>
      <c r="W198" s="258"/>
      <c r="X198" s="258"/>
      <c r="Y198" s="258"/>
      <c r="Z198" s="258"/>
      <c r="AA198" s="258"/>
      <c r="AB198" s="258"/>
      <c r="AC198" s="258"/>
      <c r="AD198" s="258"/>
      <c r="AE198" s="258"/>
      <c r="AF198" s="259"/>
      <c r="AG198" s="259"/>
      <c r="AH198" s="259"/>
      <c r="AI198" s="259"/>
      <c r="AJ198" s="259"/>
      <c r="AK198" s="259"/>
      <c r="AL198" s="259"/>
      <c r="AM198" s="259"/>
      <c r="AN198" s="259"/>
      <c r="AO198" s="259"/>
      <c r="AP198" s="259"/>
      <c r="AQ198" s="259"/>
      <c r="AR198" s="259"/>
      <c r="AS198" s="259"/>
      <c r="AT198" s="260"/>
    </row>
    <row r="199" spans="1:46" ht="27" customHeight="1">
      <c r="A199" s="252"/>
      <c r="B199" s="253"/>
      <c r="C199" s="254"/>
      <c r="D199" s="255"/>
      <c r="E199" s="255"/>
      <c r="F199" s="255"/>
      <c r="G199" s="255"/>
      <c r="H199" s="255"/>
      <c r="I199" s="255"/>
      <c r="J199" s="255"/>
      <c r="K199" s="255"/>
      <c r="L199" s="255"/>
      <c r="M199" s="256"/>
      <c r="N199" s="257"/>
      <c r="O199" s="31"/>
      <c r="P199" s="31"/>
      <c r="Q199" s="31"/>
      <c r="R199" s="31"/>
      <c r="S199" s="31"/>
      <c r="T199" s="31"/>
      <c r="U199" s="31"/>
      <c r="V199" s="258"/>
      <c r="W199" s="258"/>
      <c r="X199" s="258"/>
      <c r="Y199" s="258"/>
      <c r="Z199" s="258"/>
      <c r="AA199" s="258"/>
      <c r="AB199" s="258"/>
      <c r="AC199" s="258"/>
      <c r="AD199" s="258"/>
      <c r="AE199" s="258"/>
      <c r="AF199" s="259"/>
      <c r="AG199" s="259"/>
      <c r="AH199" s="259"/>
      <c r="AI199" s="259"/>
      <c r="AJ199" s="259"/>
      <c r="AK199" s="259"/>
      <c r="AL199" s="259"/>
      <c r="AM199" s="259"/>
      <c r="AN199" s="259"/>
      <c r="AO199" s="259"/>
      <c r="AP199" s="259"/>
      <c r="AQ199" s="259"/>
      <c r="AR199" s="259"/>
      <c r="AS199" s="259"/>
      <c r="AT199" s="260"/>
    </row>
    <row r="200" spans="1:46" ht="27" customHeight="1">
      <c r="A200" s="252"/>
      <c r="B200" s="253"/>
      <c r="C200" s="254"/>
      <c r="D200" s="255"/>
      <c r="E200" s="255"/>
      <c r="F200" s="255"/>
      <c r="G200" s="255"/>
      <c r="H200" s="255"/>
      <c r="I200" s="255"/>
      <c r="J200" s="255"/>
      <c r="K200" s="255"/>
      <c r="L200" s="255"/>
      <c r="M200" s="256"/>
      <c r="N200" s="257"/>
      <c r="O200" s="31"/>
      <c r="P200" s="31"/>
      <c r="Q200" s="31"/>
      <c r="R200" s="31"/>
      <c r="S200" s="31"/>
      <c r="T200" s="31"/>
      <c r="U200" s="31"/>
      <c r="V200" s="258"/>
      <c r="W200" s="258"/>
      <c r="X200" s="258"/>
      <c r="Y200" s="258"/>
      <c r="Z200" s="258"/>
      <c r="AA200" s="258"/>
      <c r="AB200" s="258"/>
      <c r="AC200" s="258"/>
      <c r="AD200" s="258"/>
      <c r="AE200" s="258"/>
      <c r="AF200" s="259"/>
      <c r="AG200" s="259"/>
      <c r="AH200" s="259"/>
      <c r="AI200" s="259"/>
      <c r="AJ200" s="259"/>
      <c r="AK200" s="259"/>
      <c r="AL200" s="259"/>
      <c r="AM200" s="259"/>
      <c r="AN200" s="259"/>
      <c r="AO200" s="259"/>
      <c r="AP200" s="259"/>
      <c r="AQ200" s="259"/>
      <c r="AR200" s="259"/>
      <c r="AS200" s="259"/>
      <c r="AT200" s="260"/>
    </row>
    <row r="201" spans="1:46" ht="27" customHeight="1">
      <c r="A201" s="252"/>
      <c r="B201" s="253"/>
      <c r="C201" s="254"/>
      <c r="D201" s="255"/>
      <c r="E201" s="255"/>
      <c r="F201" s="255"/>
      <c r="G201" s="255"/>
      <c r="H201" s="255"/>
      <c r="I201" s="255"/>
      <c r="J201" s="255"/>
      <c r="K201" s="255"/>
      <c r="L201" s="255"/>
      <c r="M201" s="256"/>
      <c r="N201" s="257"/>
      <c r="O201" s="31"/>
      <c r="P201" s="31"/>
      <c r="Q201" s="31"/>
      <c r="R201" s="31"/>
      <c r="S201" s="31"/>
      <c r="T201" s="31"/>
      <c r="U201" s="31"/>
      <c r="V201" s="258"/>
      <c r="W201" s="258"/>
      <c r="X201" s="258"/>
      <c r="Y201" s="258"/>
      <c r="Z201" s="258"/>
      <c r="AA201" s="258"/>
      <c r="AB201" s="258"/>
      <c r="AC201" s="258"/>
      <c r="AD201" s="258"/>
      <c r="AE201" s="258"/>
      <c r="AF201" s="259"/>
      <c r="AG201" s="259"/>
      <c r="AH201" s="259"/>
      <c r="AI201" s="259"/>
      <c r="AJ201" s="259"/>
      <c r="AK201" s="259"/>
      <c r="AL201" s="259"/>
      <c r="AM201" s="259"/>
      <c r="AN201" s="259"/>
      <c r="AO201" s="259"/>
      <c r="AP201" s="259"/>
      <c r="AQ201" s="259"/>
      <c r="AR201" s="259"/>
      <c r="AS201" s="259"/>
      <c r="AT201" s="260"/>
    </row>
    <row r="202" spans="1:46" ht="27" customHeight="1">
      <c r="A202" s="252"/>
      <c r="B202" s="253"/>
      <c r="C202" s="254"/>
      <c r="D202" s="255"/>
      <c r="E202" s="255"/>
      <c r="F202" s="255"/>
      <c r="G202" s="255"/>
      <c r="H202" s="255"/>
      <c r="I202" s="255"/>
      <c r="J202" s="255"/>
      <c r="K202" s="255"/>
      <c r="L202" s="255"/>
      <c r="M202" s="256"/>
      <c r="N202" s="257"/>
      <c r="O202" s="31"/>
      <c r="P202" s="31"/>
      <c r="Q202" s="31"/>
      <c r="R202" s="31"/>
      <c r="S202" s="31"/>
      <c r="T202" s="31"/>
      <c r="U202" s="31"/>
      <c r="V202" s="258"/>
      <c r="W202" s="258"/>
      <c r="X202" s="258"/>
      <c r="Y202" s="258"/>
      <c r="Z202" s="258"/>
      <c r="AA202" s="258"/>
      <c r="AB202" s="258"/>
      <c r="AC202" s="258"/>
      <c r="AD202" s="258"/>
      <c r="AE202" s="258"/>
      <c r="AF202" s="259"/>
      <c r="AG202" s="259"/>
      <c r="AH202" s="259"/>
      <c r="AI202" s="259"/>
      <c r="AJ202" s="259"/>
      <c r="AK202" s="259"/>
      <c r="AL202" s="259"/>
      <c r="AM202" s="259"/>
      <c r="AN202" s="259"/>
      <c r="AO202" s="259"/>
      <c r="AP202" s="259"/>
      <c r="AQ202" s="259"/>
      <c r="AR202" s="259"/>
      <c r="AS202" s="259"/>
      <c r="AT202" s="260"/>
    </row>
    <row r="203" spans="1:46" ht="27" customHeight="1">
      <c r="A203" s="252"/>
      <c r="B203" s="253"/>
      <c r="C203" s="254"/>
      <c r="D203" s="255"/>
      <c r="E203" s="255"/>
      <c r="F203" s="255"/>
      <c r="G203" s="255"/>
      <c r="H203" s="255"/>
      <c r="I203" s="255"/>
      <c r="J203" s="255"/>
      <c r="K203" s="255"/>
      <c r="L203" s="255"/>
      <c r="M203" s="256"/>
      <c r="N203" s="257"/>
      <c r="O203" s="31"/>
      <c r="P203" s="31"/>
      <c r="Q203" s="31"/>
      <c r="R203" s="31"/>
      <c r="S203" s="31"/>
      <c r="T203" s="31"/>
      <c r="U203" s="31"/>
      <c r="V203" s="258"/>
      <c r="W203" s="258"/>
      <c r="X203" s="258"/>
      <c r="Y203" s="258"/>
      <c r="Z203" s="258"/>
      <c r="AA203" s="258"/>
      <c r="AB203" s="258"/>
      <c r="AC203" s="258"/>
      <c r="AD203" s="258"/>
      <c r="AE203" s="258"/>
      <c r="AF203" s="259"/>
      <c r="AG203" s="259"/>
      <c r="AH203" s="259"/>
      <c r="AI203" s="259"/>
      <c r="AJ203" s="259"/>
      <c r="AK203" s="259"/>
      <c r="AL203" s="259"/>
      <c r="AM203" s="259"/>
      <c r="AN203" s="259"/>
      <c r="AO203" s="259"/>
      <c r="AP203" s="259"/>
      <c r="AQ203" s="259"/>
      <c r="AR203" s="259"/>
      <c r="AS203" s="259"/>
      <c r="AT203" s="260"/>
    </row>
    <row r="204" spans="1:46" ht="27" customHeight="1">
      <c r="A204" s="252"/>
      <c r="B204" s="253"/>
      <c r="C204" s="254"/>
      <c r="D204" s="255"/>
      <c r="E204" s="255"/>
      <c r="F204" s="255"/>
      <c r="G204" s="255"/>
      <c r="H204" s="255"/>
      <c r="I204" s="255"/>
      <c r="J204" s="255"/>
      <c r="K204" s="255"/>
      <c r="L204" s="255"/>
      <c r="M204" s="256"/>
      <c r="N204" s="257"/>
      <c r="O204" s="31"/>
      <c r="P204" s="31"/>
      <c r="Q204" s="31"/>
      <c r="R204" s="31"/>
      <c r="S204" s="31"/>
      <c r="T204" s="31"/>
      <c r="U204" s="31"/>
      <c r="V204" s="258"/>
      <c r="W204" s="258"/>
      <c r="X204" s="258"/>
      <c r="Y204" s="258"/>
      <c r="Z204" s="258"/>
      <c r="AA204" s="258"/>
      <c r="AB204" s="258"/>
      <c r="AC204" s="258"/>
      <c r="AD204" s="258"/>
      <c r="AE204" s="258"/>
      <c r="AF204" s="259"/>
      <c r="AG204" s="259"/>
      <c r="AH204" s="259"/>
      <c r="AI204" s="259"/>
      <c r="AJ204" s="259"/>
      <c r="AK204" s="259"/>
      <c r="AL204" s="259"/>
      <c r="AM204" s="259"/>
      <c r="AN204" s="259"/>
      <c r="AO204" s="259"/>
      <c r="AP204" s="259"/>
      <c r="AQ204" s="259"/>
      <c r="AR204" s="259"/>
      <c r="AS204" s="259"/>
      <c r="AT204" s="260"/>
    </row>
    <row r="205" spans="1:46" ht="27" customHeight="1">
      <c r="A205" s="252"/>
      <c r="B205" s="253"/>
      <c r="C205" s="254"/>
      <c r="D205" s="255"/>
      <c r="E205" s="255"/>
      <c r="F205" s="255"/>
      <c r="G205" s="255"/>
      <c r="H205" s="255"/>
      <c r="I205" s="255"/>
      <c r="J205" s="255"/>
      <c r="K205" s="255"/>
      <c r="L205" s="255"/>
      <c r="M205" s="256"/>
      <c r="N205" s="257"/>
      <c r="O205" s="31"/>
      <c r="P205" s="31"/>
      <c r="Q205" s="31"/>
      <c r="R205" s="31"/>
      <c r="S205" s="31"/>
      <c r="T205" s="31"/>
      <c r="U205" s="31"/>
      <c r="V205" s="258"/>
      <c r="W205" s="258"/>
      <c r="X205" s="258"/>
      <c r="Y205" s="258"/>
      <c r="Z205" s="258"/>
      <c r="AA205" s="258"/>
      <c r="AB205" s="258"/>
      <c r="AC205" s="258"/>
      <c r="AD205" s="258"/>
      <c r="AE205" s="258"/>
      <c r="AF205" s="259"/>
      <c r="AG205" s="259"/>
      <c r="AH205" s="259"/>
      <c r="AI205" s="259"/>
      <c r="AJ205" s="259"/>
      <c r="AK205" s="259"/>
      <c r="AL205" s="259"/>
      <c r="AM205" s="259"/>
      <c r="AN205" s="259"/>
      <c r="AO205" s="259"/>
      <c r="AP205" s="259"/>
      <c r="AQ205" s="259"/>
      <c r="AR205" s="259"/>
      <c r="AS205" s="259"/>
      <c r="AT205" s="260"/>
    </row>
    <row r="206" spans="1:46" ht="27" customHeight="1">
      <c r="A206" s="252"/>
      <c r="B206" s="253"/>
      <c r="C206" s="254"/>
      <c r="D206" s="255"/>
      <c r="E206" s="255"/>
      <c r="F206" s="255"/>
      <c r="G206" s="255"/>
      <c r="H206" s="255"/>
      <c r="I206" s="255"/>
      <c r="J206" s="255"/>
      <c r="K206" s="255"/>
      <c r="L206" s="255"/>
      <c r="M206" s="256"/>
      <c r="N206" s="257"/>
      <c r="O206" s="31"/>
      <c r="P206" s="31"/>
      <c r="Q206" s="31"/>
      <c r="R206" s="31"/>
      <c r="S206" s="31"/>
      <c r="T206" s="31"/>
      <c r="U206" s="31"/>
      <c r="V206" s="258"/>
      <c r="W206" s="258"/>
      <c r="X206" s="258"/>
      <c r="Y206" s="258"/>
      <c r="Z206" s="258"/>
      <c r="AA206" s="258"/>
      <c r="AB206" s="258"/>
      <c r="AC206" s="258"/>
      <c r="AD206" s="258"/>
      <c r="AE206" s="258"/>
      <c r="AF206" s="259"/>
      <c r="AG206" s="259"/>
      <c r="AH206" s="259"/>
      <c r="AI206" s="259"/>
      <c r="AJ206" s="259"/>
      <c r="AK206" s="259"/>
      <c r="AL206" s="259"/>
      <c r="AM206" s="259"/>
      <c r="AN206" s="259"/>
      <c r="AO206" s="259"/>
      <c r="AP206" s="259"/>
      <c r="AQ206" s="259"/>
      <c r="AR206" s="259"/>
      <c r="AS206" s="259"/>
      <c r="AT206" s="260"/>
    </row>
    <row r="207" spans="1:46" ht="27" customHeight="1">
      <c r="A207" s="252"/>
      <c r="B207" s="253"/>
      <c r="C207" s="254"/>
      <c r="D207" s="255"/>
      <c r="E207" s="255"/>
      <c r="F207" s="255"/>
      <c r="G207" s="255"/>
      <c r="H207" s="255"/>
      <c r="I207" s="255"/>
      <c r="J207" s="255"/>
      <c r="K207" s="255"/>
      <c r="L207" s="255"/>
      <c r="M207" s="256"/>
      <c r="N207" s="257"/>
      <c r="O207" s="31"/>
      <c r="P207" s="31"/>
      <c r="Q207" s="31"/>
      <c r="R207" s="31"/>
      <c r="S207" s="31"/>
      <c r="T207" s="31"/>
      <c r="U207" s="31"/>
      <c r="V207" s="258"/>
      <c r="W207" s="258"/>
      <c r="X207" s="258"/>
      <c r="Y207" s="258"/>
      <c r="Z207" s="258"/>
      <c r="AA207" s="258"/>
      <c r="AB207" s="258"/>
      <c r="AC207" s="258"/>
      <c r="AD207" s="258"/>
      <c r="AE207" s="258"/>
      <c r="AF207" s="259"/>
      <c r="AG207" s="259"/>
      <c r="AH207" s="259"/>
      <c r="AI207" s="259"/>
      <c r="AJ207" s="259"/>
      <c r="AK207" s="259"/>
      <c r="AL207" s="259"/>
      <c r="AM207" s="259"/>
      <c r="AN207" s="259"/>
      <c r="AO207" s="259"/>
      <c r="AP207" s="259"/>
      <c r="AQ207" s="259"/>
      <c r="AR207" s="259"/>
      <c r="AS207" s="259"/>
      <c r="AT207" s="260"/>
    </row>
    <row r="208" spans="1:46" ht="27" customHeight="1">
      <c r="A208" s="252"/>
      <c r="B208" s="253"/>
      <c r="C208" s="254"/>
      <c r="D208" s="255"/>
      <c r="E208" s="255"/>
      <c r="F208" s="255"/>
      <c r="G208" s="255"/>
      <c r="H208" s="255"/>
      <c r="I208" s="255"/>
      <c r="J208" s="255"/>
      <c r="K208" s="255"/>
      <c r="L208" s="255"/>
      <c r="M208" s="256"/>
      <c r="N208" s="257"/>
      <c r="O208" s="31"/>
      <c r="P208" s="31"/>
      <c r="Q208" s="31"/>
      <c r="R208" s="31"/>
      <c r="S208" s="31"/>
      <c r="T208" s="31"/>
      <c r="U208" s="31"/>
      <c r="V208" s="258"/>
      <c r="W208" s="258"/>
      <c r="X208" s="258"/>
      <c r="Y208" s="258"/>
      <c r="Z208" s="258"/>
      <c r="AA208" s="258"/>
      <c r="AB208" s="258"/>
      <c r="AC208" s="258"/>
      <c r="AD208" s="258"/>
      <c r="AE208" s="258"/>
      <c r="AF208" s="259"/>
      <c r="AG208" s="259"/>
      <c r="AH208" s="259"/>
      <c r="AI208" s="259"/>
      <c r="AJ208" s="259"/>
      <c r="AK208" s="259"/>
      <c r="AL208" s="259"/>
      <c r="AM208" s="259"/>
      <c r="AN208" s="259"/>
      <c r="AO208" s="259"/>
      <c r="AP208" s="259"/>
      <c r="AQ208" s="259"/>
      <c r="AR208" s="259"/>
      <c r="AS208" s="259"/>
      <c r="AT208" s="260"/>
    </row>
    <row r="209" spans="1:46" ht="27" customHeight="1">
      <c r="A209" s="252"/>
      <c r="B209" s="253"/>
      <c r="C209" s="254"/>
      <c r="D209" s="255"/>
      <c r="E209" s="255"/>
      <c r="F209" s="255"/>
      <c r="G209" s="255"/>
      <c r="H209" s="255"/>
      <c r="I209" s="255"/>
      <c r="J209" s="255"/>
      <c r="K209" s="255"/>
      <c r="L209" s="255"/>
      <c r="M209" s="256"/>
      <c r="N209" s="257"/>
      <c r="O209" s="31"/>
      <c r="P209" s="31"/>
      <c r="Q209" s="31"/>
      <c r="R209" s="31"/>
      <c r="S209" s="31"/>
      <c r="T209" s="31"/>
      <c r="U209" s="31"/>
      <c r="V209" s="258"/>
      <c r="W209" s="258"/>
      <c r="X209" s="258"/>
      <c r="Y209" s="258"/>
      <c r="Z209" s="258"/>
      <c r="AA209" s="258"/>
      <c r="AB209" s="258"/>
      <c r="AC209" s="258"/>
      <c r="AD209" s="258"/>
      <c r="AE209" s="258"/>
      <c r="AF209" s="259"/>
      <c r="AG209" s="259"/>
      <c r="AH209" s="259"/>
      <c r="AI209" s="259"/>
      <c r="AJ209" s="259"/>
      <c r="AK209" s="259"/>
      <c r="AL209" s="259"/>
      <c r="AM209" s="259"/>
      <c r="AN209" s="259"/>
      <c r="AO209" s="259"/>
      <c r="AP209" s="259"/>
      <c r="AQ209" s="259"/>
      <c r="AR209" s="259"/>
      <c r="AS209" s="259"/>
      <c r="AT209" s="260"/>
    </row>
    <row r="210" spans="1:46" ht="27" customHeight="1">
      <c r="A210" s="252"/>
      <c r="B210" s="253"/>
      <c r="C210" s="254"/>
      <c r="D210" s="255"/>
      <c r="E210" s="255"/>
      <c r="F210" s="255"/>
      <c r="G210" s="255"/>
      <c r="H210" s="255"/>
      <c r="I210" s="255"/>
      <c r="J210" s="255"/>
      <c r="K210" s="255"/>
      <c r="L210" s="255"/>
      <c r="M210" s="256"/>
      <c r="N210" s="257"/>
      <c r="O210" s="31"/>
      <c r="P210" s="31"/>
      <c r="Q210" s="31"/>
      <c r="R210" s="31"/>
      <c r="S210" s="31"/>
      <c r="T210" s="31"/>
      <c r="U210" s="31"/>
      <c r="V210" s="258"/>
      <c r="W210" s="258"/>
      <c r="X210" s="258"/>
      <c r="Y210" s="258"/>
      <c r="Z210" s="258"/>
      <c r="AA210" s="258"/>
      <c r="AB210" s="258"/>
      <c r="AC210" s="258"/>
      <c r="AD210" s="258"/>
      <c r="AE210" s="258"/>
      <c r="AF210" s="259"/>
      <c r="AG210" s="259"/>
      <c r="AH210" s="259"/>
      <c r="AI210" s="259"/>
      <c r="AJ210" s="259"/>
      <c r="AK210" s="259"/>
      <c r="AL210" s="259"/>
      <c r="AM210" s="259"/>
      <c r="AN210" s="259"/>
      <c r="AO210" s="259"/>
      <c r="AP210" s="259"/>
      <c r="AQ210" s="259"/>
      <c r="AR210" s="259"/>
      <c r="AS210" s="259"/>
      <c r="AT210" s="260"/>
    </row>
    <row r="211" spans="1:46" ht="27" customHeight="1">
      <c r="A211" s="252"/>
      <c r="B211" s="253"/>
      <c r="C211" s="254"/>
      <c r="D211" s="255"/>
      <c r="E211" s="255"/>
      <c r="F211" s="255"/>
      <c r="G211" s="255"/>
      <c r="H211" s="255"/>
      <c r="I211" s="255"/>
      <c r="J211" s="255"/>
      <c r="K211" s="255"/>
      <c r="L211" s="255"/>
      <c r="M211" s="256"/>
      <c r="N211" s="257"/>
      <c r="O211" s="31"/>
      <c r="P211" s="31"/>
      <c r="Q211" s="31"/>
      <c r="R211" s="31"/>
      <c r="S211" s="31"/>
      <c r="T211" s="31"/>
      <c r="U211" s="31"/>
      <c r="V211" s="258"/>
      <c r="W211" s="258"/>
      <c r="X211" s="258"/>
      <c r="Y211" s="258"/>
      <c r="Z211" s="258"/>
      <c r="AA211" s="258"/>
      <c r="AB211" s="258"/>
      <c r="AC211" s="258"/>
      <c r="AD211" s="258"/>
      <c r="AE211" s="258"/>
      <c r="AF211" s="259"/>
      <c r="AG211" s="259"/>
      <c r="AH211" s="259"/>
      <c r="AI211" s="259"/>
      <c r="AJ211" s="259"/>
      <c r="AK211" s="259"/>
      <c r="AL211" s="259"/>
      <c r="AM211" s="259"/>
      <c r="AN211" s="259"/>
      <c r="AO211" s="259"/>
      <c r="AP211" s="259"/>
      <c r="AQ211" s="259"/>
      <c r="AR211" s="259"/>
      <c r="AS211" s="259"/>
      <c r="AT211" s="260"/>
    </row>
    <row r="212" spans="1:46" ht="27" customHeight="1">
      <c r="A212" s="252"/>
      <c r="B212" s="253"/>
      <c r="C212" s="254"/>
      <c r="D212" s="255"/>
      <c r="E212" s="255"/>
      <c r="F212" s="255"/>
      <c r="G212" s="255"/>
      <c r="H212" s="255"/>
      <c r="I212" s="255"/>
      <c r="J212" s="255"/>
      <c r="K212" s="255"/>
      <c r="L212" s="255"/>
      <c r="M212" s="256"/>
      <c r="N212" s="257"/>
      <c r="O212" s="31"/>
      <c r="P212" s="31"/>
      <c r="Q212" s="31"/>
      <c r="R212" s="31"/>
      <c r="S212" s="31"/>
      <c r="T212" s="31"/>
      <c r="U212" s="31"/>
      <c r="V212" s="258"/>
      <c r="W212" s="258"/>
      <c r="X212" s="258"/>
      <c r="Y212" s="258"/>
      <c r="Z212" s="258"/>
      <c r="AA212" s="258"/>
      <c r="AB212" s="258"/>
      <c r="AC212" s="258"/>
      <c r="AD212" s="258"/>
      <c r="AE212" s="258"/>
      <c r="AF212" s="259"/>
      <c r="AG212" s="259"/>
      <c r="AH212" s="259"/>
      <c r="AI212" s="259"/>
      <c r="AJ212" s="259"/>
      <c r="AK212" s="259"/>
      <c r="AL212" s="259"/>
      <c r="AM212" s="259"/>
      <c r="AN212" s="259"/>
      <c r="AO212" s="259"/>
      <c r="AP212" s="259"/>
      <c r="AQ212" s="259"/>
      <c r="AR212" s="259"/>
      <c r="AS212" s="259"/>
      <c r="AT212" s="260"/>
    </row>
    <row r="213" spans="1:46" ht="27" customHeight="1">
      <c r="A213" s="252"/>
      <c r="B213" s="253"/>
      <c r="C213" s="254"/>
      <c r="D213" s="255"/>
      <c r="E213" s="255"/>
      <c r="F213" s="255"/>
      <c r="G213" s="255"/>
      <c r="H213" s="255"/>
      <c r="I213" s="255"/>
      <c r="J213" s="255"/>
      <c r="K213" s="255"/>
      <c r="L213" s="255"/>
      <c r="M213" s="256"/>
      <c r="N213" s="257"/>
      <c r="O213" s="31"/>
      <c r="P213" s="31"/>
      <c r="Q213" s="31"/>
      <c r="R213" s="31"/>
      <c r="S213" s="31"/>
      <c r="T213" s="31"/>
      <c r="U213" s="31"/>
      <c r="V213" s="258"/>
      <c r="W213" s="258"/>
      <c r="X213" s="258"/>
      <c r="Y213" s="258"/>
      <c r="Z213" s="258"/>
      <c r="AA213" s="258"/>
      <c r="AB213" s="258"/>
      <c r="AC213" s="258"/>
      <c r="AD213" s="258"/>
      <c r="AE213" s="258"/>
      <c r="AF213" s="259"/>
      <c r="AG213" s="259"/>
      <c r="AH213" s="259"/>
      <c r="AI213" s="259"/>
      <c r="AJ213" s="259"/>
      <c r="AK213" s="259"/>
      <c r="AL213" s="259"/>
      <c r="AM213" s="259"/>
      <c r="AN213" s="259"/>
      <c r="AO213" s="259"/>
      <c r="AP213" s="259"/>
      <c r="AQ213" s="259"/>
      <c r="AR213" s="259"/>
      <c r="AS213" s="259"/>
      <c r="AT213" s="260"/>
    </row>
    <row r="214" spans="1:46" ht="27" customHeight="1">
      <c r="A214" s="252"/>
      <c r="B214" s="253"/>
      <c r="C214" s="254"/>
      <c r="D214" s="255"/>
      <c r="E214" s="255"/>
      <c r="F214" s="255"/>
      <c r="G214" s="255"/>
      <c r="H214" s="255"/>
      <c r="I214" s="255"/>
      <c r="J214" s="255"/>
      <c r="K214" s="255"/>
      <c r="L214" s="255"/>
      <c r="M214" s="256"/>
      <c r="N214" s="257"/>
      <c r="O214" s="31"/>
      <c r="P214" s="31"/>
      <c r="Q214" s="31"/>
      <c r="R214" s="31"/>
      <c r="S214" s="31"/>
      <c r="T214" s="31"/>
      <c r="U214" s="31"/>
      <c r="V214" s="258"/>
      <c r="W214" s="258"/>
      <c r="X214" s="258"/>
      <c r="Y214" s="258"/>
      <c r="Z214" s="258"/>
      <c r="AA214" s="258"/>
      <c r="AB214" s="258"/>
      <c r="AC214" s="258"/>
      <c r="AD214" s="258"/>
      <c r="AE214" s="258"/>
      <c r="AF214" s="259"/>
      <c r="AG214" s="259"/>
      <c r="AH214" s="259"/>
      <c r="AI214" s="259"/>
      <c r="AJ214" s="259"/>
      <c r="AK214" s="259"/>
      <c r="AL214" s="259"/>
      <c r="AM214" s="259"/>
      <c r="AN214" s="259"/>
      <c r="AO214" s="259"/>
      <c r="AP214" s="259"/>
      <c r="AQ214" s="259"/>
      <c r="AR214" s="259"/>
      <c r="AS214" s="259"/>
      <c r="AT214" s="260"/>
    </row>
    <row r="215" spans="1:46" ht="27" customHeight="1">
      <c r="A215" s="252"/>
      <c r="B215" s="253"/>
      <c r="C215" s="254"/>
      <c r="D215" s="255"/>
      <c r="E215" s="255"/>
      <c r="F215" s="255"/>
      <c r="G215" s="255"/>
      <c r="H215" s="255"/>
      <c r="I215" s="255"/>
      <c r="J215" s="255"/>
      <c r="K215" s="255"/>
      <c r="L215" s="255"/>
      <c r="M215" s="256"/>
      <c r="N215" s="257"/>
      <c r="O215" s="31"/>
      <c r="P215" s="31"/>
      <c r="Q215" s="31"/>
      <c r="R215" s="31"/>
      <c r="S215" s="31"/>
      <c r="T215" s="31"/>
      <c r="U215" s="31"/>
      <c r="V215" s="258"/>
      <c r="W215" s="258"/>
      <c r="X215" s="258"/>
      <c r="Y215" s="258"/>
      <c r="Z215" s="258"/>
      <c r="AA215" s="258"/>
      <c r="AB215" s="258"/>
      <c r="AC215" s="258"/>
      <c r="AD215" s="258"/>
      <c r="AE215" s="258"/>
      <c r="AF215" s="259"/>
      <c r="AG215" s="259"/>
      <c r="AH215" s="259"/>
      <c r="AI215" s="259"/>
      <c r="AJ215" s="259"/>
      <c r="AK215" s="259"/>
      <c r="AL215" s="259"/>
      <c r="AM215" s="259"/>
      <c r="AN215" s="259"/>
      <c r="AO215" s="259"/>
      <c r="AP215" s="259"/>
      <c r="AQ215" s="259"/>
      <c r="AR215" s="259"/>
      <c r="AS215" s="259"/>
      <c r="AT215" s="260"/>
    </row>
    <row r="216" spans="1:46" ht="27" customHeight="1">
      <c r="A216" s="252"/>
      <c r="B216" s="253"/>
      <c r="C216" s="254"/>
      <c r="D216" s="255"/>
      <c r="E216" s="255"/>
      <c r="F216" s="255"/>
      <c r="G216" s="255"/>
      <c r="H216" s="255"/>
      <c r="I216" s="255"/>
      <c r="J216" s="255"/>
      <c r="K216" s="255"/>
      <c r="L216" s="255"/>
      <c r="M216" s="256"/>
      <c r="N216" s="257"/>
      <c r="O216" s="31"/>
      <c r="P216" s="31"/>
      <c r="Q216" s="31"/>
      <c r="R216" s="31"/>
      <c r="S216" s="31"/>
      <c r="T216" s="31"/>
      <c r="U216" s="31"/>
      <c r="V216" s="258"/>
      <c r="W216" s="258"/>
      <c r="X216" s="258"/>
      <c r="Y216" s="258"/>
      <c r="Z216" s="258"/>
      <c r="AA216" s="258"/>
      <c r="AB216" s="258"/>
      <c r="AC216" s="258"/>
      <c r="AD216" s="258"/>
      <c r="AE216" s="258"/>
      <c r="AF216" s="259"/>
      <c r="AG216" s="259"/>
      <c r="AH216" s="259"/>
      <c r="AI216" s="259"/>
      <c r="AJ216" s="259"/>
      <c r="AK216" s="259"/>
      <c r="AL216" s="259"/>
      <c r="AM216" s="259"/>
      <c r="AN216" s="259"/>
      <c r="AO216" s="259"/>
      <c r="AP216" s="259"/>
      <c r="AQ216" s="259"/>
      <c r="AR216" s="259"/>
      <c r="AS216" s="259"/>
      <c r="AT216" s="260"/>
    </row>
    <row r="217" spans="1:46" ht="27" customHeight="1">
      <c r="A217" s="252"/>
      <c r="B217" s="253"/>
      <c r="C217" s="254"/>
      <c r="D217" s="255"/>
      <c r="E217" s="255"/>
      <c r="F217" s="255"/>
      <c r="G217" s="255"/>
      <c r="H217" s="255"/>
      <c r="I217" s="255"/>
      <c r="J217" s="255"/>
      <c r="K217" s="255"/>
      <c r="L217" s="255"/>
      <c r="M217" s="256"/>
      <c r="N217" s="257"/>
      <c r="O217" s="31"/>
      <c r="P217" s="31"/>
      <c r="Q217" s="31"/>
      <c r="R217" s="31"/>
      <c r="S217" s="31"/>
      <c r="T217" s="31"/>
      <c r="U217" s="31"/>
      <c r="V217" s="258"/>
      <c r="W217" s="258"/>
      <c r="X217" s="258"/>
      <c r="Y217" s="258"/>
      <c r="Z217" s="258"/>
      <c r="AA217" s="258"/>
      <c r="AB217" s="258"/>
      <c r="AC217" s="258"/>
      <c r="AD217" s="258"/>
      <c r="AE217" s="258"/>
      <c r="AF217" s="259"/>
      <c r="AG217" s="259"/>
      <c r="AH217" s="259"/>
      <c r="AI217" s="259"/>
      <c r="AJ217" s="259"/>
      <c r="AK217" s="259"/>
      <c r="AL217" s="259"/>
      <c r="AM217" s="259"/>
      <c r="AN217" s="259"/>
      <c r="AO217" s="259"/>
      <c r="AP217" s="259"/>
      <c r="AQ217" s="259"/>
      <c r="AR217" s="259"/>
      <c r="AS217" s="259"/>
      <c r="AT217" s="260"/>
    </row>
    <row r="218" spans="1:46" ht="27" customHeight="1">
      <c r="A218" s="252"/>
      <c r="B218" s="253"/>
      <c r="C218" s="254"/>
      <c r="D218" s="255"/>
      <c r="E218" s="255"/>
      <c r="F218" s="255"/>
      <c r="G218" s="255"/>
      <c r="H218" s="255"/>
      <c r="I218" s="255"/>
      <c r="J218" s="255"/>
      <c r="K218" s="255"/>
      <c r="L218" s="255"/>
      <c r="M218" s="256"/>
      <c r="N218" s="257"/>
      <c r="O218" s="31"/>
      <c r="P218" s="31"/>
      <c r="Q218" s="31"/>
      <c r="R218" s="31"/>
      <c r="S218" s="31"/>
      <c r="T218" s="31"/>
      <c r="U218" s="31"/>
      <c r="V218" s="258"/>
      <c r="W218" s="258"/>
      <c r="X218" s="258"/>
      <c r="Y218" s="258"/>
      <c r="Z218" s="258"/>
      <c r="AA218" s="258"/>
      <c r="AB218" s="258"/>
      <c r="AC218" s="258"/>
      <c r="AD218" s="258"/>
      <c r="AE218" s="258"/>
      <c r="AF218" s="259"/>
      <c r="AG218" s="259"/>
      <c r="AH218" s="259"/>
      <c r="AI218" s="259"/>
      <c r="AJ218" s="259"/>
      <c r="AK218" s="259"/>
      <c r="AL218" s="259"/>
      <c r="AM218" s="259"/>
      <c r="AN218" s="259"/>
      <c r="AO218" s="259"/>
      <c r="AP218" s="259"/>
      <c r="AQ218" s="259"/>
      <c r="AR218" s="259"/>
      <c r="AS218" s="259"/>
      <c r="AT218" s="260"/>
    </row>
    <row r="219" spans="1:46" ht="27" customHeight="1">
      <c r="A219" s="252"/>
      <c r="B219" s="253"/>
      <c r="C219" s="254"/>
      <c r="D219" s="255"/>
      <c r="E219" s="255"/>
      <c r="F219" s="255"/>
      <c r="G219" s="255"/>
      <c r="H219" s="255"/>
      <c r="I219" s="255"/>
      <c r="J219" s="255"/>
      <c r="K219" s="255"/>
      <c r="L219" s="255"/>
      <c r="M219" s="256"/>
      <c r="N219" s="257"/>
      <c r="O219" s="31"/>
      <c r="P219" s="31"/>
      <c r="Q219" s="31"/>
      <c r="R219" s="31"/>
      <c r="S219" s="31"/>
      <c r="T219" s="31"/>
      <c r="U219" s="31"/>
      <c r="V219" s="258"/>
      <c r="W219" s="258"/>
      <c r="X219" s="258"/>
      <c r="Y219" s="258"/>
      <c r="Z219" s="258"/>
      <c r="AA219" s="258"/>
      <c r="AB219" s="258"/>
      <c r="AC219" s="258"/>
      <c r="AD219" s="258"/>
      <c r="AE219" s="258"/>
      <c r="AF219" s="259"/>
      <c r="AG219" s="259"/>
      <c r="AH219" s="259"/>
      <c r="AI219" s="259"/>
      <c r="AJ219" s="259"/>
      <c r="AK219" s="259"/>
      <c r="AL219" s="259"/>
      <c r="AM219" s="259"/>
      <c r="AN219" s="259"/>
      <c r="AO219" s="259"/>
      <c r="AP219" s="259"/>
      <c r="AQ219" s="259"/>
      <c r="AR219" s="259"/>
      <c r="AS219" s="259"/>
      <c r="AT219" s="260"/>
    </row>
    <row r="220" spans="1:46" ht="27" customHeight="1">
      <c r="A220" s="252"/>
      <c r="B220" s="253"/>
      <c r="C220" s="254"/>
      <c r="D220" s="255"/>
      <c r="E220" s="255"/>
      <c r="F220" s="255"/>
      <c r="G220" s="255"/>
      <c r="H220" s="255"/>
      <c r="I220" s="255"/>
      <c r="J220" s="255"/>
      <c r="K220" s="255"/>
      <c r="L220" s="255"/>
      <c r="M220" s="256"/>
      <c r="N220" s="257"/>
      <c r="O220" s="31"/>
      <c r="P220" s="31"/>
      <c r="Q220" s="31"/>
      <c r="R220" s="31"/>
      <c r="S220" s="31"/>
      <c r="T220" s="31"/>
      <c r="U220" s="31"/>
      <c r="V220" s="258"/>
      <c r="W220" s="258"/>
      <c r="X220" s="258"/>
      <c r="Y220" s="258"/>
      <c r="Z220" s="258"/>
      <c r="AA220" s="258"/>
      <c r="AB220" s="258"/>
      <c r="AC220" s="258"/>
      <c r="AD220" s="258"/>
      <c r="AE220" s="258"/>
      <c r="AF220" s="259"/>
      <c r="AG220" s="259"/>
      <c r="AH220" s="259"/>
      <c r="AI220" s="259"/>
      <c r="AJ220" s="259"/>
      <c r="AK220" s="259"/>
      <c r="AL220" s="259"/>
      <c r="AM220" s="259"/>
      <c r="AN220" s="259"/>
      <c r="AO220" s="259"/>
      <c r="AP220" s="259"/>
      <c r="AQ220" s="259"/>
      <c r="AR220" s="259"/>
      <c r="AS220" s="259"/>
      <c r="AT220" s="260"/>
    </row>
    <row r="221" spans="1:46" ht="27" customHeight="1">
      <c r="A221" s="252"/>
      <c r="B221" s="253"/>
      <c r="C221" s="254"/>
      <c r="D221" s="255"/>
      <c r="E221" s="255"/>
      <c r="F221" s="255"/>
      <c r="G221" s="255"/>
      <c r="H221" s="255"/>
      <c r="I221" s="255"/>
      <c r="J221" s="255"/>
      <c r="K221" s="255"/>
      <c r="L221" s="255"/>
      <c r="M221" s="256"/>
      <c r="N221" s="257"/>
      <c r="O221" s="31"/>
      <c r="P221" s="31"/>
      <c r="Q221" s="31"/>
      <c r="R221" s="31"/>
      <c r="S221" s="31"/>
      <c r="T221" s="31"/>
      <c r="U221" s="31"/>
      <c r="V221" s="258"/>
      <c r="W221" s="258"/>
      <c r="X221" s="258"/>
      <c r="Y221" s="258"/>
      <c r="Z221" s="258"/>
      <c r="AA221" s="258"/>
      <c r="AB221" s="258"/>
      <c r="AC221" s="258"/>
      <c r="AD221" s="258"/>
      <c r="AE221" s="258"/>
      <c r="AF221" s="259"/>
      <c r="AG221" s="259"/>
      <c r="AH221" s="259"/>
      <c r="AI221" s="259"/>
      <c r="AJ221" s="259"/>
      <c r="AK221" s="259"/>
      <c r="AL221" s="259"/>
      <c r="AM221" s="259"/>
      <c r="AN221" s="259"/>
      <c r="AO221" s="259"/>
      <c r="AP221" s="259"/>
      <c r="AQ221" s="259"/>
      <c r="AR221" s="259"/>
      <c r="AS221" s="259"/>
      <c r="AT221" s="260"/>
    </row>
    <row r="222" spans="1:46" ht="27" customHeight="1">
      <c r="A222" s="252"/>
      <c r="B222" s="253"/>
      <c r="C222" s="254"/>
      <c r="D222" s="255"/>
      <c r="E222" s="255"/>
      <c r="F222" s="255"/>
      <c r="G222" s="255"/>
      <c r="H222" s="255"/>
      <c r="I222" s="255"/>
      <c r="J222" s="255"/>
      <c r="K222" s="255"/>
      <c r="L222" s="255"/>
      <c r="M222" s="256"/>
      <c r="N222" s="257"/>
      <c r="O222" s="31"/>
      <c r="P222" s="31"/>
      <c r="Q222" s="31"/>
      <c r="R222" s="31"/>
      <c r="S222" s="31"/>
      <c r="T222" s="31"/>
      <c r="U222" s="31"/>
      <c r="V222" s="258"/>
      <c r="W222" s="258"/>
      <c r="X222" s="258"/>
      <c r="Y222" s="258"/>
      <c r="Z222" s="258"/>
      <c r="AA222" s="258"/>
      <c r="AB222" s="258"/>
      <c r="AC222" s="258"/>
      <c r="AD222" s="258"/>
      <c r="AE222" s="258"/>
      <c r="AF222" s="259"/>
      <c r="AG222" s="259"/>
      <c r="AH222" s="259"/>
      <c r="AI222" s="259"/>
      <c r="AJ222" s="259"/>
      <c r="AK222" s="259"/>
      <c r="AL222" s="259"/>
      <c r="AM222" s="259"/>
      <c r="AN222" s="259"/>
      <c r="AO222" s="259"/>
      <c r="AP222" s="259"/>
      <c r="AQ222" s="259"/>
      <c r="AR222" s="259"/>
      <c r="AS222" s="259"/>
      <c r="AT222" s="260"/>
    </row>
    <row r="223" spans="1:46" ht="27" customHeight="1">
      <c r="A223" s="252"/>
      <c r="B223" s="253"/>
      <c r="C223" s="254"/>
      <c r="D223" s="255"/>
      <c r="E223" s="255"/>
      <c r="F223" s="255"/>
      <c r="G223" s="255"/>
      <c r="H223" s="255"/>
      <c r="I223" s="255"/>
      <c r="J223" s="255"/>
      <c r="K223" s="255"/>
      <c r="L223" s="255"/>
      <c r="M223" s="256"/>
      <c r="N223" s="257"/>
      <c r="O223" s="31"/>
      <c r="P223" s="31"/>
      <c r="Q223" s="31"/>
      <c r="R223" s="31"/>
      <c r="S223" s="31"/>
      <c r="T223" s="31"/>
      <c r="U223" s="31"/>
      <c r="V223" s="258"/>
      <c r="W223" s="258"/>
      <c r="X223" s="258"/>
      <c r="Y223" s="258"/>
      <c r="Z223" s="258"/>
      <c r="AA223" s="258"/>
      <c r="AB223" s="258"/>
      <c r="AC223" s="258"/>
      <c r="AD223" s="258"/>
      <c r="AE223" s="258"/>
      <c r="AF223" s="259"/>
      <c r="AG223" s="259"/>
      <c r="AH223" s="259"/>
      <c r="AI223" s="259"/>
      <c r="AJ223" s="259"/>
      <c r="AK223" s="259"/>
      <c r="AL223" s="259"/>
      <c r="AM223" s="259"/>
      <c r="AN223" s="259"/>
      <c r="AO223" s="259"/>
      <c r="AP223" s="259"/>
      <c r="AQ223" s="259"/>
      <c r="AR223" s="259"/>
      <c r="AS223" s="259"/>
      <c r="AT223" s="260"/>
    </row>
    <row r="224" spans="1:46" ht="27" customHeight="1">
      <c r="A224" s="252"/>
      <c r="B224" s="253"/>
      <c r="C224" s="254"/>
      <c r="D224" s="255"/>
      <c r="E224" s="255"/>
      <c r="F224" s="255"/>
      <c r="G224" s="255"/>
      <c r="H224" s="255"/>
      <c r="I224" s="255"/>
      <c r="J224" s="255"/>
      <c r="K224" s="255"/>
      <c r="L224" s="255"/>
      <c r="M224" s="256"/>
      <c r="N224" s="257"/>
      <c r="O224" s="31"/>
      <c r="P224" s="31"/>
      <c r="Q224" s="31"/>
      <c r="R224" s="31"/>
      <c r="S224" s="31"/>
      <c r="T224" s="31"/>
      <c r="U224" s="31"/>
      <c r="V224" s="258"/>
      <c r="W224" s="258"/>
      <c r="X224" s="258"/>
      <c r="Y224" s="258"/>
      <c r="Z224" s="258"/>
      <c r="AA224" s="258"/>
      <c r="AB224" s="258"/>
      <c r="AC224" s="258"/>
      <c r="AD224" s="258"/>
      <c r="AE224" s="258"/>
      <c r="AF224" s="259"/>
      <c r="AG224" s="259"/>
      <c r="AH224" s="259"/>
      <c r="AI224" s="259"/>
      <c r="AJ224" s="259"/>
      <c r="AK224" s="259"/>
      <c r="AL224" s="259"/>
      <c r="AM224" s="259"/>
      <c r="AN224" s="259"/>
      <c r="AO224" s="259"/>
      <c r="AP224" s="259"/>
      <c r="AQ224" s="259"/>
      <c r="AR224" s="259"/>
      <c r="AS224" s="259"/>
      <c r="AT224" s="260"/>
    </row>
    <row r="225" spans="1:46" ht="27" customHeight="1">
      <c r="A225" s="252"/>
      <c r="B225" s="253"/>
      <c r="C225" s="254"/>
      <c r="D225" s="255"/>
      <c r="E225" s="255"/>
      <c r="F225" s="255"/>
      <c r="G225" s="255"/>
      <c r="H225" s="255"/>
      <c r="I225" s="255"/>
      <c r="J225" s="255"/>
      <c r="K225" s="255"/>
      <c r="L225" s="255"/>
      <c r="M225" s="256"/>
      <c r="N225" s="257"/>
      <c r="O225" s="31"/>
      <c r="P225" s="31"/>
      <c r="Q225" s="31"/>
      <c r="R225" s="31"/>
      <c r="S225" s="31"/>
      <c r="T225" s="31"/>
      <c r="U225" s="31"/>
      <c r="V225" s="258"/>
      <c r="W225" s="258"/>
      <c r="X225" s="258"/>
      <c r="Y225" s="258"/>
      <c r="Z225" s="258"/>
      <c r="AA225" s="258"/>
      <c r="AB225" s="258"/>
      <c r="AC225" s="258"/>
      <c r="AD225" s="258"/>
      <c r="AE225" s="258"/>
      <c r="AF225" s="259"/>
      <c r="AG225" s="259"/>
      <c r="AH225" s="259"/>
      <c r="AI225" s="259"/>
      <c r="AJ225" s="259"/>
      <c r="AK225" s="259"/>
      <c r="AL225" s="259"/>
      <c r="AM225" s="259"/>
      <c r="AN225" s="259"/>
      <c r="AO225" s="259"/>
      <c r="AP225" s="259"/>
      <c r="AQ225" s="259"/>
      <c r="AR225" s="259"/>
      <c r="AS225" s="259"/>
      <c r="AT225" s="260"/>
    </row>
    <row r="226" spans="1:46" ht="27" customHeight="1">
      <c r="A226" s="252"/>
      <c r="B226" s="253"/>
      <c r="C226" s="254"/>
      <c r="D226" s="255"/>
      <c r="E226" s="255"/>
      <c r="F226" s="255"/>
      <c r="G226" s="255"/>
      <c r="H226" s="255"/>
      <c r="I226" s="255"/>
      <c r="J226" s="255"/>
      <c r="K226" s="255"/>
      <c r="L226" s="255"/>
      <c r="M226" s="256"/>
      <c r="N226" s="257"/>
      <c r="O226" s="31"/>
      <c r="P226" s="31"/>
      <c r="Q226" s="31"/>
      <c r="R226" s="31"/>
      <c r="S226" s="31"/>
      <c r="T226" s="31"/>
      <c r="U226" s="31"/>
      <c r="V226" s="258"/>
      <c r="W226" s="258"/>
      <c r="X226" s="258"/>
      <c r="Y226" s="258"/>
      <c r="Z226" s="258"/>
      <c r="AA226" s="258"/>
      <c r="AB226" s="258"/>
      <c r="AC226" s="258"/>
      <c r="AD226" s="258"/>
      <c r="AE226" s="258"/>
      <c r="AF226" s="259"/>
      <c r="AG226" s="259"/>
      <c r="AH226" s="259"/>
      <c r="AI226" s="259"/>
      <c r="AJ226" s="259"/>
      <c r="AK226" s="259"/>
      <c r="AL226" s="259"/>
      <c r="AM226" s="259"/>
      <c r="AN226" s="259"/>
      <c r="AO226" s="259"/>
      <c r="AP226" s="259"/>
      <c r="AQ226" s="259"/>
      <c r="AR226" s="259"/>
      <c r="AS226" s="259"/>
      <c r="AT226" s="260"/>
    </row>
    <row r="227" spans="1:46" ht="27" customHeight="1">
      <c r="A227" s="252"/>
      <c r="B227" s="253"/>
      <c r="C227" s="254"/>
      <c r="D227" s="255"/>
      <c r="E227" s="255"/>
      <c r="F227" s="255"/>
      <c r="G227" s="255"/>
      <c r="H227" s="255"/>
      <c r="I227" s="255"/>
      <c r="J227" s="255"/>
      <c r="K227" s="255"/>
      <c r="L227" s="255"/>
      <c r="M227" s="256"/>
      <c r="N227" s="257"/>
      <c r="O227" s="31"/>
      <c r="P227" s="31"/>
      <c r="Q227" s="31"/>
      <c r="R227" s="31"/>
      <c r="S227" s="31"/>
      <c r="T227" s="31"/>
      <c r="U227" s="31"/>
      <c r="V227" s="258"/>
      <c r="W227" s="258"/>
      <c r="X227" s="258"/>
      <c r="Y227" s="258"/>
      <c r="Z227" s="258"/>
      <c r="AA227" s="258"/>
      <c r="AB227" s="258"/>
      <c r="AC227" s="258"/>
      <c r="AD227" s="258"/>
      <c r="AE227" s="258"/>
      <c r="AF227" s="259"/>
      <c r="AG227" s="259"/>
      <c r="AH227" s="259"/>
      <c r="AI227" s="259"/>
      <c r="AJ227" s="259"/>
      <c r="AK227" s="259"/>
      <c r="AL227" s="259"/>
      <c r="AM227" s="259"/>
      <c r="AN227" s="259"/>
      <c r="AO227" s="259"/>
      <c r="AP227" s="259"/>
      <c r="AQ227" s="259"/>
      <c r="AR227" s="259"/>
      <c r="AS227" s="259"/>
      <c r="AT227" s="260"/>
    </row>
    <row r="228" spans="1:46" ht="27" customHeight="1">
      <c r="A228" s="252"/>
      <c r="B228" s="253"/>
      <c r="C228" s="254"/>
      <c r="D228" s="255"/>
      <c r="E228" s="255"/>
      <c r="F228" s="255"/>
      <c r="G228" s="255"/>
      <c r="H228" s="255"/>
      <c r="I228" s="255"/>
      <c r="J228" s="255"/>
      <c r="K228" s="255"/>
      <c r="L228" s="255"/>
      <c r="M228" s="256"/>
      <c r="N228" s="257"/>
      <c r="O228" s="31"/>
      <c r="P228" s="31"/>
      <c r="Q228" s="31"/>
      <c r="R228" s="31"/>
      <c r="S228" s="31"/>
      <c r="T228" s="31"/>
      <c r="U228" s="31"/>
      <c r="V228" s="258"/>
      <c r="W228" s="258"/>
      <c r="X228" s="258"/>
      <c r="Y228" s="258"/>
      <c r="Z228" s="258"/>
      <c r="AA228" s="258"/>
      <c r="AB228" s="258"/>
      <c r="AC228" s="258"/>
      <c r="AD228" s="258"/>
      <c r="AE228" s="258"/>
      <c r="AF228" s="259"/>
      <c r="AG228" s="259"/>
      <c r="AH228" s="259"/>
      <c r="AI228" s="259"/>
      <c r="AJ228" s="259"/>
      <c r="AK228" s="259"/>
      <c r="AL228" s="259"/>
      <c r="AM228" s="259"/>
      <c r="AN228" s="259"/>
      <c r="AO228" s="259"/>
      <c r="AP228" s="259"/>
      <c r="AQ228" s="259"/>
      <c r="AR228" s="259"/>
      <c r="AS228" s="259"/>
      <c r="AT228" s="260"/>
    </row>
    <row r="229" spans="1:46" ht="27" customHeight="1">
      <c r="A229" s="252"/>
      <c r="B229" s="253"/>
      <c r="C229" s="254"/>
      <c r="D229" s="255"/>
      <c r="E229" s="255"/>
      <c r="F229" s="255"/>
      <c r="G229" s="255"/>
      <c r="H229" s="255"/>
      <c r="I229" s="255"/>
      <c r="J229" s="255"/>
      <c r="K229" s="255"/>
      <c r="L229" s="255"/>
      <c r="M229" s="256"/>
      <c r="N229" s="257"/>
      <c r="O229" s="31"/>
      <c r="P229" s="31"/>
      <c r="Q229" s="31"/>
      <c r="R229" s="31"/>
      <c r="S229" s="31"/>
      <c r="T229" s="31"/>
      <c r="U229" s="31"/>
      <c r="V229" s="258"/>
      <c r="W229" s="258"/>
      <c r="X229" s="258"/>
      <c r="Y229" s="258"/>
      <c r="Z229" s="258"/>
      <c r="AA229" s="258"/>
      <c r="AB229" s="258"/>
      <c r="AC229" s="258"/>
      <c r="AD229" s="258"/>
      <c r="AE229" s="258"/>
      <c r="AF229" s="259"/>
      <c r="AG229" s="259"/>
      <c r="AH229" s="259"/>
      <c r="AI229" s="259"/>
      <c r="AJ229" s="259"/>
      <c r="AK229" s="259"/>
      <c r="AL229" s="259"/>
      <c r="AM229" s="259"/>
      <c r="AN229" s="259"/>
      <c r="AO229" s="259"/>
      <c r="AP229" s="259"/>
      <c r="AQ229" s="259"/>
      <c r="AR229" s="259"/>
      <c r="AS229" s="259"/>
      <c r="AT229" s="260"/>
    </row>
    <row r="230" spans="1:46" ht="27" customHeight="1">
      <c r="A230" s="252"/>
      <c r="B230" s="253"/>
      <c r="C230" s="254"/>
      <c r="D230" s="255"/>
      <c r="E230" s="255"/>
      <c r="F230" s="255"/>
      <c r="G230" s="255"/>
      <c r="H230" s="255"/>
      <c r="I230" s="255"/>
      <c r="J230" s="255"/>
      <c r="K230" s="255"/>
      <c r="L230" s="255"/>
      <c r="M230" s="256"/>
      <c r="N230" s="257"/>
      <c r="O230" s="31"/>
      <c r="P230" s="31"/>
      <c r="Q230" s="31"/>
      <c r="R230" s="31"/>
      <c r="S230" s="31"/>
      <c r="T230" s="31"/>
      <c r="U230" s="31"/>
      <c r="V230" s="258"/>
      <c r="W230" s="258"/>
      <c r="X230" s="258"/>
      <c r="Y230" s="258"/>
      <c r="Z230" s="258"/>
      <c r="AA230" s="258"/>
      <c r="AB230" s="258"/>
      <c r="AC230" s="258"/>
      <c r="AD230" s="258"/>
      <c r="AE230" s="258"/>
      <c r="AF230" s="259"/>
      <c r="AG230" s="259"/>
      <c r="AH230" s="259"/>
      <c r="AI230" s="259"/>
      <c r="AJ230" s="259"/>
      <c r="AK230" s="259"/>
      <c r="AL230" s="259"/>
      <c r="AM230" s="259"/>
      <c r="AN230" s="259"/>
      <c r="AO230" s="259"/>
      <c r="AP230" s="259"/>
      <c r="AQ230" s="259"/>
      <c r="AR230" s="259"/>
      <c r="AS230" s="259"/>
      <c r="AT230" s="260"/>
    </row>
    <row r="231" spans="1:46" ht="27" customHeight="1">
      <c r="A231" s="252"/>
      <c r="B231" s="253"/>
      <c r="C231" s="254"/>
      <c r="D231" s="255"/>
      <c r="E231" s="255"/>
      <c r="F231" s="255"/>
      <c r="G231" s="255"/>
      <c r="H231" s="255"/>
      <c r="I231" s="255"/>
      <c r="J231" s="255"/>
      <c r="K231" s="255"/>
      <c r="L231" s="255"/>
      <c r="M231" s="256"/>
      <c r="N231" s="257"/>
      <c r="O231" s="31"/>
      <c r="P231" s="31"/>
      <c r="Q231" s="31"/>
      <c r="R231" s="31"/>
      <c r="S231" s="31"/>
      <c r="T231" s="31"/>
      <c r="U231" s="31"/>
      <c r="V231" s="258"/>
      <c r="W231" s="258"/>
      <c r="X231" s="258"/>
      <c r="Y231" s="258"/>
      <c r="Z231" s="258"/>
      <c r="AA231" s="258"/>
      <c r="AB231" s="258"/>
      <c r="AC231" s="258"/>
      <c r="AD231" s="258"/>
      <c r="AE231" s="258"/>
      <c r="AF231" s="259"/>
      <c r="AG231" s="259"/>
      <c r="AH231" s="259"/>
      <c r="AI231" s="259"/>
      <c r="AJ231" s="259"/>
      <c r="AK231" s="259"/>
      <c r="AL231" s="259"/>
      <c r="AM231" s="259"/>
      <c r="AN231" s="259"/>
      <c r="AO231" s="259"/>
      <c r="AP231" s="259"/>
      <c r="AQ231" s="259"/>
      <c r="AR231" s="259"/>
      <c r="AS231" s="259"/>
      <c r="AT231" s="260"/>
    </row>
    <row r="232" spans="1:46" ht="27" customHeight="1">
      <c r="A232" s="252"/>
      <c r="B232" s="253"/>
      <c r="C232" s="254"/>
      <c r="D232" s="255"/>
      <c r="E232" s="255"/>
      <c r="F232" s="255"/>
      <c r="G232" s="255"/>
      <c r="H232" s="255"/>
      <c r="I232" s="255"/>
      <c r="J232" s="255"/>
      <c r="K232" s="255"/>
      <c r="L232" s="255"/>
      <c r="M232" s="256"/>
      <c r="N232" s="257"/>
      <c r="O232" s="31"/>
      <c r="P232" s="31"/>
      <c r="Q232" s="31"/>
      <c r="R232" s="31"/>
      <c r="S232" s="31"/>
      <c r="T232" s="31"/>
      <c r="U232" s="31"/>
      <c r="V232" s="258"/>
      <c r="W232" s="258"/>
      <c r="X232" s="258"/>
      <c r="Y232" s="258"/>
      <c r="Z232" s="258"/>
      <c r="AA232" s="258"/>
      <c r="AB232" s="258"/>
      <c r="AC232" s="258"/>
      <c r="AD232" s="258"/>
      <c r="AE232" s="258"/>
      <c r="AF232" s="259"/>
      <c r="AG232" s="259"/>
      <c r="AH232" s="259"/>
      <c r="AI232" s="259"/>
      <c r="AJ232" s="259"/>
      <c r="AK232" s="259"/>
      <c r="AL232" s="259"/>
      <c r="AM232" s="259"/>
      <c r="AN232" s="259"/>
      <c r="AO232" s="259"/>
      <c r="AP232" s="259"/>
      <c r="AQ232" s="259"/>
      <c r="AR232" s="259"/>
      <c r="AS232" s="259"/>
      <c r="AT232" s="260"/>
    </row>
    <row r="233" spans="1:46" ht="27" customHeight="1">
      <c r="A233" s="252"/>
      <c r="B233" s="253"/>
      <c r="C233" s="254"/>
      <c r="D233" s="255"/>
      <c r="E233" s="255"/>
      <c r="F233" s="255"/>
      <c r="G233" s="255"/>
      <c r="H233" s="255"/>
      <c r="I233" s="255"/>
      <c r="J233" s="255"/>
      <c r="K233" s="255"/>
      <c r="L233" s="255"/>
      <c r="M233" s="256"/>
      <c r="N233" s="257"/>
      <c r="O233" s="31"/>
      <c r="P233" s="31"/>
      <c r="Q233" s="31"/>
      <c r="R233" s="31"/>
      <c r="S233" s="31"/>
      <c r="T233" s="31"/>
      <c r="U233" s="31"/>
      <c r="V233" s="258"/>
      <c r="W233" s="258"/>
      <c r="X233" s="258"/>
      <c r="Y233" s="258"/>
      <c r="Z233" s="258"/>
      <c r="AA233" s="258"/>
      <c r="AB233" s="258"/>
      <c r="AC233" s="258"/>
      <c r="AD233" s="258"/>
      <c r="AE233" s="258"/>
      <c r="AF233" s="259"/>
      <c r="AG233" s="259"/>
      <c r="AH233" s="259"/>
      <c r="AI233" s="259"/>
      <c r="AJ233" s="259"/>
      <c r="AK233" s="259"/>
      <c r="AL233" s="259"/>
      <c r="AM233" s="259"/>
      <c r="AN233" s="259"/>
      <c r="AO233" s="259"/>
      <c r="AP233" s="259"/>
      <c r="AQ233" s="259"/>
      <c r="AR233" s="259"/>
      <c r="AS233" s="259"/>
      <c r="AT233" s="260"/>
    </row>
    <row r="234" spans="1:46" ht="27" customHeight="1">
      <c r="A234" s="252"/>
      <c r="B234" s="253"/>
      <c r="C234" s="254"/>
      <c r="D234" s="255"/>
      <c r="E234" s="255"/>
      <c r="F234" s="255"/>
      <c r="G234" s="255"/>
      <c r="H234" s="255"/>
      <c r="I234" s="255"/>
      <c r="J234" s="255"/>
      <c r="K234" s="255"/>
      <c r="L234" s="255"/>
      <c r="M234" s="256"/>
      <c r="N234" s="257"/>
      <c r="O234" s="31"/>
      <c r="P234" s="31"/>
      <c r="Q234" s="31"/>
      <c r="R234" s="31"/>
      <c r="S234" s="31"/>
      <c r="T234" s="31"/>
      <c r="U234" s="31"/>
      <c r="V234" s="258"/>
      <c r="W234" s="258"/>
      <c r="X234" s="258"/>
      <c r="Y234" s="258"/>
      <c r="Z234" s="258"/>
      <c r="AA234" s="258"/>
      <c r="AB234" s="258"/>
      <c r="AC234" s="258"/>
      <c r="AD234" s="258"/>
      <c r="AE234" s="258"/>
      <c r="AF234" s="259"/>
      <c r="AG234" s="259"/>
      <c r="AH234" s="259"/>
      <c r="AI234" s="259"/>
      <c r="AJ234" s="259"/>
      <c r="AK234" s="259"/>
      <c r="AL234" s="259"/>
      <c r="AM234" s="259"/>
      <c r="AN234" s="259"/>
      <c r="AO234" s="259"/>
      <c r="AP234" s="259"/>
      <c r="AQ234" s="259"/>
      <c r="AR234" s="259"/>
      <c r="AS234" s="259"/>
      <c r="AT234" s="260"/>
    </row>
    <row r="235" spans="1:46" ht="27" customHeight="1">
      <c r="A235" s="252"/>
      <c r="B235" s="253"/>
      <c r="C235" s="254"/>
      <c r="D235" s="255"/>
      <c r="E235" s="255"/>
      <c r="F235" s="255"/>
      <c r="G235" s="255"/>
      <c r="H235" s="255"/>
      <c r="I235" s="255"/>
      <c r="J235" s="255"/>
      <c r="K235" s="255"/>
      <c r="L235" s="255"/>
      <c r="M235" s="256"/>
      <c r="N235" s="257"/>
      <c r="O235" s="31"/>
      <c r="P235" s="31"/>
      <c r="Q235" s="31"/>
      <c r="R235" s="31"/>
      <c r="S235" s="31"/>
      <c r="T235" s="31"/>
      <c r="U235" s="31"/>
      <c r="V235" s="258"/>
      <c r="W235" s="258"/>
      <c r="X235" s="258"/>
      <c r="Y235" s="258"/>
      <c r="Z235" s="258"/>
      <c r="AA235" s="258"/>
      <c r="AB235" s="258"/>
      <c r="AC235" s="258"/>
      <c r="AD235" s="258"/>
      <c r="AE235" s="258"/>
      <c r="AF235" s="259"/>
      <c r="AG235" s="259"/>
      <c r="AH235" s="259"/>
      <c r="AI235" s="259"/>
      <c r="AJ235" s="259"/>
      <c r="AK235" s="259"/>
      <c r="AL235" s="259"/>
      <c r="AM235" s="259"/>
      <c r="AN235" s="259"/>
      <c r="AO235" s="259"/>
      <c r="AP235" s="259"/>
      <c r="AQ235" s="259"/>
      <c r="AR235" s="259"/>
      <c r="AS235" s="259"/>
      <c r="AT235" s="260"/>
    </row>
    <row r="236" spans="1:46" ht="27" customHeight="1">
      <c r="A236" s="252"/>
      <c r="B236" s="253"/>
      <c r="C236" s="254"/>
      <c r="D236" s="255"/>
      <c r="E236" s="255"/>
      <c r="F236" s="255"/>
      <c r="G236" s="255"/>
      <c r="H236" s="255"/>
      <c r="I236" s="255"/>
      <c r="J236" s="255"/>
      <c r="K236" s="255"/>
      <c r="L236" s="255"/>
      <c r="M236" s="256"/>
      <c r="N236" s="257"/>
      <c r="O236" s="31"/>
      <c r="P236" s="31"/>
      <c r="Q236" s="31"/>
      <c r="R236" s="31"/>
      <c r="S236" s="31"/>
      <c r="T236" s="31"/>
      <c r="U236" s="31"/>
      <c r="V236" s="258"/>
      <c r="W236" s="258"/>
      <c r="X236" s="258"/>
      <c r="Y236" s="258"/>
      <c r="Z236" s="258"/>
      <c r="AA236" s="258"/>
      <c r="AB236" s="258"/>
      <c r="AC236" s="258"/>
      <c r="AD236" s="258"/>
      <c r="AE236" s="258"/>
      <c r="AF236" s="259"/>
      <c r="AG236" s="259"/>
      <c r="AH236" s="259"/>
      <c r="AI236" s="259"/>
      <c r="AJ236" s="259"/>
      <c r="AK236" s="259"/>
      <c r="AL236" s="259"/>
      <c r="AM236" s="259"/>
      <c r="AN236" s="259"/>
      <c r="AO236" s="259"/>
      <c r="AP236" s="259"/>
      <c r="AQ236" s="259"/>
      <c r="AR236" s="259"/>
      <c r="AS236" s="259"/>
      <c r="AT236" s="260"/>
    </row>
    <row r="237" spans="1:46" ht="27" customHeight="1">
      <c r="A237" s="252"/>
      <c r="B237" s="253"/>
      <c r="C237" s="254"/>
      <c r="D237" s="255"/>
      <c r="E237" s="255"/>
      <c r="F237" s="255"/>
      <c r="G237" s="255"/>
      <c r="H237" s="255"/>
      <c r="I237" s="255"/>
      <c r="J237" s="255"/>
      <c r="K237" s="255"/>
      <c r="L237" s="255"/>
      <c r="M237" s="256"/>
      <c r="N237" s="257"/>
      <c r="O237" s="31"/>
      <c r="P237" s="31"/>
      <c r="Q237" s="31"/>
      <c r="R237" s="31"/>
      <c r="S237" s="31"/>
      <c r="T237" s="31"/>
      <c r="U237" s="31"/>
      <c r="V237" s="258"/>
      <c r="W237" s="258"/>
      <c r="X237" s="258"/>
      <c r="Y237" s="258"/>
      <c r="Z237" s="258"/>
      <c r="AA237" s="258"/>
      <c r="AB237" s="258"/>
      <c r="AC237" s="258"/>
      <c r="AD237" s="258"/>
      <c r="AE237" s="258"/>
      <c r="AF237" s="259"/>
      <c r="AG237" s="259"/>
      <c r="AH237" s="259"/>
      <c r="AI237" s="259"/>
      <c r="AJ237" s="259"/>
      <c r="AK237" s="259"/>
      <c r="AL237" s="259"/>
      <c r="AM237" s="259"/>
      <c r="AN237" s="259"/>
      <c r="AO237" s="259"/>
      <c r="AP237" s="259"/>
      <c r="AQ237" s="259"/>
      <c r="AR237" s="259"/>
      <c r="AS237" s="259"/>
      <c r="AT237" s="260"/>
    </row>
    <row r="238" spans="1:46" ht="27" customHeight="1">
      <c r="A238" s="252"/>
      <c r="B238" s="253"/>
      <c r="C238" s="254"/>
      <c r="D238" s="255"/>
      <c r="E238" s="255"/>
      <c r="F238" s="255"/>
      <c r="G238" s="255"/>
      <c r="H238" s="255"/>
      <c r="I238" s="255"/>
      <c r="J238" s="255"/>
      <c r="K238" s="255"/>
      <c r="L238" s="255"/>
      <c r="M238" s="256"/>
      <c r="N238" s="257"/>
      <c r="O238" s="31"/>
      <c r="P238" s="31"/>
      <c r="Q238" s="31"/>
      <c r="R238" s="31"/>
      <c r="S238" s="31"/>
      <c r="T238" s="31"/>
      <c r="U238" s="31"/>
      <c r="V238" s="258"/>
      <c r="W238" s="258"/>
      <c r="X238" s="258"/>
      <c r="Y238" s="258"/>
      <c r="Z238" s="258"/>
      <c r="AA238" s="258"/>
      <c r="AB238" s="258"/>
      <c r="AC238" s="258"/>
      <c r="AD238" s="258"/>
      <c r="AE238" s="258"/>
      <c r="AF238" s="259"/>
      <c r="AG238" s="259"/>
      <c r="AH238" s="259"/>
      <c r="AI238" s="259"/>
      <c r="AJ238" s="259"/>
      <c r="AK238" s="259"/>
      <c r="AL238" s="259"/>
      <c r="AM238" s="259"/>
      <c r="AN238" s="259"/>
      <c r="AO238" s="259"/>
      <c r="AP238" s="259"/>
      <c r="AQ238" s="259"/>
      <c r="AR238" s="259"/>
      <c r="AS238" s="259"/>
      <c r="AT238" s="260"/>
    </row>
    <row r="239" spans="1:46" ht="27" customHeight="1">
      <c r="A239" s="252"/>
      <c r="B239" s="253"/>
      <c r="C239" s="254"/>
      <c r="D239" s="255"/>
      <c r="E239" s="255"/>
      <c r="F239" s="255"/>
      <c r="G239" s="255"/>
      <c r="H239" s="255"/>
      <c r="I239" s="255"/>
      <c r="J239" s="255"/>
      <c r="K239" s="255"/>
      <c r="L239" s="255"/>
      <c r="M239" s="256"/>
      <c r="N239" s="257"/>
      <c r="O239" s="31"/>
      <c r="P239" s="31"/>
      <c r="Q239" s="31"/>
      <c r="R239" s="31"/>
      <c r="S239" s="31"/>
      <c r="T239" s="31"/>
      <c r="U239" s="31"/>
      <c r="V239" s="258"/>
      <c r="W239" s="258"/>
      <c r="X239" s="258"/>
      <c r="Y239" s="258"/>
      <c r="Z239" s="258"/>
      <c r="AA239" s="258"/>
      <c r="AB239" s="258"/>
      <c r="AC239" s="258"/>
      <c r="AD239" s="258"/>
      <c r="AE239" s="258"/>
      <c r="AF239" s="259"/>
      <c r="AG239" s="259"/>
      <c r="AH239" s="259"/>
      <c r="AI239" s="259"/>
      <c r="AJ239" s="259"/>
      <c r="AK239" s="259"/>
      <c r="AL239" s="259"/>
      <c r="AM239" s="259"/>
      <c r="AN239" s="259"/>
      <c r="AO239" s="259"/>
      <c r="AP239" s="259"/>
      <c r="AQ239" s="259"/>
      <c r="AR239" s="259"/>
      <c r="AS239" s="259"/>
      <c r="AT239" s="260"/>
    </row>
    <row r="240" spans="1:46" ht="27" customHeight="1">
      <c r="A240" s="252"/>
      <c r="B240" s="253"/>
      <c r="C240" s="254"/>
      <c r="D240" s="255"/>
      <c r="E240" s="255"/>
      <c r="F240" s="255"/>
      <c r="G240" s="255"/>
      <c r="H240" s="255"/>
      <c r="I240" s="255"/>
      <c r="J240" s="255"/>
      <c r="K240" s="255"/>
      <c r="L240" s="255"/>
      <c r="M240" s="256"/>
      <c r="N240" s="257"/>
      <c r="O240" s="31"/>
      <c r="P240" s="31"/>
      <c r="Q240" s="31"/>
      <c r="R240" s="31"/>
      <c r="S240" s="31"/>
      <c r="T240" s="31"/>
      <c r="U240" s="31"/>
      <c r="V240" s="258"/>
      <c r="W240" s="258"/>
      <c r="X240" s="258"/>
      <c r="Y240" s="258"/>
      <c r="Z240" s="258"/>
      <c r="AA240" s="258"/>
      <c r="AB240" s="258"/>
      <c r="AC240" s="258"/>
      <c r="AD240" s="258"/>
      <c r="AE240" s="258"/>
      <c r="AF240" s="259"/>
      <c r="AG240" s="259"/>
      <c r="AH240" s="259"/>
      <c r="AI240" s="259"/>
      <c r="AJ240" s="259"/>
      <c r="AK240" s="259"/>
      <c r="AL240" s="259"/>
      <c r="AM240" s="259"/>
      <c r="AN240" s="259"/>
      <c r="AO240" s="259"/>
      <c r="AP240" s="259"/>
      <c r="AQ240" s="259"/>
      <c r="AR240" s="259"/>
      <c r="AS240" s="259"/>
      <c r="AT240" s="260"/>
    </row>
    <row r="241" spans="1:46" ht="27" customHeight="1">
      <c r="A241" s="252"/>
      <c r="B241" s="253"/>
      <c r="C241" s="254"/>
      <c r="D241" s="255"/>
      <c r="E241" s="255"/>
      <c r="F241" s="255"/>
      <c r="G241" s="255"/>
      <c r="H241" s="255"/>
      <c r="I241" s="255"/>
      <c r="J241" s="255"/>
      <c r="K241" s="255"/>
      <c r="L241" s="255"/>
      <c r="M241" s="256"/>
      <c r="N241" s="257"/>
      <c r="O241" s="31"/>
      <c r="P241" s="31"/>
      <c r="Q241" s="31"/>
      <c r="R241" s="31"/>
      <c r="S241" s="31"/>
      <c r="T241" s="31"/>
      <c r="U241" s="31"/>
      <c r="V241" s="258"/>
      <c r="W241" s="258"/>
      <c r="X241" s="258"/>
      <c r="Y241" s="258"/>
      <c r="Z241" s="258"/>
      <c r="AA241" s="258"/>
      <c r="AB241" s="258"/>
      <c r="AC241" s="258"/>
      <c r="AD241" s="258"/>
      <c r="AE241" s="258"/>
      <c r="AF241" s="259"/>
      <c r="AG241" s="259"/>
      <c r="AH241" s="259"/>
      <c r="AI241" s="259"/>
      <c r="AJ241" s="259"/>
      <c r="AK241" s="259"/>
      <c r="AL241" s="259"/>
      <c r="AM241" s="259"/>
      <c r="AN241" s="259"/>
      <c r="AO241" s="259"/>
      <c r="AP241" s="259"/>
      <c r="AQ241" s="259"/>
      <c r="AR241" s="259"/>
      <c r="AS241" s="259"/>
      <c r="AT241" s="260"/>
    </row>
    <row r="242" spans="1:46" ht="27" customHeight="1">
      <c r="A242" s="252"/>
      <c r="B242" s="253"/>
      <c r="C242" s="254"/>
      <c r="D242" s="255"/>
      <c r="E242" s="255"/>
      <c r="F242" s="255"/>
      <c r="G242" s="255"/>
      <c r="H242" s="255"/>
      <c r="I242" s="255"/>
      <c r="J242" s="255"/>
      <c r="K242" s="255"/>
      <c r="L242" s="255"/>
      <c r="M242" s="256"/>
      <c r="N242" s="257"/>
      <c r="O242" s="31"/>
      <c r="P242" s="31"/>
      <c r="Q242" s="31"/>
      <c r="R242" s="31"/>
      <c r="S242" s="31"/>
      <c r="T242" s="31"/>
      <c r="U242" s="31"/>
      <c r="V242" s="258"/>
      <c r="W242" s="258"/>
      <c r="X242" s="258"/>
      <c r="Y242" s="258"/>
      <c r="Z242" s="258"/>
      <c r="AA242" s="258"/>
      <c r="AB242" s="258"/>
      <c r="AC242" s="258"/>
      <c r="AD242" s="258"/>
      <c r="AE242" s="258"/>
      <c r="AF242" s="259"/>
      <c r="AG242" s="259"/>
      <c r="AH242" s="259"/>
      <c r="AI242" s="259"/>
      <c r="AJ242" s="259"/>
      <c r="AK242" s="259"/>
      <c r="AL242" s="259"/>
      <c r="AM242" s="259"/>
      <c r="AN242" s="259"/>
      <c r="AO242" s="259"/>
      <c r="AP242" s="259"/>
      <c r="AQ242" s="259"/>
      <c r="AR242" s="259"/>
      <c r="AS242" s="259"/>
      <c r="AT242" s="260"/>
    </row>
    <row r="243" spans="1:46" ht="27" customHeight="1">
      <c r="A243" s="252"/>
      <c r="B243" s="253"/>
      <c r="C243" s="254"/>
      <c r="D243" s="255"/>
      <c r="E243" s="255"/>
      <c r="F243" s="255"/>
      <c r="G243" s="255"/>
      <c r="H243" s="255"/>
      <c r="I243" s="255"/>
      <c r="J243" s="255"/>
      <c r="K243" s="255"/>
      <c r="L243" s="255"/>
      <c r="M243" s="256"/>
      <c r="N243" s="257"/>
      <c r="O243" s="31"/>
      <c r="P243" s="31"/>
      <c r="Q243" s="31"/>
      <c r="R243" s="31"/>
      <c r="S243" s="31"/>
      <c r="T243" s="31"/>
      <c r="U243" s="31"/>
      <c r="V243" s="258"/>
      <c r="W243" s="258"/>
      <c r="X243" s="258"/>
      <c r="Y243" s="258"/>
      <c r="Z243" s="258"/>
      <c r="AA243" s="258"/>
      <c r="AB243" s="258"/>
      <c r="AC243" s="258"/>
      <c r="AD243" s="258"/>
      <c r="AE243" s="258"/>
      <c r="AF243" s="259"/>
      <c r="AG243" s="259"/>
      <c r="AH243" s="259"/>
      <c r="AI243" s="259"/>
      <c r="AJ243" s="259"/>
      <c r="AK243" s="259"/>
      <c r="AL243" s="259"/>
      <c r="AM243" s="259"/>
      <c r="AN243" s="259"/>
      <c r="AO243" s="259"/>
      <c r="AP243" s="259"/>
      <c r="AQ243" s="259"/>
      <c r="AR243" s="259"/>
      <c r="AS243" s="259"/>
      <c r="AT243" s="260"/>
    </row>
    <row r="244" spans="1:46" ht="27" customHeight="1">
      <c r="A244" s="252"/>
      <c r="B244" s="253"/>
      <c r="C244" s="254"/>
      <c r="D244" s="255"/>
      <c r="E244" s="255"/>
      <c r="F244" s="255"/>
      <c r="G244" s="255"/>
      <c r="H244" s="255"/>
      <c r="I244" s="255"/>
      <c r="J244" s="255"/>
      <c r="K244" s="255"/>
      <c r="L244" s="255"/>
      <c r="M244" s="256"/>
      <c r="N244" s="257"/>
      <c r="O244" s="31"/>
      <c r="P244" s="31"/>
      <c r="Q244" s="31"/>
      <c r="R244" s="31"/>
      <c r="S244" s="31"/>
      <c r="T244" s="31"/>
      <c r="U244" s="31"/>
      <c r="V244" s="258"/>
      <c r="W244" s="258"/>
      <c r="X244" s="258"/>
      <c r="Y244" s="258"/>
      <c r="Z244" s="258"/>
      <c r="AA244" s="258"/>
      <c r="AB244" s="258"/>
      <c r="AC244" s="258"/>
      <c r="AD244" s="258"/>
      <c r="AE244" s="258"/>
      <c r="AF244" s="259"/>
      <c r="AG244" s="259"/>
      <c r="AH244" s="259"/>
      <c r="AI244" s="259"/>
      <c r="AJ244" s="259"/>
      <c r="AK244" s="259"/>
      <c r="AL244" s="259"/>
      <c r="AM244" s="259"/>
      <c r="AN244" s="259"/>
      <c r="AO244" s="259"/>
      <c r="AP244" s="259"/>
      <c r="AQ244" s="259"/>
      <c r="AR244" s="259"/>
      <c r="AS244" s="259"/>
      <c r="AT244" s="260"/>
    </row>
    <row r="245" spans="1:46" ht="27" customHeight="1">
      <c r="A245" s="252"/>
      <c r="B245" s="253"/>
      <c r="C245" s="254"/>
      <c r="D245" s="255"/>
      <c r="E245" s="255"/>
      <c r="F245" s="255"/>
      <c r="G245" s="255"/>
      <c r="H245" s="255"/>
      <c r="I245" s="255"/>
      <c r="J245" s="255"/>
      <c r="K245" s="255"/>
      <c r="L245" s="255"/>
      <c r="M245" s="256"/>
      <c r="N245" s="257"/>
      <c r="O245" s="31"/>
      <c r="P245" s="31"/>
      <c r="Q245" s="31"/>
      <c r="R245" s="31"/>
      <c r="S245" s="31"/>
      <c r="T245" s="31"/>
      <c r="U245" s="31"/>
      <c r="V245" s="258"/>
      <c r="W245" s="258"/>
      <c r="X245" s="258"/>
      <c r="Y245" s="258"/>
      <c r="Z245" s="258"/>
      <c r="AA245" s="258"/>
      <c r="AB245" s="258"/>
      <c r="AC245" s="258"/>
      <c r="AD245" s="258"/>
      <c r="AE245" s="258"/>
      <c r="AF245" s="259"/>
      <c r="AG245" s="259"/>
      <c r="AH245" s="259"/>
      <c r="AI245" s="259"/>
      <c r="AJ245" s="259"/>
      <c r="AK245" s="259"/>
      <c r="AL245" s="259"/>
      <c r="AM245" s="259"/>
      <c r="AN245" s="259"/>
      <c r="AO245" s="259"/>
      <c r="AP245" s="259"/>
      <c r="AQ245" s="259"/>
      <c r="AR245" s="259"/>
      <c r="AS245" s="259"/>
      <c r="AT245" s="260"/>
    </row>
    <row r="246" spans="1:46" ht="27" customHeight="1">
      <c r="A246" s="252"/>
      <c r="B246" s="253"/>
      <c r="C246" s="254"/>
      <c r="D246" s="255"/>
      <c r="E246" s="255"/>
      <c r="F246" s="255"/>
      <c r="G246" s="255"/>
      <c r="H246" s="255"/>
      <c r="I246" s="255"/>
      <c r="J246" s="255"/>
      <c r="K246" s="255"/>
      <c r="L246" s="255"/>
      <c r="M246" s="256"/>
      <c r="N246" s="257"/>
      <c r="O246" s="31"/>
      <c r="P246" s="31"/>
      <c r="Q246" s="31"/>
      <c r="R246" s="31"/>
      <c r="S246" s="31"/>
      <c r="T246" s="31"/>
      <c r="U246" s="31"/>
      <c r="V246" s="258"/>
      <c r="W246" s="258"/>
      <c r="X246" s="258"/>
      <c r="Y246" s="258"/>
      <c r="Z246" s="258"/>
      <c r="AA246" s="258"/>
      <c r="AB246" s="258"/>
      <c r="AC246" s="258"/>
      <c r="AD246" s="258"/>
      <c r="AE246" s="258"/>
      <c r="AF246" s="259"/>
      <c r="AG246" s="259"/>
      <c r="AH246" s="259"/>
      <c r="AI246" s="259"/>
      <c r="AJ246" s="259"/>
      <c r="AK246" s="259"/>
      <c r="AL246" s="259"/>
      <c r="AM246" s="259"/>
      <c r="AN246" s="259"/>
      <c r="AO246" s="259"/>
      <c r="AP246" s="259"/>
      <c r="AQ246" s="259"/>
      <c r="AR246" s="259"/>
      <c r="AS246" s="259"/>
      <c r="AT246" s="260"/>
    </row>
    <row r="247" spans="1:46" ht="27" customHeight="1">
      <c r="A247" s="252"/>
      <c r="B247" s="253"/>
      <c r="C247" s="254"/>
      <c r="D247" s="255"/>
      <c r="E247" s="255"/>
      <c r="F247" s="255"/>
      <c r="G247" s="255"/>
      <c r="H247" s="255"/>
      <c r="I247" s="255"/>
      <c r="J247" s="255"/>
      <c r="K247" s="255"/>
      <c r="L247" s="255"/>
      <c r="M247" s="256"/>
      <c r="N247" s="257"/>
      <c r="O247" s="31"/>
      <c r="P247" s="31"/>
      <c r="Q247" s="31"/>
      <c r="R247" s="31"/>
      <c r="S247" s="31"/>
      <c r="T247" s="31"/>
      <c r="U247" s="31"/>
      <c r="V247" s="258"/>
      <c r="W247" s="258"/>
      <c r="X247" s="258"/>
      <c r="Y247" s="258"/>
      <c r="Z247" s="258"/>
      <c r="AA247" s="258"/>
      <c r="AB247" s="258"/>
      <c r="AC247" s="258"/>
      <c r="AD247" s="258"/>
      <c r="AE247" s="258"/>
      <c r="AF247" s="259"/>
      <c r="AG247" s="259"/>
      <c r="AH247" s="259"/>
      <c r="AI247" s="259"/>
      <c r="AJ247" s="259"/>
      <c r="AK247" s="259"/>
      <c r="AL247" s="259"/>
      <c r="AM247" s="259"/>
      <c r="AN247" s="259"/>
      <c r="AO247" s="259"/>
      <c r="AP247" s="259"/>
      <c r="AQ247" s="259"/>
      <c r="AR247" s="259"/>
      <c r="AS247" s="259"/>
      <c r="AT247" s="260"/>
    </row>
    <row r="248" spans="1:46" ht="27" customHeight="1">
      <c r="A248" s="252"/>
      <c r="B248" s="253"/>
      <c r="C248" s="254"/>
      <c r="D248" s="255"/>
      <c r="E248" s="255"/>
      <c r="F248" s="255"/>
      <c r="G248" s="255"/>
      <c r="H248" s="255"/>
      <c r="I248" s="255"/>
      <c r="J248" s="255"/>
      <c r="K248" s="255"/>
      <c r="L248" s="255"/>
      <c r="M248" s="256"/>
      <c r="N248" s="257"/>
      <c r="O248" s="31"/>
      <c r="P248" s="31"/>
      <c r="Q248" s="31"/>
      <c r="R248" s="31"/>
      <c r="S248" s="31"/>
      <c r="T248" s="31"/>
      <c r="U248" s="31"/>
      <c r="V248" s="258"/>
      <c r="W248" s="258"/>
      <c r="X248" s="258"/>
      <c r="Y248" s="258"/>
      <c r="Z248" s="258"/>
      <c r="AA248" s="258"/>
      <c r="AB248" s="258"/>
      <c r="AC248" s="258"/>
      <c r="AD248" s="258"/>
      <c r="AE248" s="258"/>
      <c r="AF248" s="259"/>
      <c r="AG248" s="259"/>
      <c r="AH248" s="259"/>
      <c r="AI248" s="259"/>
      <c r="AJ248" s="259"/>
      <c r="AK248" s="259"/>
      <c r="AL248" s="259"/>
      <c r="AM248" s="259"/>
      <c r="AN248" s="259"/>
      <c r="AO248" s="259"/>
      <c r="AP248" s="259"/>
      <c r="AQ248" s="259"/>
      <c r="AR248" s="259"/>
      <c r="AS248" s="259"/>
      <c r="AT248" s="260"/>
    </row>
    <row r="249" spans="1:46" ht="27" customHeight="1">
      <c r="A249" s="252"/>
      <c r="B249" s="253"/>
      <c r="C249" s="254"/>
      <c r="D249" s="255"/>
      <c r="E249" s="255"/>
      <c r="F249" s="255"/>
      <c r="G249" s="255"/>
      <c r="H249" s="255"/>
      <c r="I249" s="255"/>
      <c r="J249" s="255"/>
      <c r="K249" s="255"/>
      <c r="L249" s="255"/>
      <c r="M249" s="256"/>
      <c r="N249" s="257"/>
      <c r="O249" s="31"/>
      <c r="P249" s="31"/>
      <c r="Q249" s="31"/>
      <c r="R249" s="31"/>
      <c r="S249" s="31"/>
      <c r="T249" s="31"/>
      <c r="U249" s="31"/>
      <c r="V249" s="258"/>
      <c r="W249" s="258"/>
      <c r="X249" s="258"/>
      <c r="Y249" s="258"/>
      <c r="Z249" s="258"/>
      <c r="AA249" s="258"/>
      <c r="AB249" s="258"/>
      <c r="AC249" s="258"/>
      <c r="AD249" s="258"/>
      <c r="AE249" s="258"/>
      <c r="AF249" s="259"/>
      <c r="AG249" s="259"/>
      <c r="AH249" s="259"/>
      <c r="AI249" s="259"/>
      <c r="AJ249" s="259"/>
      <c r="AK249" s="259"/>
      <c r="AL249" s="259"/>
      <c r="AM249" s="259"/>
      <c r="AN249" s="259"/>
      <c r="AO249" s="259"/>
      <c r="AP249" s="259"/>
      <c r="AQ249" s="259"/>
      <c r="AR249" s="259"/>
      <c r="AS249" s="259"/>
      <c r="AT249" s="260"/>
    </row>
    <row r="250" spans="1:46" ht="27" customHeight="1">
      <c r="A250" s="252"/>
      <c r="B250" s="253"/>
      <c r="C250" s="254"/>
      <c r="D250" s="255"/>
      <c r="E250" s="255"/>
      <c r="F250" s="255"/>
      <c r="G250" s="255"/>
      <c r="H250" s="255"/>
      <c r="I250" s="255"/>
      <c r="J250" s="255"/>
      <c r="K250" s="255"/>
      <c r="L250" s="255"/>
      <c r="M250" s="256"/>
      <c r="N250" s="257"/>
      <c r="O250" s="31"/>
      <c r="P250" s="31"/>
      <c r="Q250" s="31"/>
      <c r="R250" s="31"/>
      <c r="S250" s="31"/>
      <c r="T250" s="31"/>
      <c r="U250" s="31"/>
      <c r="V250" s="258"/>
      <c r="W250" s="258"/>
      <c r="X250" s="258"/>
      <c r="Y250" s="258"/>
      <c r="Z250" s="258"/>
      <c r="AA250" s="258"/>
      <c r="AB250" s="258"/>
      <c r="AC250" s="258"/>
      <c r="AD250" s="258"/>
      <c r="AE250" s="258"/>
      <c r="AF250" s="259"/>
      <c r="AG250" s="259"/>
      <c r="AH250" s="259"/>
      <c r="AI250" s="259"/>
      <c r="AJ250" s="259"/>
      <c r="AK250" s="259"/>
      <c r="AL250" s="259"/>
      <c r="AM250" s="259"/>
      <c r="AN250" s="259"/>
      <c r="AO250" s="259"/>
      <c r="AP250" s="259"/>
      <c r="AQ250" s="259"/>
      <c r="AR250" s="259"/>
      <c r="AS250" s="259"/>
      <c r="AT250" s="260"/>
    </row>
    <row r="251" spans="1:46" ht="27" customHeight="1">
      <c r="A251" s="252"/>
      <c r="B251" s="253"/>
      <c r="C251" s="254"/>
      <c r="D251" s="255"/>
      <c r="E251" s="255"/>
      <c r="F251" s="255"/>
      <c r="G251" s="255"/>
      <c r="H251" s="255"/>
      <c r="I251" s="255"/>
      <c r="J251" s="255"/>
      <c r="K251" s="255"/>
      <c r="L251" s="255"/>
      <c r="M251" s="256"/>
      <c r="N251" s="257"/>
      <c r="O251" s="31"/>
      <c r="P251" s="31"/>
      <c r="Q251" s="31"/>
      <c r="R251" s="31"/>
      <c r="S251" s="31"/>
      <c r="T251" s="31"/>
      <c r="U251" s="31"/>
      <c r="V251" s="258"/>
      <c r="W251" s="258"/>
      <c r="X251" s="258"/>
      <c r="Y251" s="258"/>
      <c r="Z251" s="258"/>
      <c r="AA251" s="258"/>
      <c r="AB251" s="258"/>
      <c r="AC251" s="258"/>
      <c r="AD251" s="258"/>
      <c r="AE251" s="258"/>
      <c r="AF251" s="259"/>
      <c r="AG251" s="259"/>
      <c r="AH251" s="259"/>
      <c r="AI251" s="259"/>
      <c r="AJ251" s="259"/>
      <c r="AK251" s="259"/>
      <c r="AL251" s="259"/>
      <c r="AM251" s="259"/>
      <c r="AN251" s="259"/>
      <c r="AO251" s="259"/>
      <c r="AP251" s="259"/>
      <c r="AQ251" s="259"/>
      <c r="AR251" s="259"/>
      <c r="AS251" s="259"/>
      <c r="AT251" s="260"/>
    </row>
    <row r="252" spans="1:46" ht="27" customHeight="1">
      <c r="A252" s="252"/>
      <c r="B252" s="253"/>
      <c r="C252" s="254"/>
      <c r="D252" s="255"/>
      <c r="E252" s="255"/>
      <c r="F252" s="255"/>
      <c r="G252" s="255"/>
      <c r="H252" s="255"/>
      <c r="I252" s="255"/>
      <c r="J252" s="255"/>
      <c r="K252" s="255"/>
      <c r="L252" s="255"/>
      <c r="M252" s="256"/>
      <c r="N252" s="257"/>
      <c r="O252" s="31"/>
      <c r="P252" s="31"/>
      <c r="Q252" s="31"/>
      <c r="R252" s="31"/>
      <c r="S252" s="31"/>
      <c r="T252" s="31"/>
      <c r="U252" s="31"/>
      <c r="V252" s="258"/>
      <c r="W252" s="258"/>
      <c r="X252" s="258"/>
      <c r="Y252" s="258"/>
      <c r="Z252" s="258"/>
      <c r="AA252" s="258"/>
      <c r="AB252" s="258"/>
      <c r="AC252" s="258"/>
      <c r="AD252" s="258"/>
      <c r="AE252" s="258"/>
      <c r="AF252" s="259"/>
      <c r="AG252" s="259"/>
      <c r="AH252" s="259"/>
      <c r="AI252" s="259"/>
      <c r="AJ252" s="259"/>
      <c r="AK252" s="259"/>
      <c r="AL252" s="259"/>
      <c r="AM252" s="259"/>
      <c r="AN252" s="259"/>
      <c r="AO252" s="259"/>
      <c r="AP252" s="259"/>
      <c r="AQ252" s="259"/>
      <c r="AR252" s="259"/>
      <c r="AS252" s="259"/>
      <c r="AT252" s="260"/>
    </row>
    <row r="253" spans="1:46" ht="27" customHeight="1">
      <c r="A253" s="252"/>
      <c r="B253" s="253"/>
      <c r="C253" s="254"/>
      <c r="D253" s="255"/>
      <c r="E253" s="255"/>
      <c r="F253" s="255"/>
      <c r="G253" s="255"/>
      <c r="H253" s="255"/>
      <c r="I253" s="255"/>
      <c r="J253" s="255"/>
      <c r="K253" s="255"/>
      <c r="L253" s="255"/>
      <c r="M253" s="256"/>
      <c r="N253" s="257"/>
      <c r="O253" s="31"/>
      <c r="P253" s="31"/>
      <c r="Q253" s="31"/>
      <c r="R253" s="31"/>
      <c r="S253" s="31"/>
      <c r="T253" s="31"/>
      <c r="U253" s="31"/>
      <c r="V253" s="258"/>
      <c r="W253" s="258"/>
      <c r="X253" s="258"/>
      <c r="Y253" s="258"/>
      <c r="Z253" s="258"/>
      <c r="AA253" s="258"/>
      <c r="AB253" s="258"/>
      <c r="AC253" s="258"/>
      <c r="AD253" s="258"/>
      <c r="AE253" s="258"/>
      <c r="AF253" s="259"/>
      <c r="AG253" s="259"/>
      <c r="AH253" s="259"/>
      <c r="AI253" s="259"/>
      <c r="AJ253" s="259"/>
      <c r="AK253" s="259"/>
      <c r="AL253" s="259"/>
      <c r="AM253" s="259"/>
      <c r="AN253" s="259"/>
      <c r="AO253" s="259"/>
      <c r="AP253" s="259"/>
      <c r="AQ253" s="259"/>
      <c r="AR253" s="259"/>
      <c r="AS253" s="259"/>
      <c r="AT253" s="260"/>
    </row>
    <row r="254" spans="1:46" ht="27" customHeight="1">
      <c r="A254" s="252"/>
      <c r="B254" s="253"/>
      <c r="C254" s="254"/>
      <c r="D254" s="255"/>
      <c r="E254" s="255"/>
      <c r="F254" s="255"/>
      <c r="G254" s="255"/>
      <c r="H254" s="255"/>
      <c r="I254" s="255"/>
      <c r="J254" s="255"/>
      <c r="K254" s="255"/>
      <c r="L254" s="255"/>
      <c r="M254" s="256"/>
      <c r="N254" s="257"/>
      <c r="O254" s="31"/>
      <c r="P254" s="31"/>
      <c r="Q254" s="31"/>
      <c r="R254" s="31"/>
      <c r="S254" s="31"/>
      <c r="T254" s="31"/>
      <c r="U254" s="31"/>
      <c r="V254" s="258"/>
      <c r="W254" s="258"/>
      <c r="X254" s="258"/>
      <c r="Y254" s="258"/>
      <c r="Z254" s="258"/>
      <c r="AA254" s="258"/>
      <c r="AB254" s="258"/>
      <c r="AC254" s="258"/>
      <c r="AD254" s="258"/>
      <c r="AE254" s="258"/>
      <c r="AF254" s="259"/>
      <c r="AG254" s="259"/>
      <c r="AH254" s="259"/>
      <c r="AI254" s="259"/>
      <c r="AJ254" s="259"/>
      <c r="AK254" s="259"/>
      <c r="AL254" s="259"/>
      <c r="AM254" s="259"/>
      <c r="AN254" s="259"/>
      <c r="AO254" s="259"/>
      <c r="AP254" s="259"/>
      <c r="AQ254" s="259"/>
      <c r="AR254" s="259"/>
      <c r="AS254" s="259"/>
      <c r="AT254" s="260"/>
    </row>
    <row r="255" spans="1:46" ht="27" customHeight="1">
      <c r="A255" s="252"/>
      <c r="B255" s="253"/>
      <c r="C255" s="254"/>
      <c r="D255" s="255"/>
      <c r="E255" s="255"/>
      <c r="F255" s="255"/>
      <c r="G255" s="255"/>
      <c r="H255" s="255"/>
      <c r="I255" s="255"/>
      <c r="J255" s="255"/>
      <c r="K255" s="255"/>
      <c r="L255" s="255"/>
      <c r="M255" s="256"/>
      <c r="N255" s="257"/>
      <c r="O255" s="31"/>
      <c r="P255" s="31"/>
      <c r="Q255" s="31"/>
      <c r="R255" s="31"/>
      <c r="S255" s="31"/>
      <c r="T255" s="31"/>
      <c r="U255" s="31"/>
      <c r="V255" s="258"/>
      <c r="W255" s="258"/>
      <c r="X255" s="258"/>
      <c r="Y255" s="258"/>
      <c r="Z255" s="258"/>
      <c r="AA255" s="258"/>
      <c r="AB255" s="258"/>
      <c r="AC255" s="258"/>
      <c r="AD255" s="258"/>
      <c r="AE255" s="258"/>
      <c r="AF255" s="259"/>
      <c r="AG255" s="259"/>
      <c r="AH255" s="259"/>
      <c r="AI255" s="259"/>
      <c r="AJ255" s="259"/>
      <c r="AK255" s="259"/>
      <c r="AL255" s="259"/>
      <c r="AM255" s="259"/>
      <c r="AN255" s="259"/>
      <c r="AO255" s="259"/>
      <c r="AP255" s="259"/>
      <c r="AQ255" s="259"/>
      <c r="AR255" s="259"/>
      <c r="AS255" s="259"/>
      <c r="AT255" s="260"/>
    </row>
    <row r="256" spans="1:46" ht="27" customHeight="1">
      <c r="A256" s="252"/>
      <c r="B256" s="253"/>
      <c r="C256" s="254"/>
      <c r="D256" s="255"/>
      <c r="E256" s="255"/>
      <c r="F256" s="255"/>
      <c r="G256" s="255"/>
      <c r="H256" s="255"/>
      <c r="I256" s="255"/>
      <c r="J256" s="255"/>
      <c r="K256" s="255"/>
      <c r="L256" s="255"/>
      <c r="M256" s="256"/>
      <c r="N256" s="257"/>
      <c r="O256" s="31"/>
      <c r="P256" s="31"/>
      <c r="Q256" s="31"/>
      <c r="R256" s="31"/>
      <c r="S256" s="31"/>
      <c r="T256" s="31"/>
      <c r="U256" s="31"/>
      <c r="V256" s="258"/>
      <c r="W256" s="258"/>
      <c r="X256" s="258"/>
      <c r="Y256" s="258"/>
      <c r="Z256" s="258"/>
      <c r="AA256" s="258"/>
      <c r="AB256" s="258"/>
      <c r="AC256" s="258"/>
      <c r="AD256" s="258"/>
      <c r="AE256" s="258"/>
      <c r="AF256" s="259"/>
      <c r="AG256" s="259"/>
      <c r="AH256" s="259"/>
      <c r="AI256" s="259"/>
      <c r="AJ256" s="259"/>
      <c r="AK256" s="259"/>
      <c r="AL256" s="259"/>
      <c r="AM256" s="259"/>
      <c r="AN256" s="259"/>
      <c r="AO256" s="259"/>
      <c r="AP256" s="259"/>
      <c r="AQ256" s="259"/>
      <c r="AR256" s="259"/>
      <c r="AS256" s="259"/>
      <c r="AT256" s="260"/>
    </row>
    <row r="257" spans="1:46" ht="27" customHeight="1">
      <c r="A257" s="252"/>
      <c r="B257" s="253"/>
      <c r="C257" s="254"/>
      <c r="D257" s="255"/>
      <c r="E257" s="255"/>
      <c r="F257" s="255"/>
      <c r="G257" s="255"/>
      <c r="H257" s="255"/>
      <c r="I257" s="255"/>
      <c r="J257" s="255"/>
      <c r="K257" s="255"/>
      <c r="L257" s="255"/>
      <c r="M257" s="256"/>
      <c r="N257" s="257"/>
      <c r="O257" s="31"/>
      <c r="P257" s="31"/>
      <c r="Q257" s="31"/>
      <c r="R257" s="31"/>
      <c r="S257" s="31"/>
      <c r="T257" s="31"/>
      <c r="U257" s="31"/>
      <c r="V257" s="258"/>
      <c r="W257" s="258"/>
      <c r="X257" s="258"/>
      <c r="Y257" s="258"/>
      <c r="Z257" s="258"/>
      <c r="AA257" s="258"/>
      <c r="AB257" s="258"/>
      <c r="AC257" s="258"/>
      <c r="AD257" s="258"/>
      <c r="AE257" s="258"/>
      <c r="AF257" s="259"/>
      <c r="AG257" s="259"/>
      <c r="AH257" s="259"/>
      <c r="AI257" s="259"/>
      <c r="AJ257" s="259"/>
      <c r="AK257" s="259"/>
      <c r="AL257" s="259"/>
      <c r="AM257" s="259"/>
      <c r="AN257" s="259"/>
      <c r="AO257" s="259"/>
      <c r="AP257" s="259"/>
      <c r="AQ257" s="259"/>
      <c r="AR257" s="259"/>
      <c r="AS257" s="259"/>
      <c r="AT257" s="260"/>
    </row>
    <row r="258" spans="1:46" ht="27" customHeight="1">
      <c r="A258" s="252"/>
      <c r="B258" s="253"/>
      <c r="C258" s="254"/>
      <c r="D258" s="255"/>
      <c r="E258" s="255"/>
      <c r="F258" s="255"/>
      <c r="G258" s="255"/>
      <c r="H258" s="255"/>
      <c r="I258" s="255"/>
      <c r="J258" s="255"/>
      <c r="K258" s="255"/>
      <c r="L258" s="255"/>
      <c r="M258" s="256"/>
      <c r="N258" s="257"/>
      <c r="O258" s="31"/>
      <c r="P258" s="31"/>
      <c r="Q258" s="31"/>
      <c r="R258" s="31"/>
      <c r="S258" s="31"/>
      <c r="T258" s="31"/>
      <c r="U258" s="31"/>
      <c r="V258" s="258"/>
      <c r="W258" s="258"/>
      <c r="X258" s="258"/>
      <c r="Y258" s="258"/>
      <c r="Z258" s="258"/>
      <c r="AA258" s="258"/>
      <c r="AB258" s="258"/>
      <c r="AC258" s="258"/>
      <c r="AD258" s="258"/>
      <c r="AE258" s="258"/>
      <c r="AF258" s="259"/>
      <c r="AG258" s="259"/>
      <c r="AH258" s="259"/>
      <c r="AI258" s="259"/>
      <c r="AJ258" s="259"/>
      <c r="AK258" s="259"/>
      <c r="AL258" s="259"/>
      <c r="AM258" s="259"/>
      <c r="AN258" s="259"/>
      <c r="AO258" s="259"/>
      <c r="AP258" s="259"/>
      <c r="AQ258" s="259"/>
      <c r="AR258" s="259"/>
      <c r="AS258" s="259"/>
      <c r="AT258" s="260"/>
    </row>
    <row r="259" spans="1:46" ht="27" customHeight="1">
      <c r="A259" s="252"/>
      <c r="B259" s="253"/>
      <c r="C259" s="254"/>
      <c r="D259" s="255"/>
      <c r="E259" s="255"/>
      <c r="F259" s="255"/>
      <c r="G259" s="255"/>
      <c r="H259" s="255"/>
      <c r="I259" s="255"/>
      <c r="J259" s="255"/>
      <c r="K259" s="255"/>
      <c r="L259" s="255"/>
      <c r="M259" s="256"/>
      <c r="N259" s="257"/>
      <c r="O259" s="31"/>
      <c r="P259" s="31"/>
      <c r="Q259" s="31"/>
      <c r="R259" s="31"/>
      <c r="S259" s="31"/>
      <c r="T259" s="31"/>
      <c r="U259" s="31"/>
      <c r="V259" s="258"/>
      <c r="W259" s="258"/>
      <c r="X259" s="258"/>
      <c r="Y259" s="258"/>
      <c r="Z259" s="258"/>
      <c r="AA259" s="258"/>
      <c r="AB259" s="258"/>
      <c r="AC259" s="258"/>
      <c r="AD259" s="258"/>
      <c r="AE259" s="258"/>
      <c r="AF259" s="259"/>
      <c r="AG259" s="259"/>
      <c r="AH259" s="259"/>
      <c r="AI259" s="259"/>
      <c r="AJ259" s="259"/>
      <c r="AK259" s="259"/>
      <c r="AL259" s="259"/>
      <c r="AM259" s="259"/>
      <c r="AN259" s="259"/>
      <c r="AO259" s="259"/>
      <c r="AP259" s="259"/>
      <c r="AQ259" s="259"/>
      <c r="AR259" s="259"/>
      <c r="AS259" s="259"/>
      <c r="AT259" s="260"/>
    </row>
    <row r="260" spans="1:46" ht="27" customHeight="1">
      <c r="A260" s="252"/>
      <c r="B260" s="253"/>
      <c r="C260" s="254"/>
      <c r="D260" s="255"/>
      <c r="E260" s="255"/>
      <c r="F260" s="255"/>
      <c r="G260" s="255"/>
      <c r="H260" s="255"/>
      <c r="I260" s="255"/>
      <c r="J260" s="255"/>
      <c r="K260" s="255"/>
      <c r="L260" s="255"/>
      <c r="M260" s="256"/>
      <c r="N260" s="257"/>
      <c r="O260" s="31"/>
      <c r="P260" s="31"/>
      <c r="Q260" s="31"/>
      <c r="R260" s="31"/>
      <c r="S260" s="31"/>
      <c r="T260" s="31"/>
      <c r="U260" s="31"/>
      <c r="V260" s="258"/>
      <c r="W260" s="258"/>
      <c r="X260" s="258"/>
      <c r="Y260" s="258"/>
      <c r="Z260" s="258"/>
      <c r="AA260" s="258"/>
      <c r="AB260" s="258"/>
      <c r="AC260" s="258"/>
      <c r="AD260" s="258"/>
      <c r="AE260" s="258"/>
      <c r="AF260" s="259"/>
      <c r="AG260" s="259"/>
      <c r="AH260" s="259"/>
      <c r="AI260" s="259"/>
      <c r="AJ260" s="259"/>
      <c r="AK260" s="259"/>
      <c r="AL260" s="259"/>
      <c r="AM260" s="259"/>
      <c r="AN260" s="259"/>
      <c r="AO260" s="259"/>
      <c r="AP260" s="259"/>
      <c r="AQ260" s="259"/>
      <c r="AR260" s="259"/>
      <c r="AS260" s="259"/>
      <c r="AT260" s="260"/>
    </row>
    <row r="261" spans="1:46" ht="27" customHeight="1">
      <c r="A261" s="252"/>
      <c r="B261" s="253"/>
      <c r="C261" s="254"/>
      <c r="D261" s="255"/>
      <c r="E261" s="255"/>
      <c r="F261" s="255"/>
      <c r="G261" s="255"/>
      <c r="H261" s="255"/>
      <c r="I261" s="255"/>
      <c r="J261" s="255"/>
      <c r="K261" s="255"/>
      <c r="L261" s="255"/>
      <c r="M261" s="256"/>
      <c r="N261" s="257"/>
      <c r="O261" s="31"/>
      <c r="P261" s="31"/>
      <c r="Q261" s="31"/>
      <c r="R261" s="31"/>
      <c r="S261" s="31"/>
      <c r="T261" s="31"/>
      <c r="U261" s="31"/>
      <c r="V261" s="258"/>
      <c r="W261" s="258"/>
      <c r="X261" s="258"/>
      <c r="Y261" s="258"/>
      <c r="Z261" s="258"/>
      <c r="AA261" s="258"/>
      <c r="AB261" s="258"/>
      <c r="AC261" s="258"/>
      <c r="AD261" s="258"/>
      <c r="AE261" s="258"/>
      <c r="AF261" s="259"/>
      <c r="AG261" s="259"/>
      <c r="AH261" s="259"/>
      <c r="AI261" s="259"/>
      <c r="AJ261" s="259"/>
      <c r="AK261" s="259"/>
      <c r="AL261" s="259"/>
      <c r="AM261" s="259"/>
      <c r="AN261" s="259"/>
      <c r="AO261" s="259"/>
      <c r="AP261" s="259"/>
      <c r="AQ261" s="259"/>
      <c r="AR261" s="259"/>
      <c r="AS261" s="259"/>
      <c r="AT261" s="260"/>
    </row>
    <row r="262" spans="1:46" ht="27" customHeight="1">
      <c r="A262" s="252"/>
      <c r="B262" s="253"/>
      <c r="C262" s="254"/>
      <c r="D262" s="255"/>
      <c r="E262" s="255"/>
      <c r="F262" s="255"/>
      <c r="G262" s="255"/>
      <c r="H262" s="255"/>
      <c r="I262" s="255"/>
      <c r="J262" s="255"/>
      <c r="K262" s="255"/>
      <c r="L262" s="255"/>
      <c r="M262" s="256"/>
      <c r="N262" s="257"/>
      <c r="O262" s="31"/>
      <c r="P262" s="31"/>
      <c r="Q262" s="31"/>
      <c r="R262" s="31"/>
      <c r="S262" s="31"/>
      <c r="T262" s="31"/>
      <c r="U262" s="31"/>
      <c r="V262" s="258"/>
      <c r="W262" s="258"/>
      <c r="X262" s="258"/>
      <c r="Y262" s="258"/>
      <c r="Z262" s="258"/>
      <c r="AA262" s="258"/>
      <c r="AB262" s="258"/>
      <c r="AC262" s="258"/>
      <c r="AD262" s="258"/>
      <c r="AE262" s="258"/>
      <c r="AF262" s="259"/>
      <c r="AG262" s="259"/>
      <c r="AH262" s="259"/>
      <c r="AI262" s="259"/>
      <c r="AJ262" s="259"/>
      <c r="AK262" s="259"/>
      <c r="AL262" s="259"/>
      <c r="AM262" s="259"/>
      <c r="AN262" s="259"/>
      <c r="AO262" s="259"/>
      <c r="AP262" s="259"/>
      <c r="AQ262" s="259"/>
      <c r="AR262" s="259"/>
      <c r="AS262" s="259"/>
      <c r="AT262" s="260"/>
    </row>
    <row r="263" spans="1:46" ht="27" customHeight="1">
      <c r="A263" s="252"/>
      <c r="B263" s="253"/>
      <c r="C263" s="254"/>
      <c r="D263" s="255"/>
      <c r="E263" s="255"/>
      <c r="F263" s="255"/>
      <c r="G263" s="255"/>
      <c r="H263" s="255"/>
      <c r="I263" s="255"/>
      <c r="J263" s="255"/>
      <c r="K263" s="255"/>
      <c r="L263" s="255"/>
      <c r="M263" s="256"/>
      <c r="N263" s="257"/>
      <c r="O263" s="31"/>
      <c r="P263" s="31"/>
      <c r="Q263" s="31"/>
      <c r="R263" s="31"/>
      <c r="S263" s="31"/>
      <c r="T263" s="31"/>
      <c r="U263" s="31"/>
      <c r="V263" s="258"/>
      <c r="W263" s="258"/>
      <c r="X263" s="258"/>
      <c r="Y263" s="258"/>
      <c r="Z263" s="258"/>
      <c r="AA263" s="258"/>
      <c r="AB263" s="258"/>
      <c r="AC263" s="258"/>
      <c r="AD263" s="258"/>
      <c r="AE263" s="258"/>
      <c r="AF263" s="259"/>
      <c r="AG263" s="259"/>
      <c r="AH263" s="259"/>
      <c r="AI263" s="259"/>
      <c r="AJ263" s="259"/>
      <c r="AK263" s="259"/>
      <c r="AL263" s="259"/>
      <c r="AM263" s="259"/>
      <c r="AN263" s="259"/>
      <c r="AO263" s="259"/>
      <c r="AP263" s="259"/>
      <c r="AQ263" s="259"/>
      <c r="AR263" s="259"/>
      <c r="AS263" s="259"/>
      <c r="AT263" s="260"/>
    </row>
    <row r="264" spans="1:46" ht="27" customHeight="1">
      <c r="A264" s="252"/>
      <c r="B264" s="253"/>
      <c r="C264" s="254"/>
      <c r="D264" s="255"/>
      <c r="E264" s="255"/>
      <c r="F264" s="255"/>
      <c r="G264" s="255"/>
      <c r="H264" s="255"/>
      <c r="I264" s="255"/>
      <c r="J264" s="255"/>
      <c r="K264" s="255"/>
      <c r="L264" s="255"/>
      <c r="M264" s="256"/>
      <c r="N264" s="257"/>
      <c r="O264" s="31"/>
      <c r="P264" s="31"/>
      <c r="Q264" s="31"/>
      <c r="R264" s="31"/>
      <c r="S264" s="31"/>
      <c r="T264" s="31"/>
      <c r="U264" s="31"/>
      <c r="V264" s="258"/>
      <c r="W264" s="258"/>
      <c r="X264" s="258"/>
      <c r="Y264" s="258"/>
      <c r="Z264" s="258"/>
      <c r="AA264" s="258"/>
      <c r="AB264" s="258"/>
      <c r="AC264" s="258"/>
      <c r="AD264" s="258"/>
      <c r="AE264" s="258"/>
      <c r="AF264" s="259"/>
      <c r="AG264" s="259"/>
      <c r="AH264" s="259"/>
      <c r="AI264" s="259"/>
      <c r="AJ264" s="259"/>
      <c r="AK264" s="259"/>
      <c r="AL264" s="259"/>
      <c r="AM264" s="259"/>
      <c r="AN264" s="259"/>
      <c r="AO264" s="259"/>
      <c r="AP264" s="259"/>
      <c r="AQ264" s="259"/>
      <c r="AR264" s="259"/>
      <c r="AS264" s="259"/>
      <c r="AT264" s="260"/>
    </row>
    <row r="265" spans="1:46" ht="27" customHeight="1">
      <c r="A265" s="252"/>
      <c r="B265" s="253"/>
      <c r="C265" s="254"/>
      <c r="D265" s="255"/>
      <c r="E265" s="255"/>
      <c r="F265" s="255"/>
      <c r="G265" s="255"/>
      <c r="H265" s="255"/>
      <c r="I265" s="255"/>
      <c r="J265" s="255"/>
      <c r="K265" s="255"/>
      <c r="L265" s="255"/>
      <c r="M265" s="256"/>
      <c r="N265" s="257"/>
      <c r="O265" s="31"/>
      <c r="P265" s="31"/>
      <c r="Q265" s="31"/>
      <c r="R265" s="31"/>
      <c r="S265" s="31"/>
      <c r="T265" s="31"/>
      <c r="U265" s="31"/>
      <c r="V265" s="258"/>
      <c r="W265" s="258"/>
      <c r="X265" s="258"/>
      <c r="Y265" s="258"/>
      <c r="Z265" s="258"/>
      <c r="AA265" s="258"/>
      <c r="AB265" s="258"/>
      <c r="AC265" s="258"/>
      <c r="AD265" s="258"/>
      <c r="AE265" s="258"/>
      <c r="AF265" s="259"/>
      <c r="AG265" s="259"/>
      <c r="AH265" s="259"/>
      <c r="AI265" s="259"/>
      <c r="AJ265" s="259"/>
      <c r="AK265" s="259"/>
      <c r="AL265" s="259"/>
      <c r="AM265" s="259"/>
      <c r="AN265" s="259"/>
      <c r="AO265" s="259"/>
      <c r="AP265" s="259"/>
      <c r="AQ265" s="259"/>
      <c r="AR265" s="259"/>
      <c r="AS265" s="259"/>
      <c r="AT265" s="260"/>
    </row>
    <row r="266" spans="1:46" ht="27" customHeight="1">
      <c r="A266" s="252"/>
      <c r="B266" s="253"/>
      <c r="C266" s="254"/>
      <c r="D266" s="255"/>
      <c r="E266" s="255"/>
      <c r="F266" s="255"/>
      <c r="G266" s="255"/>
      <c r="H266" s="255"/>
      <c r="I266" s="255"/>
      <c r="J266" s="255"/>
      <c r="K266" s="255"/>
      <c r="L266" s="255"/>
      <c r="M266" s="256"/>
      <c r="N266" s="257"/>
      <c r="O266" s="31"/>
      <c r="P266" s="31"/>
      <c r="Q266" s="31"/>
      <c r="R266" s="31"/>
      <c r="S266" s="31"/>
      <c r="T266" s="31"/>
      <c r="U266" s="31"/>
      <c r="V266" s="258"/>
      <c r="W266" s="258"/>
      <c r="X266" s="258"/>
      <c r="Y266" s="258"/>
      <c r="Z266" s="258"/>
      <c r="AA266" s="258"/>
      <c r="AB266" s="258"/>
      <c r="AC266" s="258"/>
      <c r="AD266" s="258"/>
      <c r="AE266" s="258"/>
      <c r="AF266" s="259"/>
      <c r="AG266" s="259"/>
      <c r="AH266" s="259"/>
      <c r="AI266" s="259"/>
      <c r="AJ266" s="259"/>
      <c r="AK266" s="259"/>
      <c r="AL266" s="259"/>
      <c r="AM266" s="259"/>
      <c r="AN266" s="259"/>
      <c r="AO266" s="259"/>
      <c r="AP266" s="259"/>
      <c r="AQ266" s="259"/>
      <c r="AR266" s="259"/>
      <c r="AS266" s="259"/>
      <c r="AT266" s="260"/>
    </row>
    <row r="267" spans="1:46" ht="27" customHeight="1">
      <c r="A267" s="252"/>
      <c r="B267" s="253"/>
      <c r="C267" s="254"/>
      <c r="D267" s="255"/>
      <c r="E267" s="255"/>
      <c r="F267" s="255"/>
      <c r="G267" s="255"/>
      <c r="H267" s="255"/>
      <c r="I267" s="255"/>
      <c r="J267" s="255"/>
      <c r="K267" s="255"/>
      <c r="L267" s="255"/>
      <c r="M267" s="256"/>
      <c r="N267" s="257"/>
      <c r="O267" s="31"/>
      <c r="P267" s="31"/>
      <c r="Q267" s="31"/>
      <c r="R267" s="31"/>
      <c r="S267" s="31"/>
      <c r="T267" s="31"/>
      <c r="U267" s="31"/>
      <c r="V267" s="258"/>
      <c r="W267" s="258"/>
      <c r="X267" s="258"/>
      <c r="Y267" s="258"/>
      <c r="Z267" s="258"/>
      <c r="AA267" s="258"/>
      <c r="AB267" s="258"/>
      <c r="AC267" s="258"/>
      <c r="AD267" s="258"/>
      <c r="AE267" s="258"/>
      <c r="AF267" s="259"/>
      <c r="AG267" s="259"/>
      <c r="AH267" s="259"/>
      <c r="AI267" s="259"/>
      <c r="AJ267" s="259"/>
      <c r="AK267" s="259"/>
      <c r="AL267" s="259"/>
      <c r="AM267" s="259"/>
      <c r="AN267" s="259"/>
      <c r="AO267" s="259"/>
      <c r="AP267" s="259"/>
      <c r="AQ267" s="259"/>
      <c r="AR267" s="259"/>
      <c r="AS267" s="259"/>
      <c r="AT267" s="260"/>
    </row>
    <row r="268" spans="1:46" ht="27" customHeight="1">
      <c r="A268" s="252"/>
      <c r="B268" s="253"/>
      <c r="C268" s="254"/>
      <c r="D268" s="255"/>
      <c r="E268" s="255"/>
      <c r="F268" s="255"/>
      <c r="G268" s="255"/>
      <c r="H268" s="255"/>
      <c r="I268" s="255"/>
      <c r="J268" s="255"/>
      <c r="K268" s="255"/>
      <c r="L268" s="255"/>
      <c r="M268" s="256"/>
      <c r="N268" s="257"/>
      <c r="O268" s="31"/>
      <c r="P268" s="31"/>
      <c r="Q268" s="31"/>
      <c r="R268" s="31"/>
      <c r="S268" s="31"/>
      <c r="T268" s="31"/>
      <c r="U268" s="31"/>
      <c r="V268" s="258"/>
      <c r="W268" s="258"/>
      <c r="X268" s="258"/>
      <c r="Y268" s="258"/>
      <c r="Z268" s="258"/>
      <c r="AA268" s="258"/>
      <c r="AB268" s="258"/>
      <c r="AC268" s="258"/>
      <c r="AD268" s="258"/>
      <c r="AE268" s="258"/>
      <c r="AF268" s="259"/>
      <c r="AG268" s="259"/>
      <c r="AH268" s="259"/>
      <c r="AI268" s="259"/>
      <c r="AJ268" s="259"/>
      <c r="AK268" s="259"/>
      <c r="AL268" s="259"/>
      <c r="AM268" s="259"/>
      <c r="AN268" s="259"/>
      <c r="AO268" s="259"/>
      <c r="AP268" s="259"/>
      <c r="AQ268" s="259"/>
      <c r="AR268" s="259"/>
      <c r="AS268" s="259"/>
      <c r="AT268" s="260"/>
    </row>
    <row r="269" spans="1:46" ht="27" customHeight="1">
      <c r="A269" s="252"/>
      <c r="B269" s="253"/>
      <c r="C269" s="254"/>
      <c r="D269" s="255"/>
      <c r="E269" s="255"/>
      <c r="F269" s="255"/>
      <c r="G269" s="255"/>
      <c r="H269" s="255"/>
      <c r="I269" s="255"/>
      <c r="J269" s="255"/>
      <c r="K269" s="255"/>
      <c r="L269" s="255"/>
      <c r="M269" s="256"/>
      <c r="N269" s="257"/>
      <c r="O269" s="31"/>
      <c r="P269" s="31"/>
      <c r="Q269" s="31"/>
      <c r="R269" s="31"/>
      <c r="S269" s="31"/>
      <c r="T269" s="31"/>
      <c r="U269" s="31"/>
      <c r="V269" s="258"/>
      <c r="W269" s="258"/>
      <c r="X269" s="258"/>
      <c r="Y269" s="258"/>
      <c r="Z269" s="258"/>
      <c r="AA269" s="258"/>
      <c r="AB269" s="258"/>
      <c r="AC269" s="258"/>
      <c r="AD269" s="258"/>
      <c r="AE269" s="258"/>
      <c r="AF269" s="259"/>
      <c r="AG269" s="259"/>
      <c r="AH269" s="259"/>
      <c r="AI269" s="259"/>
      <c r="AJ269" s="259"/>
      <c r="AK269" s="259"/>
      <c r="AL269" s="259"/>
      <c r="AM269" s="259"/>
      <c r="AN269" s="259"/>
      <c r="AO269" s="259"/>
      <c r="AP269" s="259"/>
      <c r="AQ269" s="259"/>
      <c r="AR269" s="259"/>
      <c r="AS269" s="259"/>
      <c r="AT269" s="260"/>
    </row>
    <row r="270" spans="1:46" ht="27" customHeight="1">
      <c r="A270" s="252"/>
      <c r="B270" s="253"/>
      <c r="C270" s="254"/>
      <c r="D270" s="255"/>
      <c r="E270" s="255"/>
      <c r="F270" s="255"/>
      <c r="G270" s="255"/>
      <c r="H270" s="255"/>
      <c r="I270" s="255"/>
      <c r="J270" s="255"/>
      <c r="K270" s="255"/>
      <c r="L270" s="255"/>
      <c r="M270" s="256"/>
      <c r="N270" s="257"/>
      <c r="O270" s="31"/>
      <c r="P270" s="31"/>
      <c r="Q270" s="31"/>
      <c r="R270" s="31"/>
      <c r="S270" s="31"/>
      <c r="T270" s="31"/>
      <c r="U270" s="31"/>
      <c r="V270" s="258"/>
      <c r="W270" s="258"/>
      <c r="X270" s="258"/>
      <c r="Y270" s="258"/>
      <c r="Z270" s="258"/>
      <c r="AA270" s="258"/>
      <c r="AB270" s="258"/>
      <c r="AC270" s="258"/>
      <c r="AD270" s="258"/>
      <c r="AE270" s="258"/>
      <c r="AF270" s="259"/>
      <c r="AG270" s="259"/>
      <c r="AH270" s="259"/>
      <c r="AI270" s="259"/>
      <c r="AJ270" s="259"/>
      <c r="AK270" s="259"/>
      <c r="AL270" s="259"/>
      <c r="AM270" s="259"/>
      <c r="AN270" s="259"/>
      <c r="AO270" s="259"/>
      <c r="AP270" s="259"/>
      <c r="AQ270" s="259"/>
      <c r="AR270" s="259"/>
      <c r="AS270" s="259"/>
      <c r="AT270" s="260"/>
    </row>
    <row r="271" spans="1:46" ht="27" customHeight="1">
      <c r="A271" s="252"/>
      <c r="B271" s="253"/>
      <c r="C271" s="254"/>
      <c r="D271" s="255"/>
      <c r="E271" s="255"/>
      <c r="F271" s="255"/>
      <c r="G271" s="255"/>
      <c r="H271" s="255"/>
      <c r="I271" s="255"/>
      <c r="J271" s="255"/>
      <c r="K271" s="255"/>
      <c r="L271" s="255"/>
      <c r="M271" s="256"/>
      <c r="N271" s="257"/>
      <c r="O271" s="31"/>
      <c r="P271" s="31"/>
      <c r="Q271" s="31"/>
      <c r="R271" s="31"/>
      <c r="S271" s="31"/>
      <c r="T271" s="31"/>
      <c r="U271" s="31"/>
      <c r="V271" s="258"/>
      <c r="W271" s="258"/>
      <c r="X271" s="258"/>
      <c r="Y271" s="258"/>
      <c r="Z271" s="258"/>
      <c r="AA271" s="258"/>
      <c r="AB271" s="258"/>
      <c r="AC271" s="258"/>
      <c r="AD271" s="258"/>
      <c r="AE271" s="258"/>
      <c r="AF271" s="259"/>
      <c r="AG271" s="259"/>
      <c r="AH271" s="259"/>
      <c r="AI271" s="259"/>
      <c r="AJ271" s="259"/>
      <c r="AK271" s="259"/>
      <c r="AL271" s="259"/>
      <c r="AM271" s="259"/>
      <c r="AN271" s="259"/>
      <c r="AO271" s="259"/>
      <c r="AP271" s="259"/>
      <c r="AQ271" s="259"/>
      <c r="AR271" s="259"/>
      <c r="AS271" s="259"/>
      <c r="AT271" s="260"/>
    </row>
    <row r="272" spans="1:46" ht="27" customHeight="1">
      <c r="A272" s="252"/>
      <c r="B272" s="253"/>
      <c r="C272" s="254"/>
      <c r="D272" s="255"/>
      <c r="E272" s="255"/>
      <c r="F272" s="255"/>
      <c r="G272" s="255"/>
      <c r="H272" s="255"/>
      <c r="I272" s="255"/>
      <c r="J272" s="255"/>
      <c r="K272" s="255"/>
      <c r="L272" s="255"/>
      <c r="M272" s="256"/>
      <c r="N272" s="257"/>
      <c r="O272" s="31"/>
      <c r="P272" s="31"/>
      <c r="Q272" s="31"/>
      <c r="R272" s="31"/>
      <c r="S272" s="31"/>
      <c r="T272" s="31"/>
      <c r="U272" s="31"/>
      <c r="V272" s="258"/>
      <c r="W272" s="258"/>
      <c r="X272" s="258"/>
      <c r="Y272" s="258"/>
      <c r="Z272" s="258"/>
      <c r="AA272" s="258"/>
      <c r="AB272" s="258"/>
      <c r="AC272" s="258"/>
      <c r="AD272" s="258"/>
      <c r="AE272" s="258"/>
      <c r="AF272" s="259"/>
      <c r="AG272" s="259"/>
      <c r="AH272" s="259"/>
      <c r="AI272" s="259"/>
      <c r="AJ272" s="259"/>
      <c r="AK272" s="259"/>
      <c r="AL272" s="259"/>
      <c r="AM272" s="259"/>
      <c r="AN272" s="259"/>
      <c r="AO272" s="259"/>
      <c r="AP272" s="259"/>
      <c r="AQ272" s="259"/>
      <c r="AR272" s="259"/>
      <c r="AS272" s="259"/>
      <c r="AT272" s="260"/>
    </row>
    <row r="273" spans="1:46" ht="27" customHeight="1">
      <c r="A273" s="252"/>
      <c r="B273" s="253"/>
      <c r="C273" s="254"/>
      <c r="D273" s="255"/>
      <c r="E273" s="255"/>
      <c r="F273" s="255"/>
      <c r="G273" s="255"/>
      <c r="H273" s="255"/>
      <c r="I273" s="255"/>
      <c r="J273" s="255"/>
      <c r="K273" s="255"/>
      <c r="L273" s="255"/>
      <c r="M273" s="256"/>
      <c r="N273" s="257"/>
      <c r="O273" s="31"/>
      <c r="P273" s="31"/>
      <c r="Q273" s="31"/>
      <c r="R273" s="31"/>
      <c r="S273" s="31"/>
      <c r="T273" s="31"/>
      <c r="U273" s="31"/>
      <c r="V273" s="258"/>
      <c r="W273" s="258"/>
      <c r="X273" s="258"/>
      <c r="Y273" s="258"/>
      <c r="Z273" s="258"/>
      <c r="AA273" s="258"/>
      <c r="AB273" s="258"/>
      <c r="AC273" s="258"/>
      <c r="AD273" s="258"/>
      <c r="AE273" s="258"/>
      <c r="AF273" s="259"/>
      <c r="AG273" s="259"/>
      <c r="AH273" s="259"/>
      <c r="AI273" s="259"/>
      <c r="AJ273" s="259"/>
      <c r="AK273" s="259"/>
      <c r="AL273" s="259"/>
      <c r="AM273" s="259"/>
      <c r="AN273" s="259"/>
      <c r="AO273" s="259"/>
      <c r="AP273" s="259"/>
      <c r="AQ273" s="259"/>
      <c r="AR273" s="259"/>
      <c r="AS273" s="259"/>
      <c r="AT273" s="260"/>
    </row>
    <row r="274" spans="1:46" ht="27" customHeight="1">
      <c r="A274" s="252"/>
      <c r="B274" s="253"/>
      <c r="C274" s="254"/>
      <c r="D274" s="255"/>
      <c r="E274" s="255"/>
      <c r="F274" s="255"/>
      <c r="G274" s="255"/>
      <c r="H274" s="255"/>
      <c r="I274" s="255"/>
      <c r="J274" s="255"/>
      <c r="K274" s="255"/>
      <c r="L274" s="255"/>
      <c r="M274" s="256"/>
      <c r="N274" s="257"/>
      <c r="O274" s="31"/>
      <c r="P274" s="31"/>
      <c r="Q274" s="31"/>
      <c r="R274" s="31"/>
      <c r="S274" s="31"/>
      <c r="T274" s="31"/>
      <c r="U274" s="31"/>
      <c r="V274" s="258"/>
      <c r="W274" s="258"/>
      <c r="X274" s="258"/>
      <c r="Y274" s="258"/>
      <c r="Z274" s="258"/>
      <c r="AA274" s="258"/>
      <c r="AB274" s="258"/>
      <c r="AC274" s="258"/>
      <c r="AD274" s="258"/>
      <c r="AE274" s="258"/>
      <c r="AF274" s="259"/>
      <c r="AG274" s="259"/>
      <c r="AH274" s="259"/>
      <c r="AI274" s="259"/>
      <c r="AJ274" s="259"/>
      <c r="AK274" s="259"/>
      <c r="AL274" s="259"/>
      <c r="AM274" s="259"/>
      <c r="AN274" s="259"/>
      <c r="AO274" s="259"/>
      <c r="AP274" s="259"/>
      <c r="AQ274" s="259"/>
      <c r="AR274" s="259"/>
      <c r="AS274" s="259"/>
      <c r="AT274" s="260"/>
    </row>
    <row r="275" spans="1:46" ht="27" customHeight="1">
      <c r="A275" s="252"/>
      <c r="B275" s="253"/>
      <c r="C275" s="254"/>
      <c r="D275" s="255"/>
      <c r="E275" s="255"/>
      <c r="F275" s="255"/>
      <c r="G275" s="255"/>
      <c r="H275" s="255"/>
      <c r="I275" s="255"/>
      <c r="J275" s="255"/>
      <c r="K275" s="255"/>
      <c r="L275" s="255"/>
      <c r="M275" s="256"/>
      <c r="N275" s="257"/>
      <c r="O275" s="31"/>
      <c r="P275" s="31"/>
      <c r="Q275" s="31"/>
      <c r="R275" s="31"/>
      <c r="S275" s="31"/>
      <c r="T275" s="31"/>
      <c r="U275" s="31"/>
      <c r="V275" s="258"/>
      <c r="W275" s="258"/>
      <c r="X275" s="258"/>
      <c r="Y275" s="258"/>
      <c r="Z275" s="258"/>
      <c r="AA275" s="258"/>
      <c r="AB275" s="258"/>
      <c r="AC275" s="258"/>
      <c r="AD275" s="258"/>
      <c r="AE275" s="258"/>
      <c r="AF275" s="259"/>
      <c r="AG275" s="259"/>
      <c r="AH275" s="259"/>
      <c r="AI275" s="259"/>
      <c r="AJ275" s="259"/>
      <c r="AK275" s="259"/>
      <c r="AL275" s="259"/>
      <c r="AM275" s="259"/>
      <c r="AN275" s="259"/>
      <c r="AO275" s="259"/>
      <c r="AP275" s="259"/>
      <c r="AQ275" s="259"/>
      <c r="AR275" s="259"/>
      <c r="AS275" s="259"/>
      <c r="AT275" s="260"/>
    </row>
    <row r="276" spans="1:46" ht="27" customHeight="1">
      <c r="A276" s="252"/>
      <c r="B276" s="253"/>
      <c r="C276" s="262"/>
      <c r="D276" s="263"/>
      <c r="E276" s="263"/>
      <c r="F276" s="263"/>
      <c r="G276" s="263"/>
      <c r="H276" s="263"/>
      <c r="I276" s="263"/>
      <c r="J276" s="263"/>
      <c r="K276" s="263"/>
      <c r="L276" s="263"/>
      <c r="M276" s="264"/>
      <c r="N276" s="257"/>
      <c r="O276" s="31"/>
      <c r="P276" s="31"/>
      <c r="Q276" s="31"/>
      <c r="R276" s="31"/>
      <c r="S276" s="31"/>
      <c r="T276" s="31"/>
      <c r="U276" s="31"/>
      <c r="V276" s="258"/>
      <c r="W276" s="258"/>
      <c r="X276" s="258"/>
      <c r="Y276" s="258"/>
      <c r="Z276" s="258"/>
      <c r="AA276" s="258"/>
      <c r="AB276" s="258"/>
      <c r="AC276" s="258"/>
      <c r="AD276" s="258"/>
      <c r="AE276" s="258"/>
      <c r="AF276" s="259"/>
      <c r="AG276" s="259"/>
      <c r="AH276" s="259"/>
      <c r="AI276" s="259"/>
      <c r="AJ276" s="259"/>
      <c r="AK276" s="259"/>
      <c r="AL276" s="259"/>
      <c r="AM276" s="259"/>
      <c r="AN276" s="259"/>
      <c r="AO276" s="259"/>
      <c r="AP276" s="259"/>
      <c r="AQ276" s="259"/>
      <c r="AR276" s="259"/>
      <c r="AS276" s="259"/>
      <c r="AT276" s="260"/>
    </row>
    <row r="277" spans="1:46" ht="27" customHeight="1">
      <c r="A277" s="252"/>
      <c r="B277" s="253"/>
      <c r="C277" s="262"/>
      <c r="D277" s="263"/>
      <c r="E277" s="263"/>
      <c r="F277" s="263"/>
      <c r="G277" s="263"/>
      <c r="H277" s="263"/>
      <c r="I277" s="263"/>
      <c r="J277" s="263"/>
      <c r="K277" s="263"/>
      <c r="L277" s="263"/>
      <c r="M277" s="264"/>
      <c r="N277" s="257"/>
      <c r="O277" s="31"/>
      <c r="P277" s="31"/>
      <c r="Q277" s="31"/>
      <c r="R277" s="31"/>
      <c r="S277" s="31"/>
      <c r="T277" s="31"/>
      <c r="U277" s="31"/>
      <c r="V277" s="258"/>
      <c r="W277" s="258"/>
      <c r="X277" s="258"/>
      <c r="Y277" s="258"/>
      <c r="Z277" s="258"/>
      <c r="AA277" s="258"/>
      <c r="AB277" s="258"/>
      <c r="AC277" s="258"/>
      <c r="AD277" s="258"/>
      <c r="AE277" s="258"/>
      <c r="AF277" s="259"/>
      <c r="AG277" s="259"/>
      <c r="AH277" s="259"/>
      <c r="AI277" s="259"/>
      <c r="AJ277" s="259"/>
      <c r="AK277" s="259"/>
      <c r="AL277" s="259"/>
      <c r="AM277" s="259"/>
      <c r="AN277" s="259"/>
      <c r="AO277" s="259"/>
      <c r="AP277" s="259"/>
      <c r="AQ277" s="259"/>
      <c r="AR277" s="259"/>
      <c r="AS277" s="259"/>
      <c r="AT277" s="260"/>
    </row>
    <row r="278" spans="1:46" ht="27" customHeight="1">
      <c r="A278" s="252"/>
      <c r="B278" s="253"/>
      <c r="C278" s="262"/>
      <c r="D278" s="263"/>
      <c r="E278" s="263"/>
      <c r="F278" s="263"/>
      <c r="G278" s="263"/>
      <c r="H278" s="263"/>
      <c r="I278" s="263"/>
      <c r="J278" s="263"/>
      <c r="K278" s="263"/>
      <c r="L278" s="263"/>
      <c r="M278" s="264"/>
      <c r="N278" s="257"/>
      <c r="O278" s="31"/>
      <c r="P278" s="31"/>
      <c r="Q278" s="31"/>
      <c r="R278" s="31"/>
      <c r="S278" s="31"/>
      <c r="T278" s="31"/>
      <c r="U278" s="31"/>
      <c r="V278" s="258"/>
      <c r="W278" s="258"/>
      <c r="X278" s="258"/>
      <c r="Y278" s="258"/>
      <c r="Z278" s="258"/>
      <c r="AA278" s="258"/>
      <c r="AB278" s="258"/>
      <c r="AC278" s="258"/>
      <c r="AD278" s="258"/>
      <c r="AE278" s="258"/>
      <c r="AF278" s="259"/>
      <c r="AG278" s="259"/>
      <c r="AH278" s="259"/>
      <c r="AI278" s="259"/>
      <c r="AJ278" s="259"/>
      <c r="AK278" s="259"/>
      <c r="AL278" s="259"/>
      <c r="AM278" s="259"/>
      <c r="AN278" s="259"/>
      <c r="AO278" s="259"/>
      <c r="AP278" s="259"/>
      <c r="AQ278" s="259"/>
      <c r="AR278" s="259"/>
      <c r="AS278" s="259"/>
      <c r="AT278" s="260"/>
    </row>
    <row r="279" spans="1:46" ht="27" customHeight="1">
      <c r="A279" s="252"/>
      <c r="B279" s="253"/>
      <c r="C279" s="262"/>
      <c r="D279" s="263"/>
      <c r="E279" s="263"/>
      <c r="F279" s="263"/>
      <c r="G279" s="263"/>
      <c r="H279" s="263"/>
      <c r="I279" s="263"/>
      <c r="J279" s="263"/>
      <c r="K279" s="263"/>
      <c r="L279" s="263"/>
      <c r="M279" s="264"/>
      <c r="N279" s="257"/>
      <c r="O279" s="31"/>
      <c r="P279" s="31"/>
      <c r="Q279" s="31"/>
      <c r="R279" s="31"/>
      <c r="S279" s="31"/>
      <c r="T279" s="31"/>
      <c r="U279" s="31"/>
      <c r="V279" s="258"/>
      <c r="W279" s="258"/>
      <c r="X279" s="258"/>
      <c r="Y279" s="258"/>
      <c r="Z279" s="258"/>
      <c r="AA279" s="258"/>
      <c r="AB279" s="258"/>
      <c r="AC279" s="258"/>
      <c r="AD279" s="258"/>
      <c r="AE279" s="258"/>
      <c r="AF279" s="259"/>
      <c r="AG279" s="259"/>
      <c r="AH279" s="259"/>
      <c r="AI279" s="259"/>
      <c r="AJ279" s="259"/>
      <c r="AK279" s="259"/>
      <c r="AL279" s="259"/>
      <c r="AM279" s="259"/>
      <c r="AN279" s="259"/>
      <c r="AO279" s="259"/>
      <c r="AP279" s="259"/>
      <c r="AQ279" s="259"/>
      <c r="AR279" s="259"/>
      <c r="AS279" s="259"/>
      <c r="AT279" s="260"/>
    </row>
    <row r="280" spans="1:46" ht="27" customHeight="1">
      <c r="A280" s="252"/>
      <c r="B280" s="253"/>
      <c r="C280" s="262"/>
      <c r="D280" s="263"/>
      <c r="E280" s="263"/>
      <c r="F280" s="263"/>
      <c r="G280" s="263"/>
      <c r="H280" s="263"/>
      <c r="I280" s="263"/>
      <c r="J280" s="263"/>
      <c r="K280" s="263"/>
      <c r="L280" s="263"/>
      <c r="M280" s="264"/>
      <c r="N280" s="257"/>
      <c r="O280" s="31"/>
      <c r="P280" s="31"/>
      <c r="Q280" s="31"/>
      <c r="R280" s="31"/>
      <c r="S280" s="31"/>
      <c r="T280" s="31"/>
      <c r="U280" s="31"/>
      <c r="V280" s="258"/>
      <c r="W280" s="258"/>
      <c r="X280" s="258"/>
      <c r="Y280" s="258"/>
      <c r="Z280" s="258"/>
      <c r="AA280" s="258"/>
      <c r="AB280" s="258"/>
      <c r="AC280" s="258"/>
      <c r="AD280" s="258"/>
      <c r="AE280" s="258"/>
      <c r="AF280" s="259"/>
      <c r="AG280" s="259"/>
      <c r="AH280" s="259"/>
      <c r="AI280" s="259"/>
      <c r="AJ280" s="259"/>
      <c r="AK280" s="259"/>
      <c r="AL280" s="259"/>
      <c r="AM280" s="259"/>
      <c r="AN280" s="259"/>
      <c r="AO280" s="259"/>
      <c r="AP280" s="259"/>
      <c r="AQ280" s="259"/>
      <c r="AR280" s="259"/>
      <c r="AS280" s="259"/>
      <c r="AT280" s="260"/>
    </row>
    <row r="281" spans="1:46" ht="27" customHeight="1">
      <c r="A281" s="252"/>
      <c r="B281" s="253"/>
      <c r="C281" s="262"/>
      <c r="D281" s="263"/>
      <c r="E281" s="263"/>
      <c r="F281" s="263"/>
      <c r="G281" s="263"/>
      <c r="H281" s="263"/>
      <c r="I281" s="263"/>
      <c r="J281" s="263"/>
      <c r="K281" s="263"/>
      <c r="L281" s="263"/>
      <c r="M281" s="265"/>
      <c r="N281" s="36"/>
      <c r="O281" s="258"/>
      <c r="P281" s="258"/>
      <c r="Q281" s="258"/>
      <c r="R281" s="258"/>
      <c r="S281" s="258"/>
      <c r="T281" s="258"/>
      <c r="U281" s="258"/>
      <c r="V281" s="258"/>
      <c r="W281" s="258"/>
      <c r="X281" s="258"/>
      <c r="Y281" s="258"/>
      <c r="Z281" s="258"/>
      <c r="AA281" s="258"/>
      <c r="AB281" s="259"/>
      <c r="AC281" s="259"/>
      <c r="AD281" s="259"/>
      <c r="AE281" s="259"/>
      <c r="AF281" s="259"/>
      <c r="AG281" s="259"/>
      <c r="AH281" s="259"/>
      <c r="AI281" s="259"/>
      <c r="AJ281" s="259"/>
      <c r="AK281" s="259"/>
      <c r="AL281" s="259"/>
      <c r="AM281" s="259"/>
      <c r="AN281" s="259"/>
      <c r="AO281" s="259"/>
      <c r="AP281" s="259"/>
      <c r="AQ281" s="259"/>
      <c r="AR281" s="259"/>
      <c r="AS281" s="259"/>
      <c r="AT281" s="260"/>
    </row>
    <row r="282" spans="1:46" ht="27" customHeight="1">
      <c r="A282" s="252"/>
      <c r="B282" s="253"/>
      <c r="C282" s="266"/>
      <c r="D282" s="267"/>
      <c r="E282" s="267"/>
      <c r="F282" s="267"/>
      <c r="G282" s="267"/>
      <c r="H282" s="267"/>
      <c r="I282" s="267"/>
      <c r="J282" s="267"/>
      <c r="K282" s="267"/>
      <c r="L282" s="267"/>
      <c r="M282" s="258"/>
      <c r="N282" s="258"/>
      <c r="O282" s="258"/>
      <c r="P282" s="258"/>
      <c r="Q282" s="258"/>
      <c r="R282" s="258"/>
      <c r="S282" s="258"/>
      <c r="T282" s="258"/>
      <c r="U282" s="258"/>
      <c r="V282" s="258"/>
      <c r="W282" s="258"/>
      <c r="X282" s="258"/>
      <c r="Y282" s="258"/>
      <c r="Z282" s="258"/>
      <c r="AA282" s="258"/>
      <c r="AB282" s="259"/>
      <c r="AC282" s="259"/>
      <c r="AD282" s="259"/>
      <c r="AE282" s="259"/>
      <c r="AF282" s="259"/>
      <c r="AG282" s="259"/>
      <c r="AH282" s="259"/>
      <c r="AI282" s="259"/>
      <c r="AJ282" s="259"/>
      <c r="AK282" s="259"/>
      <c r="AL282" s="259"/>
      <c r="AM282" s="259"/>
      <c r="AN282" s="259"/>
      <c r="AO282" s="259"/>
      <c r="AP282" s="259"/>
      <c r="AQ282" s="259"/>
      <c r="AR282" s="259"/>
      <c r="AS282" s="259"/>
      <c r="AT282" s="260"/>
    </row>
    <row r="283" spans="1:46" ht="27" customHeight="1">
      <c r="A283" s="252"/>
      <c r="B283" s="253"/>
      <c r="C283" s="258"/>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9"/>
      <c r="AG283" s="259"/>
      <c r="AH283" s="259"/>
      <c r="AI283" s="259"/>
      <c r="AJ283" s="259"/>
      <c r="AK283" s="259"/>
      <c r="AL283" s="259"/>
      <c r="AM283" s="259"/>
      <c r="AN283" s="259"/>
      <c r="AO283" s="259"/>
      <c r="AP283" s="259"/>
      <c r="AQ283" s="259"/>
      <c r="AR283" s="259"/>
      <c r="AS283" s="259"/>
      <c r="AT283" s="260"/>
    </row>
    <row r="284" spans="1:46" ht="27" customHeight="1">
      <c r="A284" s="252"/>
      <c r="B284" s="253"/>
      <c r="C284" s="258"/>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9"/>
      <c r="AG284" s="259"/>
      <c r="AH284" s="259"/>
      <c r="AI284" s="259"/>
      <c r="AJ284" s="259"/>
      <c r="AK284" s="259"/>
      <c r="AL284" s="259"/>
      <c r="AM284" s="259"/>
      <c r="AN284" s="259"/>
      <c r="AO284" s="259"/>
      <c r="AP284" s="259"/>
      <c r="AQ284" s="259"/>
      <c r="AR284" s="259"/>
      <c r="AS284" s="259"/>
      <c r="AT284" s="260"/>
    </row>
    <row r="285" spans="1:46" ht="27" customHeight="1">
      <c r="A285" s="252"/>
      <c r="B285" s="253"/>
      <c r="N285" s="258"/>
      <c r="O285" s="258"/>
      <c r="P285" s="258"/>
      <c r="Q285" s="258"/>
      <c r="R285" s="258"/>
      <c r="S285" s="258"/>
      <c r="T285" s="258"/>
      <c r="U285" s="258"/>
      <c r="V285" s="258"/>
      <c r="W285" s="258"/>
      <c r="X285" s="258"/>
      <c r="Y285" s="258"/>
      <c r="Z285" s="258"/>
      <c r="AA285" s="258"/>
      <c r="AB285" s="258"/>
      <c r="AC285" s="258"/>
      <c r="AD285" s="258"/>
      <c r="AE285" s="258"/>
      <c r="AF285" s="259"/>
      <c r="AG285" s="259"/>
      <c r="AH285" s="259"/>
      <c r="AI285" s="259"/>
      <c r="AJ285" s="259"/>
      <c r="AK285" s="259"/>
      <c r="AL285" s="259"/>
      <c r="AM285" s="259"/>
      <c r="AN285" s="259"/>
      <c r="AO285" s="259"/>
      <c r="AP285" s="259"/>
      <c r="AQ285" s="259"/>
      <c r="AR285" s="259"/>
      <c r="AS285" s="259"/>
      <c r="AT285" s="260"/>
    </row>
    <row r="286" spans="1:46" ht="29.25" customHeight="1">
      <c r="A286" s="252"/>
      <c r="B286" s="269"/>
      <c r="N286" s="258"/>
      <c r="O286" s="258"/>
      <c r="P286" s="258"/>
      <c r="Q286" s="258"/>
      <c r="R286" s="258"/>
      <c r="S286" s="258"/>
      <c r="T286" s="258"/>
      <c r="U286" s="258"/>
      <c r="V286" s="258"/>
      <c r="W286" s="258"/>
      <c r="X286" s="258"/>
      <c r="Y286" s="258"/>
      <c r="Z286" s="258"/>
      <c r="AA286" s="258"/>
      <c r="AB286" s="258"/>
      <c r="AC286" s="258"/>
      <c r="AD286" s="258"/>
      <c r="AE286" s="258"/>
      <c r="AF286" s="259"/>
      <c r="AG286" s="259"/>
      <c r="AH286" s="259"/>
      <c r="AI286" s="259"/>
      <c r="AJ286" s="259"/>
      <c r="AK286" s="259"/>
      <c r="AL286" s="259"/>
      <c r="AM286" s="259"/>
      <c r="AN286" s="259"/>
      <c r="AO286" s="259"/>
      <c r="AP286" s="259"/>
      <c r="AQ286" s="259"/>
      <c r="AR286" s="259"/>
      <c r="AS286" s="259"/>
      <c r="AT286" s="260"/>
    </row>
    <row r="287" spans="1:46" ht="23.25" customHeight="1">
      <c r="A287" s="252"/>
      <c r="B287" s="269"/>
      <c r="N287" s="258"/>
      <c r="O287" s="270"/>
      <c r="P287" s="270"/>
      <c r="Q287" s="270"/>
      <c r="R287" s="270"/>
      <c r="S287" s="270"/>
      <c r="T287" s="270"/>
      <c r="U287" s="270"/>
      <c r="V287" s="258"/>
      <c r="W287" s="258"/>
      <c r="X287" s="258"/>
      <c r="Y287" s="258"/>
      <c r="Z287" s="258"/>
      <c r="AA287" s="258"/>
      <c r="AB287" s="258"/>
      <c r="AC287" s="258"/>
      <c r="AD287" s="258"/>
      <c r="AE287" s="258"/>
      <c r="AF287" s="259"/>
      <c r="AG287" s="259"/>
      <c r="AH287" s="259"/>
      <c r="AI287" s="259"/>
      <c r="AJ287" s="259"/>
      <c r="AK287" s="259"/>
      <c r="AL287" s="259"/>
      <c r="AM287" s="259"/>
      <c r="AN287" s="259"/>
      <c r="AO287" s="259"/>
      <c r="AP287" s="259"/>
      <c r="AQ287" s="259"/>
      <c r="AR287" s="259"/>
      <c r="AS287" s="259"/>
      <c r="AT287" s="260"/>
    </row>
    <row r="288" spans="1:46" ht="9" customHeight="1">
      <c r="A288" s="252"/>
      <c r="B288" s="269"/>
      <c r="N288" s="271"/>
      <c r="O288" s="258"/>
      <c r="P288" s="258"/>
      <c r="Q288" s="258"/>
      <c r="R288" s="258"/>
      <c r="S288" s="258"/>
      <c r="T288" s="258"/>
      <c r="U288" s="258"/>
      <c r="V288" s="258"/>
      <c r="W288" s="258"/>
      <c r="X288" s="258"/>
      <c r="Y288" s="258"/>
      <c r="Z288" s="258"/>
      <c r="AA288" s="258"/>
      <c r="AB288" s="258"/>
      <c r="AC288" s="258"/>
      <c r="AD288" s="258"/>
      <c r="AE288" s="258"/>
      <c r="AF288" s="259"/>
      <c r="AG288" s="259"/>
      <c r="AH288" s="259"/>
      <c r="AI288" s="259"/>
      <c r="AJ288" s="259"/>
      <c r="AK288" s="259"/>
      <c r="AL288" s="259"/>
      <c r="AM288" s="259"/>
      <c r="AN288" s="259"/>
      <c r="AO288" s="259"/>
      <c r="AP288" s="259"/>
      <c r="AQ288" s="259"/>
      <c r="AR288" s="259"/>
      <c r="AS288" s="259"/>
      <c r="AT288" s="260"/>
    </row>
    <row r="289" spans="1:46" ht="52.5" customHeight="1">
      <c r="A289" s="252"/>
      <c r="B289" s="269"/>
      <c r="N289" s="258"/>
      <c r="O289" s="257"/>
      <c r="P289" s="258"/>
      <c r="Q289" s="258"/>
      <c r="R289" s="258"/>
      <c r="S289" s="258"/>
      <c r="T289" s="258"/>
      <c r="U289" s="258"/>
      <c r="V289" s="258"/>
      <c r="W289" s="258"/>
      <c r="X289" s="258"/>
      <c r="Y289" s="258"/>
      <c r="Z289" s="258"/>
      <c r="AA289" s="258"/>
      <c r="AB289" s="258"/>
      <c r="AC289" s="258"/>
      <c r="AD289" s="258"/>
      <c r="AE289" s="258"/>
      <c r="AF289" s="259"/>
      <c r="AG289" s="259"/>
      <c r="AH289" s="259"/>
      <c r="AI289" s="259"/>
      <c r="AJ289" s="259"/>
      <c r="AK289" s="259"/>
      <c r="AL289" s="259"/>
      <c r="AM289" s="259"/>
      <c r="AN289" s="259"/>
      <c r="AO289" s="259"/>
      <c r="AP289" s="259"/>
      <c r="AQ289" s="259"/>
      <c r="AR289" s="259"/>
      <c r="AS289" s="259"/>
      <c r="AT289" s="260"/>
    </row>
    <row r="290" spans="1:46" ht="29.25" customHeight="1">
      <c r="A290" s="252"/>
      <c r="B290" s="269"/>
      <c r="N290" s="272"/>
      <c r="O290" s="36"/>
      <c r="P290" s="36"/>
      <c r="Q290" s="36"/>
      <c r="R290" s="36"/>
      <c r="S290" s="36"/>
      <c r="T290" s="36"/>
      <c r="U290" s="36"/>
      <c r="V290" s="258"/>
      <c r="W290" s="258"/>
      <c r="X290" s="258"/>
      <c r="Y290" s="258"/>
      <c r="Z290" s="258"/>
      <c r="AA290" s="258"/>
      <c r="AB290" s="258"/>
      <c r="AC290" s="258"/>
      <c r="AD290" s="258"/>
      <c r="AE290" s="258"/>
      <c r="AF290" s="259"/>
      <c r="AG290" s="259"/>
      <c r="AH290" s="259"/>
      <c r="AI290" s="259"/>
      <c r="AJ290" s="259"/>
      <c r="AK290" s="259"/>
      <c r="AL290" s="259"/>
      <c r="AM290" s="259"/>
      <c r="AN290" s="259"/>
      <c r="AO290" s="259"/>
      <c r="AP290" s="259"/>
      <c r="AQ290" s="259"/>
      <c r="AR290" s="259"/>
      <c r="AS290" s="259"/>
      <c r="AT290" s="260"/>
    </row>
    <row r="291" spans="1:46" ht="71.25" customHeight="1">
      <c r="A291" s="252"/>
      <c r="B291" s="269"/>
      <c r="N291" s="258"/>
      <c r="O291" s="36"/>
      <c r="P291" s="36"/>
      <c r="Q291" s="36"/>
      <c r="R291" s="36"/>
      <c r="S291" s="36"/>
      <c r="T291" s="36"/>
      <c r="U291" s="36"/>
      <c r="V291" s="258"/>
      <c r="W291" s="258"/>
      <c r="X291" s="258"/>
      <c r="Y291" s="258"/>
      <c r="Z291" s="258"/>
      <c r="AA291" s="258"/>
      <c r="AB291" s="258"/>
      <c r="AC291" s="258"/>
      <c r="AD291" s="258"/>
      <c r="AE291" s="258"/>
      <c r="AF291" s="259"/>
      <c r="AG291" s="259"/>
      <c r="AH291" s="259"/>
      <c r="AI291" s="259"/>
      <c r="AJ291" s="259"/>
      <c r="AK291" s="259"/>
      <c r="AL291" s="259"/>
      <c r="AM291" s="259"/>
      <c r="AN291" s="259"/>
      <c r="AO291" s="259"/>
      <c r="AP291" s="259"/>
      <c r="AQ291" s="259"/>
      <c r="AR291" s="259"/>
      <c r="AS291" s="259"/>
      <c r="AT291" s="260"/>
    </row>
    <row r="292" spans="1:46" ht="20.25" customHeight="1">
      <c r="A292" s="252"/>
      <c r="B292" s="269"/>
      <c r="N292" s="273"/>
      <c r="O292" s="258"/>
      <c r="P292" s="258"/>
      <c r="Q292" s="258"/>
      <c r="R292" s="258"/>
      <c r="S292" s="258"/>
      <c r="T292" s="258"/>
      <c r="U292" s="258"/>
      <c r="V292" s="258"/>
      <c r="W292" s="258"/>
      <c r="X292" s="258"/>
      <c r="Y292" s="258"/>
      <c r="Z292" s="258"/>
      <c r="AA292" s="258"/>
      <c r="AB292" s="258"/>
      <c r="AC292" s="258"/>
      <c r="AD292" s="258"/>
      <c r="AE292" s="258"/>
      <c r="AF292" s="259"/>
      <c r="AG292" s="259"/>
      <c r="AH292" s="259"/>
      <c r="AI292" s="259"/>
      <c r="AJ292" s="259"/>
      <c r="AK292" s="259"/>
      <c r="AL292" s="259"/>
      <c r="AM292" s="259"/>
      <c r="AN292" s="259"/>
      <c r="AO292" s="259"/>
      <c r="AP292" s="259"/>
      <c r="AQ292" s="259"/>
      <c r="AR292" s="259"/>
      <c r="AS292" s="259"/>
      <c r="AT292" s="260"/>
    </row>
    <row r="293" spans="1:46" ht="40.5" customHeight="1">
      <c r="A293" s="274"/>
      <c r="B293" s="275"/>
      <c r="N293" s="258"/>
      <c r="O293" s="258"/>
      <c r="P293" s="258"/>
      <c r="Q293" s="258"/>
      <c r="R293" s="258"/>
      <c r="S293" s="258"/>
      <c r="T293" s="258"/>
      <c r="U293" s="258"/>
      <c r="V293" s="258"/>
      <c r="W293" s="258"/>
      <c r="X293" s="258"/>
      <c r="Y293" s="258"/>
      <c r="Z293" s="258"/>
      <c r="AA293" s="258"/>
      <c r="AB293" s="258"/>
      <c r="AC293" s="258"/>
      <c r="AD293" s="258"/>
      <c r="AE293" s="258"/>
      <c r="AF293" s="259"/>
      <c r="AG293" s="259"/>
      <c r="AH293" s="259"/>
      <c r="AI293" s="259"/>
      <c r="AJ293" s="259"/>
      <c r="AK293" s="259"/>
      <c r="AL293" s="259"/>
      <c r="AM293" s="259"/>
      <c r="AN293" s="259"/>
      <c r="AO293" s="259"/>
      <c r="AP293" s="259"/>
      <c r="AQ293" s="259"/>
      <c r="AR293" s="259"/>
      <c r="AS293" s="259"/>
      <c r="AT293" s="260"/>
    </row>
    <row r="294" spans="1:46" ht="86.1" customHeight="1">
      <c r="A294" s="252"/>
      <c r="B294" s="269"/>
      <c r="N294" s="258"/>
      <c r="O294" s="258"/>
      <c r="P294" s="258"/>
      <c r="Q294" s="258"/>
      <c r="R294" s="258"/>
      <c r="S294" s="258"/>
      <c r="T294" s="258"/>
      <c r="U294" s="258"/>
      <c r="V294" s="258"/>
      <c r="W294" s="258"/>
      <c r="X294" s="258"/>
      <c r="Y294" s="258"/>
      <c r="Z294" s="258"/>
      <c r="AA294" s="258"/>
      <c r="AB294" s="258"/>
      <c r="AC294" s="258"/>
      <c r="AD294" s="258"/>
      <c r="AE294" s="258"/>
      <c r="AF294" s="259"/>
      <c r="AG294" s="259"/>
      <c r="AH294" s="259"/>
      <c r="AI294" s="259"/>
      <c r="AJ294" s="259"/>
      <c r="AK294" s="259"/>
      <c r="AL294" s="259"/>
      <c r="AM294" s="259"/>
      <c r="AN294" s="259"/>
      <c r="AO294" s="259"/>
      <c r="AP294" s="259"/>
      <c r="AQ294" s="259"/>
      <c r="AR294" s="259"/>
      <c r="AS294" s="259"/>
      <c r="AT294" s="260"/>
    </row>
    <row r="295" spans="1:46" ht="26.45" customHeight="1">
      <c r="A295" s="252"/>
      <c r="B295" s="269"/>
      <c r="N295" s="258"/>
      <c r="O295" s="258"/>
      <c r="P295" s="258"/>
      <c r="Q295" s="258"/>
      <c r="R295" s="258"/>
      <c r="S295" s="258"/>
      <c r="T295" s="258"/>
      <c r="U295" s="258"/>
      <c r="V295" s="258"/>
      <c r="W295" s="258"/>
      <c r="X295" s="258"/>
      <c r="Y295" s="258"/>
      <c r="Z295" s="258"/>
      <c r="AA295" s="258"/>
      <c r="AB295" s="258"/>
      <c r="AC295" s="258"/>
      <c r="AD295" s="258"/>
      <c r="AE295" s="258"/>
      <c r="AF295" s="259"/>
      <c r="AG295" s="259"/>
      <c r="AH295" s="259"/>
      <c r="AI295" s="259"/>
      <c r="AJ295" s="259"/>
      <c r="AK295" s="259"/>
      <c r="AL295" s="259"/>
      <c r="AM295" s="259"/>
      <c r="AN295" s="259"/>
      <c r="AO295" s="259"/>
      <c r="AP295" s="259"/>
      <c r="AQ295" s="259"/>
      <c r="AR295" s="259"/>
      <c r="AS295" s="259"/>
      <c r="AT295" s="260"/>
    </row>
    <row r="296" spans="1:46" ht="26.45" customHeight="1">
      <c r="A296" s="252"/>
      <c r="B296" s="269"/>
      <c r="N296" s="258"/>
      <c r="O296" s="258"/>
      <c r="P296" s="258"/>
      <c r="Q296" s="258"/>
      <c r="R296" s="258"/>
      <c r="S296" s="258"/>
      <c r="T296" s="258"/>
      <c r="U296" s="258"/>
      <c r="V296" s="258"/>
      <c r="W296" s="258"/>
      <c r="X296" s="258"/>
      <c r="Y296" s="258"/>
      <c r="Z296" s="258"/>
      <c r="AA296" s="258"/>
      <c r="AB296" s="258"/>
      <c r="AC296" s="258"/>
      <c r="AD296" s="258"/>
      <c r="AE296" s="258"/>
      <c r="AF296" s="259"/>
      <c r="AG296" s="259"/>
      <c r="AH296" s="259"/>
      <c r="AI296" s="259"/>
      <c r="AJ296" s="259"/>
      <c r="AK296" s="259"/>
      <c r="AL296" s="259"/>
      <c r="AM296" s="259"/>
      <c r="AN296" s="259"/>
      <c r="AO296" s="259"/>
      <c r="AP296" s="259"/>
      <c r="AQ296" s="259"/>
      <c r="AR296" s="259"/>
      <c r="AS296" s="259"/>
      <c r="AT296" s="260"/>
    </row>
    <row r="297" spans="1:46" ht="26.45" customHeight="1">
      <c r="A297" s="252"/>
      <c r="B297" s="269"/>
      <c r="N297" s="258"/>
      <c r="O297" s="258"/>
      <c r="P297" s="258"/>
      <c r="Q297" s="258"/>
      <c r="R297" s="258"/>
      <c r="S297" s="258"/>
      <c r="T297" s="258"/>
      <c r="U297" s="258"/>
      <c r="V297" s="258"/>
      <c r="W297" s="258"/>
      <c r="X297" s="258"/>
      <c r="Y297" s="258"/>
      <c r="Z297" s="258"/>
      <c r="AA297" s="258"/>
      <c r="AB297" s="258"/>
      <c r="AC297" s="258"/>
      <c r="AD297" s="258"/>
      <c r="AE297" s="258"/>
      <c r="AF297" s="259"/>
      <c r="AG297" s="259"/>
      <c r="AH297" s="259"/>
      <c r="AI297" s="259"/>
      <c r="AJ297" s="259"/>
      <c r="AK297" s="259"/>
      <c r="AL297" s="259"/>
      <c r="AM297" s="259"/>
      <c r="AN297" s="259"/>
      <c r="AO297" s="259"/>
      <c r="AP297" s="259"/>
      <c r="AQ297" s="259"/>
      <c r="AR297" s="259"/>
      <c r="AS297" s="259"/>
      <c r="AT297" s="260"/>
    </row>
    <row r="298" spans="1:46" ht="26.45" customHeight="1">
      <c r="A298" s="252"/>
      <c r="B298" s="269"/>
      <c r="N298" s="258"/>
      <c r="O298" s="258"/>
      <c r="P298" s="258"/>
      <c r="Q298" s="258"/>
      <c r="R298" s="258"/>
      <c r="S298" s="258"/>
      <c r="T298" s="258"/>
      <c r="U298" s="258"/>
      <c r="V298" s="258"/>
      <c r="W298" s="258"/>
      <c r="X298" s="258"/>
      <c r="Y298" s="258"/>
      <c r="Z298" s="258"/>
      <c r="AA298" s="258"/>
      <c r="AB298" s="258"/>
      <c r="AC298" s="258"/>
      <c r="AD298" s="258"/>
      <c r="AE298" s="258"/>
      <c r="AF298" s="259"/>
      <c r="AG298" s="259"/>
      <c r="AH298" s="259"/>
      <c r="AI298" s="259"/>
      <c r="AJ298" s="259"/>
      <c r="AK298" s="259"/>
      <c r="AL298" s="259"/>
      <c r="AM298" s="259"/>
      <c r="AN298" s="259"/>
      <c r="AO298" s="259"/>
      <c r="AP298" s="259"/>
      <c r="AQ298" s="259"/>
      <c r="AR298" s="259"/>
      <c r="AS298" s="259"/>
      <c r="AT298" s="260"/>
    </row>
    <row r="299" spans="1:46" ht="26.45" customHeight="1">
      <c r="A299" s="252"/>
      <c r="B299" s="269"/>
      <c r="N299" s="258"/>
      <c r="O299" s="271"/>
      <c r="P299" s="271"/>
      <c r="Q299" s="271"/>
      <c r="R299" s="271"/>
      <c r="S299" s="271"/>
      <c r="T299" s="271"/>
      <c r="U299" s="271"/>
      <c r="V299" s="271"/>
      <c r="W299" s="271"/>
      <c r="X299" s="271"/>
      <c r="Y299" s="271"/>
      <c r="Z299" s="271"/>
      <c r="AA299" s="271"/>
      <c r="AB299" s="271"/>
      <c r="AC299" s="271"/>
      <c r="AD299" s="271"/>
      <c r="AE299" s="271"/>
      <c r="AF299" s="276"/>
      <c r="AG299" s="276"/>
      <c r="AH299" s="276"/>
      <c r="AI299" s="276"/>
      <c r="AJ299" s="276"/>
      <c r="AK299" s="276"/>
      <c r="AL299" s="276"/>
      <c r="AM299" s="276"/>
      <c r="AN299" s="276"/>
      <c r="AO299" s="277"/>
      <c r="AP299" s="278"/>
      <c r="AQ299" s="278"/>
      <c r="AR299" s="278"/>
      <c r="AS299" s="278"/>
    </row>
    <row r="300" spans="1:46" ht="26.45" customHeight="1">
      <c r="A300" s="252"/>
      <c r="B300" s="269"/>
      <c r="N300" s="258"/>
      <c r="O300" s="258"/>
      <c r="P300" s="258"/>
      <c r="Q300" s="258"/>
      <c r="R300" s="258"/>
      <c r="S300" s="258"/>
      <c r="T300" s="258"/>
      <c r="U300" s="258"/>
      <c r="V300" s="258"/>
      <c r="W300" s="258"/>
      <c r="X300" s="258"/>
      <c r="Y300" s="258"/>
      <c r="Z300" s="258"/>
      <c r="AA300" s="258"/>
      <c r="AB300" s="258"/>
      <c r="AC300" s="258"/>
      <c r="AD300" s="258"/>
      <c r="AE300" s="258"/>
      <c r="AF300" s="259"/>
      <c r="AG300" s="259"/>
      <c r="AH300" s="259"/>
      <c r="AI300" s="259"/>
      <c r="AJ300" s="259"/>
      <c r="AK300" s="259"/>
      <c r="AL300" s="259"/>
      <c r="AM300" s="259"/>
      <c r="AN300" s="259"/>
      <c r="AO300" s="260"/>
    </row>
    <row r="301" spans="1:46" s="279" customFormat="1" ht="22.5" customHeight="1">
      <c r="A301" s="252"/>
      <c r="B301" s="269"/>
      <c r="N301" s="258"/>
      <c r="O301" s="272"/>
      <c r="P301" s="272"/>
      <c r="Q301" s="272"/>
      <c r="R301" s="272"/>
      <c r="S301" s="272"/>
      <c r="T301" s="272"/>
      <c r="U301" s="272"/>
      <c r="V301" s="272"/>
      <c r="W301" s="272"/>
      <c r="X301" s="272"/>
      <c r="Y301" s="272"/>
      <c r="Z301" s="272"/>
      <c r="AA301" s="272"/>
      <c r="AB301" s="272"/>
      <c r="AC301" s="272"/>
      <c r="AD301" s="272"/>
      <c r="AE301" s="272"/>
      <c r="AF301" s="280"/>
      <c r="AG301" s="280"/>
      <c r="AH301" s="280"/>
      <c r="AI301" s="280"/>
      <c r="AJ301" s="280"/>
      <c r="AK301" s="280"/>
      <c r="AL301" s="280"/>
      <c r="AM301" s="280"/>
      <c r="AN301" s="280"/>
      <c r="AO301" s="281"/>
    </row>
    <row r="302" spans="1:46" ht="15">
      <c r="A302" s="252"/>
      <c r="B302" s="269"/>
      <c r="N302" s="258"/>
      <c r="O302" s="258"/>
      <c r="P302" s="258"/>
      <c r="Q302" s="258"/>
      <c r="R302" s="258"/>
      <c r="S302" s="258"/>
      <c r="T302" s="258"/>
      <c r="U302" s="258"/>
      <c r="V302" s="258"/>
      <c r="W302" s="258"/>
      <c r="X302" s="258"/>
      <c r="Y302" s="258"/>
      <c r="Z302" s="258"/>
      <c r="AA302" s="258"/>
      <c r="AB302" s="258"/>
      <c r="AC302" s="258"/>
      <c r="AD302" s="258"/>
      <c r="AE302" s="258"/>
      <c r="AF302" s="259"/>
      <c r="AG302" s="259"/>
      <c r="AH302" s="259"/>
      <c r="AI302" s="259"/>
      <c r="AJ302" s="259"/>
      <c r="AK302" s="259"/>
      <c r="AL302" s="259"/>
      <c r="AM302" s="259"/>
      <c r="AN302" s="259"/>
      <c r="AO302" s="260"/>
    </row>
    <row r="303" spans="1:46" ht="15">
      <c r="A303" s="252"/>
      <c r="B303" s="269"/>
      <c r="N303" s="258"/>
      <c r="O303" s="258"/>
      <c r="P303" s="258"/>
      <c r="Q303" s="258"/>
      <c r="R303" s="258"/>
      <c r="S303" s="258"/>
      <c r="T303" s="258"/>
      <c r="U303" s="258"/>
      <c r="V303" s="258"/>
      <c r="W303" s="258"/>
      <c r="X303" s="258"/>
      <c r="Y303" s="258"/>
      <c r="Z303" s="258"/>
      <c r="AA303" s="258"/>
      <c r="AB303" s="258"/>
      <c r="AC303" s="258"/>
      <c r="AD303" s="258"/>
      <c r="AE303" s="258"/>
      <c r="AF303" s="259"/>
      <c r="AG303" s="259"/>
      <c r="AH303" s="259"/>
      <c r="AI303" s="259"/>
      <c r="AJ303" s="259"/>
      <c r="AK303" s="259"/>
      <c r="AL303" s="259"/>
      <c r="AM303" s="259"/>
      <c r="AN303" s="259"/>
      <c r="AO303" s="260"/>
    </row>
    <row r="304" spans="1:46" ht="15">
      <c r="A304" s="252"/>
      <c r="B304" s="269"/>
      <c r="N304" s="258"/>
      <c r="O304" s="258"/>
      <c r="P304" s="258"/>
      <c r="Q304" s="258"/>
      <c r="R304" s="258"/>
      <c r="S304" s="258"/>
      <c r="T304" s="258"/>
      <c r="U304" s="258"/>
      <c r="V304" s="258"/>
      <c r="W304" s="258"/>
      <c r="X304" s="258"/>
      <c r="Y304" s="258"/>
      <c r="Z304" s="258"/>
      <c r="AA304" s="258"/>
      <c r="AB304" s="258"/>
      <c r="AC304" s="258"/>
      <c r="AD304" s="258"/>
      <c r="AE304" s="258"/>
      <c r="AF304" s="259"/>
      <c r="AG304" s="259"/>
      <c r="AH304" s="259"/>
      <c r="AI304" s="259"/>
      <c r="AJ304" s="259"/>
      <c r="AK304" s="259"/>
      <c r="AL304" s="259"/>
      <c r="AM304" s="259"/>
      <c r="AN304" s="259"/>
      <c r="AO304" s="260"/>
    </row>
    <row r="305" spans="1:46" ht="31.5" customHeight="1">
      <c r="A305" s="252"/>
      <c r="B305" s="269"/>
      <c r="N305" s="258"/>
      <c r="O305" s="258"/>
      <c r="P305" s="258"/>
      <c r="Q305" s="258"/>
      <c r="R305" s="258"/>
      <c r="S305" s="258"/>
      <c r="T305" s="258"/>
      <c r="U305" s="258"/>
      <c r="V305" s="258"/>
      <c r="W305" s="258"/>
      <c r="X305" s="258"/>
      <c r="Y305" s="258"/>
      <c r="Z305" s="258"/>
      <c r="AA305" s="258"/>
      <c r="AB305" s="258"/>
      <c r="AC305" s="258"/>
      <c r="AD305" s="258"/>
      <c r="AE305" s="258"/>
      <c r="AF305" s="259"/>
      <c r="AG305" s="259"/>
      <c r="AH305" s="259"/>
      <c r="AI305" s="259"/>
      <c r="AJ305" s="259"/>
      <c r="AK305" s="259"/>
      <c r="AL305" s="259"/>
      <c r="AM305" s="259"/>
      <c r="AN305" s="259"/>
      <c r="AO305" s="260"/>
    </row>
    <row r="306" spans="1:46" ht="28.5" customHeight="1">
      <c r="A306" s="252"/>
      <c r="B306" s="269"/>
      <c r="N306" s="258"/>
      <c r="O306" s="258"/>
      <c r="P306" s="258"/>
      <c r="Q306" s="258"/>
      <c r="R306" s="258"/>
      <c r="S306" s="258"/>
      <c r="T306" s="258"/>
      <c r="U306" s="258"/>
      <c r="V306" s="258"/>
      <c r="W306" s="258"/>
      <c r="X306" s="258"/>
      <c r="Y306" s="258"/>
      <c r="Z306" s="258"/>
      <c r="AA306" s="258"/>
      <c r="AB306" s="258"/>
      <c r="AC306" s="258"/>
      <c r="AD306" s="258"/>
      <c r="AE306" s="258"/>
      <c r="AF306" s="259"/>
      <c r="AG306" s="259"/>
      <c r="AH306" s="259"/>
      <c r="AI306" s="259"/>
      <c r="AJ306" s="259"/>
      <c r="AK306" s="259"/>
      <c r="AL306" s="259"/>
      <c r="AM306" s="259"/>
      <c r="AN306" s="259"/>
      <c r="AO306" s="260"/>
    </row>
    <row r="307" spans="1:46" ht="29.25" customHeight="1">
      <c r="A307" s="252"/>
      <c r="B307" s="269"/>
      <c r="N307" s="258"/>
      <c r="O307" s="258"/>
      <c r="P307" s="258"/>
      <c r="Q307" s="258"/>
      <c r="R307" s="258"/>
      <c r="S307" s="258"/>
      <c r="T307" s="258"/>
      <c r="U307" s="258"/>
      <c r="V307" s="258"/>
      <c r="W307" s="258"/>
      <c r="X307" s="258"/>
      <c r="Y307" s="258"/>
      <c r="Z307" s="258"/>
      <c r="AA307" s="258"/>
      <c r="AB307" s="258"/>
      <c r="AC307" s="258"/>
      <c r="AD307" s="258"/>
      <c r="AE307" s="258"/>
      <c r="AF307" s="259"/>
      <c r="AG307" s="259"/>
      <c r="AH307" s="259"/>
      <c r="AI307" s="259"/>
      <c r="AJ307" s="259"/>
      <c r="AK307" s="259"/>
      <c r="AL307" s="259"/>
      <c r="AM307" s="259"/>
      <c r="AN307" s="259"/>
      <c r="AO307" s="260"/>
    </row>
    <row r="308" spans="1:46" ht="29.25" customHeight="1">
      <c r="A308" s="252"/>
      <c r="B308" s="269"/>
      <c r="N308" s="258"/>
      <c r="O308" s="258"/>
      <c r="P308" s="258"/>
      <c r="Q308" s="258"/>
      <c r="R308" s="258"/>
      <c r="S308" s="258"/>
      <c r="T308" s="258"/>
      <c r="U308" s="258"/>
      <c r="V308" s="258"/>
      <c r="W308" s="258"/>
      <c r="X308" s="258"/>
      <c r="Y308" s="258"/>
      <c r="Z308" s="258"/>
      <c r="AA308" s="258"/>
      <c r="AB308" s="258"/>
      <c r="AC308" s="258"/>
      <c r="AD308" s="258"/>
      <c r="AE308" s="258"/>
      <c r="AF308" s="259"/>
      <c r="AG308" s="259"/>
      <c r="AH308" s="259"/>
      <c r="AI308" s="259"/>
      <c r="AJ308" s="259"/>
      <c r="AK308" s="259"/>
      <c r="AL308" s="259"/>
      <c r="AM308" s="259"/>
      <c r="AN308" s="259"/>
      <c r="AO308" s="260"/>
    </row>
    <row r="309" spans="1:46" ht="29.25" customHeight="1">
      <c r="A309" s="252"/>
      <c r="B309" s="269"/>
      <c r="N309" s="258"/>
      <c r="O309" s="258"/>
      <c r="P309" s="258"/>
      <c r="Q309" s="258"/>
      <c r="R309" s="258"/>
      <c r="S309" s="258"/>
      <c r="T309" s="258"/>
      <c r="U309" s="258"/>
      <c r="V309" s="258"/>
      <c r="W309" s="258"/>
      <c r="X309" s="258"/>
      <c r="Y309" s="258"/>
      <c r="Z309" s="258"/>
      <c r="AA309" s="258"/>
      <c r="AB309" s="258"/>
      <c r="AC309" s="258"/>
      <c r="AD309" s="258"/>
      <c r="AE309" s="258"/>
      <c r="AF309" s="259"/>
      <c r="AG309" s="259"/>
      <c r="AH309" s="259"/>
      <c r="AI309" s="259"/>
      <c r="AJ309" s="259"/>
      <c r="AK309" s="259"/>
      <c r="AL309" s="259"/>
      <c r="AM309" s="259"/>
      <c r="AN309" s="259"/>
      <c r="AO309" s="260"/>
    </row>
    <row r="310" spans="1:46" ht="29.25" customHeight="1">
      <c r="A310" s="252"/>
      <c r="B310" s="269"/>
      <c r="N310" s="258"/>
      <c r="O310" s="258"/>
      <c r="P310" s="258"/>
      <c r="Q310" s="258"/>
      <c r="R310" s="258"/>
      <c r="S310" s="258"/>
      <c r="T310" s="258"/>
      <c r="U310" s="258"/>
      <c r="V310" s="258"/>
      <c r="W310" s="258"/>
      <c r="X310" s="258"/>
      <c r="Y310" s="258"/>
      <c r="Z310" s="258"/>
      <c r="AA310" s="258"/>
      <c r="AB310" s="258"/>
      <c r="AC310" s="258"/>
      <c r="AD310" s="258"/>
      <c r="AE310" s="258"/>
      <c r="AF310" s="259"/>
      <c r="AG310" s="259"/>
      <c r="AH310" s="259"/>
      <c r="AI310" s="259"/>
      <c r="AJ310" s="259"/>
      <c r="AK310" s="259"/>
      <c r="AL310" s="259"/>
      <c r="AM310" s="259"/>
      <c r="AN310" s="259"/>
      <c r="AO310" s="260"/>
    </row>
    <row r="311" spans="1:46" ht="29.25" customHeight="1">
      <c r="A311" s="252"/>
      <c r="B311" s="269"/>
      <c r="N311" s="258"/>
      <c r="O311" s="258"/>
      <c r="P311" s="258"/>
      <c r="Q311" s="258"/>
      <c r="R311" s="258"/>
      <c r="S311" s="258"/>
      <c r="T311" s="258"/>
      <c r="U311" s="258"/>
      <c r="V311" s="258"/>
      <c r="W311" s="258"/>
      <c r="X311" s="258"/>
      <c r="Y311" s="258"/>
      <c r="Z311" s="258"/>
      <c r="AA311" s="258"/>
      <c r="AB311" s="258"/>
      <c r="AC311" s="258"/>
      <c r="AD311" s="258"/>
      <c r="AE311" s="258"/>
      <c r="AF311" s="259"/>
      <c r="AG311" s="259"/>
      <c r="AH311" s="259"/>
      <c r="AI311" s="259"/>
      <c r="AJ311" s="259"/>
      <c r="AK311" s="259"/>
      <c r="AL311" s="259"/>
      <c r="AM311" s="259"/>
      <c r="AN311" s="259"/>
      <c r="AO311" s="260"/>
    </row>
    <row r="312" spans="1:46" ht="18.75" customHeight="1">
      <c r="A312" s="252"/>
      <c r="B312" s="269"/>
      <c r="N312" s="258"/>
      <c r="O312" s="258"/>
      <c r="P312" s="258"/>
      <c r="Q312" s="258"/>
      <c r="R312" s="258"/>
      <c r="S312" s="258"/>
      <c r="T312" s="258"/>
      <c r="U312" s="258"/>
      <c r="V312" s="258"/>
      <c r="W312" s="258"/>
      <c r="X312" s="258"/>
      <c r="Y312" s="258"/>
      <c r="Z312" s="258"/>
      <c r="AA312" s="258"/>
      <c r="AB312" s="258"/>
      <c r="AC312" s="258"/>
      <c r="AD312" s="258"/>
      <c r="AE312" s="258"/>
      <c r="AF312" s="259"/>
      <c r="AG312" s="259"/>
      <c r="AH312" s="259"/>
      <c r="AI312" s="259"/>
      <c r="AJ312" s="259"/>
      <c r="AK312" s="259"/>
      <c r="AL312" s="259"/>
      <c r="AM312" s="259"/>
      <c r="AN312" s="259"/>
      <c r="AO312" s="260"/>
    </row>
    <row r="313" spans="1:46" ht="15">
      <c r="A313" s="274"/>
      <c r="B313" s="275"/>
      <c r="N313" s="258"/>
      <c r="O313" s="258"/>
      <c r="P313" s="258"/>
      <c r="Q313" s="258"/>
      <c r="R313" s="258"/>
      <c r="S313" s="258"/>
      <c r="T313" s="258"/>
      <c r="U313" s="258"/>
      <c r="V313" s="258"/>
      <c r="W313" s="258"/>
      <c r="X313" s="258"/>
      <c r="Y313" s="258"/>
      <c r="Z313" s="258"/>
      <c r="AA313" s="258"/>
      <c r="AB313" s="258"/>
      <c r="AC313" s="258"/>
      <c r="AD313" s="258"/>
      <c r="AE313" s="258"/>
      <c r="AF313" s="259"/>
      <c r="AG313" s="259"/>
      <c r="AH313" s="259"/>
      <c r="AI313" s="259"/>
      <c r="AJ313" s="259"/>
      <c r="AK313" s="259"/>
      <c r="AL313" s="259"/>
      <c r="AM313" s="259"/>
      <c r="AN313" s="259"/>
      <c r="AO313" s="260"/>
    </row>
    <row r="314" spans="1:46" ht="33.75" customHeight="1">
      <c r="A314" s="274"/>
      <c r="B314" s="275"/>
      <c r="N314" s="258"/>
      <c r="O314" s="258"/>
      <c r="P314" s="258"/>
      <c r="Q314" s="258"/>
      <c r="R314" s="258"/>
      <c r="S314" s="258"/>
      <c r="T314" s="258"/>
      <c r="U314" s="258"/>
      <c r="V314" s="258"/>
      <c r="W314" s="258"/>
      <c r="X314" s="258"/>
      <c r="Y314" s="258"/>
      <c r="Z314" s="258"/>
      <c r="AA314" s="258"/>
      <c r="AB314" s="258"/>
      <c r="AC314" s="258"/>
      <c r="AD314" s="258"/>
      <c r="AE314" s="258"/>
      <c r="AF314" s="259"/>
      <c r="AG314" s="259"/>
      <c r="AH314" s="259"/>
      <c r="AI314" s="259"/>
      <c r="AJ314" s="259"/>
      <c r="AK314" s="259"/>
      <c r="AL314" s="259"/>
      <c r="AM314" s="259"/>
      <c r="AN314" s="259"/>
      <c r="AO314" s="260"/>
    </row>
    <row r="315" spans="1:46" ht="29.25" customHeight="1">
      <c r="A315" s="274"/>
      <c r="B315" s="275"/>
      <c r="N315" s="258"/>
      <c r="O315" s="258"/>
      <c r="P315" s="258"/>
      <c r="Q315" s="258"/>
      <c r="R315" s="258"/>
      <c r="S315" s="258"/>
      <c r="T315" s="258"/>
      <c r="U315" s="258"/>
      <c r="V315" s="258"/>
      <c r="W315" s="258"/>
      <c r="X315" s="258"/>
      <c r="Y315" s="258"/>
      <c r="Z315" s="258"/>
      <c r="AA315" s="258"/>
      <c r="AB315" s="258"/>
      <c r="AC315" s="258"/>
      <c r="AD315" s="258"/>
      <c r="AE315" s="258"/>
      <c r="AF315" s="259"/>
      <c r="AG315" s="259"/>
      <c r="AH315" s="259"/>
      <c r="AI315" s="259"/>
      <c r="AJ315" s="259"/>
      <c r="AK315" s="259"/>
      <c r="AL315" s="259"/>
      <c r="AM315" s="259"/>
      <c r="AN315" s="259"/>
      <c r="AO315" s="259"/>
      <c r="AP315" s="259"/>
      <c r="AQ315" s="259"/>
      <c r="AR315" s="259"/>
      <c r="AS315" s="259"/>
      <c r="AT315" s="260"/>
    </row>
    <row r="316" spans="1:46" ht="23.25" customHeight="1">
      <c r="A316" s="274"/>
      <c r="B316" s="275"/>
      <c r="N316" s="258"/>
      <c r="O316" s="270"/>
      <c r="P316" s="270"/>
      <c r="Q316" s="270"/>
      <c r="R316" s="270"/>
      <c r="S316" s="270"/>
      <c r="T316" s="270"/>
      <c r="U316" s="270"/>
      <c r="V316" s="258"/>
      <c r="W316" s="258"/>
      <c r="X316" s="258"/>
      <c r="Y316" s="258"/>
      <c r="Z316" s="258"/>
      <c r="AA316" s="258"/>
      <c r="AB316" s="258"/>
      <c r="AC316" s="258"/>
      <c r="AD316" s="258"/>
      <c r="AE316" s="258"/>
      <c r="AF316" s="259"/>
      <c r="AG316" s="259"/>
      <c r="AH316" s="259"/>
      <c r="AI316" s="259"/>
      <c r="AJ316" s="259"/>
      <c r="AK316" s="259"/>
      <c r="AL316" s="259"/>
      <c r="AM316" s="259"/>
      <c r="AN316" s="259"/>
      <c r="AO316" s="259"/>
      <c r="AP316" s="259"/>
      <c r="AQ316" s="259"/>
      <c r="AR316" s="259"/>
      <c r="AS316" s="259"/>
      <c r="AT316" s="260"/>
    </row>
    <row r="317" spans="1:46" ht="9" customHeight="1">
      <c r="A317" s="274"/>
      <c r="B317" s="275"/>
      <c r="N317" s="271"/>
      <c r="O317" s="258"/>
      <c r="P317" s="258"/>
      <c r="Q317" s="258"/>
      <c r="R317" s="258"/>
      <c r="S317" s="258"/>
      <c r="T317" s="258"/>
      <c r="U317" s="258"/>
      <c r="V317" s="258"/>
      <c r="W317" s="258"/>
      <c r="X317" s="258"/>
      <c r="Y317" s="258"/>
      <c r="Z317" s="258"/>
      <c r="AA317" s="258"/>
      <c r="AB317" s="258"/>
      <c r="AC317" s="258"/>
      <c r="AD317" s="258"/>
      <c r="AE317" s="258"/>
      <c r="AF317" s="259"/>
      <c r="AG317" s="259"/>
      <c r="AH317" s="259"/>
      <c r="AI317" s="259"/>
      <c r="AJ317" s="259"/>
      <c r="AK317" s="259"/>
      <c r="AL317" s="259"/>
      <c r="AM317" s="259"/>
      <c r="AN317" s="259"/>
      <c r="AO317" s="259"/>
      <c r="AP317" s="259"/>
      <c r="AQ317" s="259"/>
      <c r="AR317" s="259"/>
      <c r="AS317" s="259"/>
      <c r="AT317" s="260"/>
    </row>
    <row r="318" spans="1:46" ht="35.25" customHeight="1">
      <c r="A318" s="252"/>
      <c r="B318" s="269"/>
      <c r="N318" s="258"/>
      <c r="O318" s="258"/>
      <c r="P318" s="258"/>
      <c r="Q318" s="258"/>
      <c r="R318" s="258"/>
      <c r="S318" s="258"/>
      <c r="T318" s="258"/>
      <c r="U318" s="258"/>
      <c r="V318" s="258"/>
      <c r="W318" s="258"/>
      <c r="X318" s="258"/>
      <c r="Y318" s="258"/>
      <c r="Z318" s="258"/>
      <c r="AA318" s="258"/>
      <c r="AB318" s="258"/>
      <c r="AC318" s="258"/>
      <c r="AD318" s="258"/>
      <c r="AE318" s="258"/>
      <c r="AF318" s="259"/>
      <c r="AG318" s="259"/>
      <c r="AH318" s="259"/>
      <c r="AI318" s="259"/>
      <c r="AJ318" s="259"/>
      <c r="AK318" s="259"/>
      <c r="AL318" s="259"/>
      <c r="AM318" s="259"/>
      <c r="AN318" s="259"/>
      <c r="AO318" s="260"/>
    </row>
    <row r="319" spans="1:46" ht="35.25" customHeight="1">
      <c r="A319" s="252"/>
      <c r="B319" s="269"/>
      <c r="N319" s="258"/>
      <c r="O319" s="258"/>
      <c r="P319" s="258"/>
      <c r="Q319" s="258"/>
      <c r="R319" s="258"/>
      <c r="S319" s="258"/>
      <c r="T319" s="258"/>
      <c r="U319" s="258"/>
      <c r="V319" s="258"/>
      <c r="W319" s="258"/>
      <c r="X319" s="258"/>
      <c r="Y319" s="258"/>
      <c r="Z319" s="258"/>
      <c r="AA319" s="258"/>
      <c r="AB319" s="258"/>
      <c r="AC319" s="258"/>
      <c r="AD319" s="258"/>
      <c r="AE319" s="258"/>
      <c r="AF319" s="259"/>
      <c r="AG319" s="259"/>
      <c r="AH319" s="259"/>
      <c r="AI319" s="259"/>
      <c r="AJ319" s="259"/>
      <c r="AK319" s="259"/>
      <c r="AL319" s="259"/>
      <c r="AM319" s="259"/>
      <c r="AN319" s="259"/>
      <c r="AO319" s="260"/>
    </row>
    <row r="320" spans="1:46" ht="74.25" customHeight="1">
      <c r="A320" s="252"/>
      <c r="B320" s="269"/>
      <c r="N320" s="258"/>
      <c r="O320" s="258"/>
      <c r="P320" s="258"/>
      <c r="Q320" s="258"/>
      <c r="R320" s="258"/>
      <c r="S320" s="258"/>
      <c r="T320" s="258"/>
      <c r="U320" s="258"/>
      <c r="V320" s="258"/>
      <c r="W320" s="258"/>
      <c r="X320" s="258"/>
      <c r="Y320" s="258"/>
      <c r="Z320" s="258"/>
      <c r="AA320" s="258"/>
      <c r="AB320" s="258"/>
      <c r="AC320" s="258"/>
      <c r="AD320" s="258"/>
      <c r="AE320" s="258"/>
      <c r="AF320" s="259"/>
      <c r="AG320" s="259"/>
      <c r="AH320" s="259"/>
      <c r="AI320" s="259"/>
      <c r="AJ320" s="259"/>
      <c r="AK320" s="259"/>
      <c r="AL320" s="259"/>
      <c r="AM320" s="259"/>
      <c r="AN320" s="259"/>
      <c r="AO320" s="260"/>
    </row>
    <row r="321" spans="1:41" s="279" customFormat="1" ht="35.25" customHeight="1">
      <c r="A321" s="252"/>
      <c r="B321" s="269"/>
      <c r="N321" s="258"/>
      <c r="O321" s="258"/>
      <c r="P321" s="258"/>
      <c r="Q321" s="258"/>
      <c r="R321" s="258"/>
      <c r="S321" s="258"/>
      <c r="T321" s="258"/>
      <c r="U321" s="258"/>
      <c r="V321" s="258"/>
      <c r="W321" s="258"/>
      <c r="X321" s="258"/>
      <c r="Y321" s="258"/>
      <c r="Z321" s="258"/>
      <c r="AA321" s="258"/>
      <c r="AB321" s="258"/>
      <c r="AC321" s="258"/>
      <c r="AD321" s="258"/>
      <c r="AE321" s="258"/>
      <c r="AF321" s="259"/>
      <c r="AG321" s="259"/>
      <c r="AH321" s="259"/>
      <c r="AI321" s="259"/>
      <c r="AJ321" s="259"/>
      <c r="AK321" s="259"/>
      <c r="AL321" s="259"/>
      <c r="AM321" s="259"/>
      <c r="AN321" s="280"/>
      <c r="AO321" s="281"/>
    </row>
    <row r="322" spans="1:41" s="279" customFormat="1" ht="39.75" customHeight="1">
      <c r="A322" s="252"/>
      <c r="B322" s="269"/>
      <c r="N322" s="258"/>
      <c r="O322" s="258"/>
      <c r="P322" s="258"/>
      <c r="Q322" s="258"/>
      <c r="R322" s="258"/>
      <c r="S322" s="258"/>
      <c r="T322" s="258"/>
      <c r="U322" s="258"/>
      <c r="V322" s="258"/>
      <c r="W322" s="258"/>
      <c r="X322" s="258"/>
      <c r="Y322" s="258"/>
      <c r="Z322" s="258"/>
      <c r="AA322" s="258"/>
      <c r="AB322" s="258"/>
      <c r="AC322" s="258"/>
      <c r="AD322" s="258"/>
      <c r="AE322" s="258"/>
      <c r="AF322" s="259"/>
      <c r="AG322" s="259"/>
      <c r="AH322" s="259"/>
      <c r="AI322" s="259"/>
      <c r="AJ322" s="259"/>
      <c r="AK322" s="259"/>
      <c r="AL322" s="259"/>
      <c r="AM322" s="259"/>
      <c r="AN322" s="280"/>
      <c r="AO322" s="281"/>
    </row>
    <row r="323" spans="1:41" ht="29.25" customHeight="1">
      <c r="A323" s="274"/>
      <c r="B323" s="275"/>
      <c r="N323" s="258"/>
      <c r="O323" s="258"/>
      <c r="P323" s="258"/>
      <c r="Q323" s="258"/>
      <c r="R323" s="258"/>
      <c r="S323" s="258"/>
      <c r="T323" s="258"/>
      <c r="U323" s="258"/>
      <c r="V323" s="258"/>
      <c r="W323" s="258"/>
      <c r="X323" s="258"/>
      <c r="Y323" s="258"/>
      <c r="Z323" s="258"/>
      <c r="AA323" s="258"/>
      <c r="AB323" s="258"/>
      <c r="AC323" s="258"/>
      <c r="AD323" s="258"/>
      <c r="AE323" s="258"/>
      <c r="AF323" s="259"/>
      <c r="AG323" s="259"/>
      <c r="AH323" s="259"/>
      <c r="AI323" s="259"/>
      <c r="AJ323" s="259"/>
      <c r="AK323" s="259"/>
      <c r="AL323" s="259"/>
      <c r="AM323" s="259"/>
      <c r="AN323" s="259"/>
      <c r="AO323" s="260"/>
    </row>
    <row r="324" spans="1:41" ht="29.25" customHeight="1">
      <c r="A324" s="252"/>
      <c r="B324" s="269"/>
      <c r="N324" s="258"/>
      <c r="O324" s="258"/>
      <c r="P324" s="258"/>
      <c r="Q324" s="258"/>
      <c r="R324" s="258"/>
      <c r="S324" s="258"/>
      <c r="T324" s="258"/>
      <c r="U324" s="258"/>
      <c r="V324" s="258"/>
      <c r="W324" s="258"/>
      <c r="X324" s="258"/>
      <c r="Y324" s="258"/>
      <c r="Z324" s="258"/>
      <c r="AA324" s="258"/>
      <c r="AB324" s="258"/>
      <c r="AC324" s="258"/>
      <c r="AD324" s="258"/>
      <c r="AE324" s="258"/>
      <c r="AF324" s="259"/>
      <c r="AG324" s="259"/>
      <c r="AH324" s="259"/>
      <c r="AI324" s="259"/>
      <c r="AJ324" s="259"/>
      <c r="AK324" s="259"/>
      <c r="AL324" s="259"/>
      <c r="AM324" s="259"/>
      <c r="AN324" s="259"/>
      <c r="AO324" s="260"/>
    </row>
    <row r="325" spans="1:41" ht="29.25" customHeight="1">
      <c r="A325" s="252"/>
      <c r="B325" s="269"/>
      <c r="N325" s="258"/>
      <c r="O325" s="258"/>
      <c r="P325" s="258"/>
      <c r="Q325" s="258"/>
      <c r="R325" s="258"/>
      <c r="S325" s="258"/>
      <c r="T325" s="258"/>
      <c r="U325" s="258"/>
      <c r="V325" s="258"/>
      <c r="W325" s="258"/>
      <c r="X325" s="258"/>
      <c r="Y325" s="258"/>
      <c r="Z325" s="258"/>
      <c r="AA325" s="258"/>
      <c r="AB325" s="258"/>
      <c r="AC325" s="258"/>
      <c r="AD325" s="258"/>
      <c r="AE325" s="258"/>
      <c r="AF325" s="259"/>
      <c r="AG325" s="259"/>
      <c r="AH325" s="259"/>
      <c r="AI325" s="259"/>
      <c r="AJ325" s="259"/>
      <c r="AK325" s="259"/>
      <c r="AL325" s="259"/>
      <c r="AM325" s="259"/>
      <c r="AN325" s="259"/>
      <c r="AO325" s="260"/>
    </row>
    <row r="326" spans="1:41" ht="39" customHeight="1">
      <c r="A326" s="252"/>
      <c r="B326" s="269"/>
      <c r="C326" s="258"/>
      <c r="D326" s="258"/>
      <c r="E326" s="258"/>
      <c r="F326" s="258"/>
      <c r="G326" s="258"/>
      <c r="H326" s="258"/>
      <c r="I326" s="258"/>
      <c r="J326" s="258"/>
      <c r="K326" s="258"/>
      <c r="L326" s="282"/>
      <c r="M326" s="282"/>
      <c r="N326" s="258"/>
      <c r="O326" s="258"/>
      <c r="P326" s="258"/>
      <c r="Q326" s="258"/>
      <c r="R326" s="258"/>
      <c r="S326" s="258"/>
      <c r="T326" s="258"/>
      <c r="U326" s="258"/>
      <c r="V326" s="258"/>
      <c r="W326" s="258"/>
      <c r="X326" s="258"/>
      <c r="Y326" s="258"/>
      <c r="Z326" s="258"/>
      <c r="AA326" s="258"/>
      <c r="AB326" s="258"/>
      <c r="AC326" s="258"/>
      <c r="AD326" s="258"/>
      <c r="AE326" s="258"/>
      <c r="AF326" s="259"/>
      <c r="AG326" s="259"/>
      <c r="AH326" s="259"/>
      <c r="AI326" s="259"/>
      <c r="AJ326" s="259"/>
      <c r="AK326" s="259"/>
      <c r="AL326" s="259"/>
      <c r="AM326" s="259"/>
      <c r="AN326" s="259"/>
      <c r="AO326" s="260"/>
    </row>
    <row r="327" spans="1:41" ht="40.5" customHeight="1">
      <c r="A327" s="252"/>
      <c r="B327" s="269"/>
      <c r="C327" s="258"/>
      <c r="D327" s="258"/>
      <c r="E327" s="258"/>
      <c r="F327" s="258"/>
      <c r="G327" s="258"/>
      <c r="H327" s="258"/>
      <c r="I327" s="258"/>
      <c r="J327" s="258"/>
      <c r="K327" s="258"/>
      <c r="L327" s="283"/>
      <c r="M327" s="283"/>
      <c r="N327" s="258"/>
      <c r="O327" s="258"/>
      <c r="P327" s="258"/>
      <c r="Q327" s="258"/>
      <c r="R327" s="258"/>
      <c r="S327" s="258"/>
      <c r="T327" s="258"/>
      <c r="U327" s="258"/>
      <c r="V327" s="258"/>
      <c r="W327" s="258"/>
      <c r="X327" s="258"/>
      <c r="Y327" s="258"/>
      <c r="Z327" s="258"/>
      <c r="AA327" s="258"/>
      <c r="AB327" s="258"/>
      <c r="AC327" s="258"/>
      <c r="AD327" s="258"/>
      <c r="AE327" s="258"/>
      <c r="AF327" s="259"/>
      <c r="AG327" s="259"/>
      <c r="AH327" s="259"/>
      <c r="AI327" s="259"/>
      <c r="AJ327" s="259"/>
      <c r="AK327" s="259"/>
      <c r="AL327" s="259"/>
      <c r="AM327" s="259"/>
      <c r="AN327" s="259"/>
      <c r="AO327" s="260"/>
    </row>
    <row r="328" spans="1:41" ht="24.75" customHeight="1">
      <c r="A328" s="252"/>
      <c r="B328" s="269"/>
      <c r="C328" s="258"/>
      <c r="D328" s="258"/>
      <c r="E328" s="258"/>
      <c r="F328" s="258"/>
      <c r="G328" s="258"/>
      <c r="H328" s="258"/>
      <c r="I328" s="258"/>
      <c r="J328" s="258"/>
      <c r="K328" s="258"/>
      <c r="L328" s="283"/>
      <c r="M328" s="283"/>
      <c r="N328" s="258"/>
      <c r="O328" s="258"/>
      <c r="P328" s="258"/>
      <c r="Q328" s="258"/>
      <c r="R328" s="258"/>
      <c r="S328" s="258"/>
      <c r="T328" s="258"/>
      <c r="U328" s="258"/>
      <c r="V328" s="258"/>
      <c r="W328" s="258"/>
      <c r="X328" s="258"/>
      <c r="Y328" s="258"/>
      <c r="Z328" s="258"/>
      <c r="AA328" s="258"/>
      <c r="AB328" s="258"/>
      <c r="AC328" s="258"/>
      <c r="AD328" s="258"/>
      <c r="AE328" s="258"/>
      <c r="AF328" s="259"/>
      <c r="AG328" s="259"/>
      <c r="AH328" s="259"/>
      <c r="AI328" s="259"/>
      <c r="AJ328" s="259"/>
      <c r="AK328" s="259"/>
      <c r="AL328" s="259"/>
      <c r="AM328" s="259"/>
      <c r="AN328" s="259"/>
      <c r="AO328" s="260"/>
    </row>
    <row r="329" spans="1:41" ht="24.75" customHeight="1">
      <c r="A329" s="252"/>
      <c r="B329" s="269"/>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9"/>
      <c r="AG329" s="259"/>
      <c r="AH329" s="259"/>
      <c r="AI329" s="259"/>
      <c r="AJ329" s="259"/>
      <c r="AK329" s="259"/>
      <c r="AL329" s="259"/>
      <c r="AM329" s="259"/>
      <c r="AN329" s="259"/>
      <c r="AO329" s="260"/>
    </row>
    <row r="330" spans="1:41" ht="10.5" customHeight="1">
      <c r="A330" s="252"/>
      <c r="B330" s="269"/>
      <c r="C330" s="258"/>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258"/>
      <c r="AE330" s="258"/>
      <c r="AF330" s="259"/>
      <c r="AG330" s="259"/>
      <c r="AH330" s="259"/>
      <c r="AI330" s="259"/>
      <c r="AJ330" s="259"/>
      <c r="AK330" s="259"/>
      <c r="AL330" s="259"/>
      <c r="AM330" s="259"/>
      <c r="AN330" s="259"/>
      <c r="AO330" s="260"/>
    </row>
    <row r="331" spans="1:41" s="279" customFormat="1" ht="42" customHeight="1">
      <c r="A331" s="252"/>
      <c r="B331" s="269"/>
      <c r="C331" s="258"/>
      <c r="D331" s="258"/>
      <c r="E331" s="258"/>
      <c r="F331" s="258"/>
      <c r="G331" s="258"/>
      <c r="H331" s="258"/>
      <c r="I331" s="258"/>
      <c r="J331" s="258"/>
      <c r="K331" s="258"/>
      <c r="L331" s="272"/>
      <c r="M331" s="272"/>
      <c r="N331" s="258"/>
      <c r="O331" s="258"/>
      <c r="P331" s="258"/>
      <c r="Q331" s="258"/>
      <c r="R331" s="258"/>
      <c r="S331" s="258"/>
      <c r="T331" s="258"/>
      <c r="U331" s="258"/>
      <c r="V331" s="258"/>
      <c r="W331" s="258"/>
      <c r="X331" s="258"/>
      <c r="Y331" s="258"/>
      <c r="Z331" s="258"/>
      <c r="AA331" s="258"/>
      <c r="AB331" s="258"/>
      <c r="AC331" s="258"/>
      <c r="AD331" s="258"/>
      <c r="AE331" s="258"/>
      <c r="AF331" s="259"/>
      <c r="AG331" s="259"/>
      <c r="AH331" s="259"/>
      <c r="AI331" s="259"/>
      <c r="AJ331" s="259"/>
      <c r="AK331" s="259"/>
      <c r="AL331" s="259"/>
      <c r="AM331" s="259"/>
      <c r="AN331" s="280"/>
      <c r="AO331" s="281"/>
    </row>
    <row r="332" spans="1:41" ht="28.5" customHeight="1">
      <c r="A332" s="252"/>
      <c r="B332" s="269"/>
      <c r="C332" s="258"/>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c r="AA332" s="258"/>
      <c r="AB332" s="258"/>
      <c r="AC332" s="258"/>
      <c r="AD332" s="258"/>
      <c r="AE332" s="258"/>
      <c r="AF332" s="259"/>
      <c r="AG332" s="259"/>
      <c r="AH332" s="259"/>
      <c r="AI332" s="259"/>
      <c r="AJ332" s="259"/>
      <c r="AK332" s="259"/>
      <c r="AL332" s="259"/>
      <c r="AM332" s="259"/>
      <c r="AN332" s="259"/>
      <c r="AO332" s="260"/>
    </row>
    <row r="333" spans="1:41" ht="27.75" customHeight="1">
      <c r="A333" s="252"/>
      <c r="B333" s="269"/>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9"/>
      <c r="AG333" s="259"/>
      <c r="AH333" s="259"/>
      <c r="AI333" s="259"/>
      <c r="AJ333" s="259"/>
      <c r="AK333" s="259"/>
      <c r="AL333" s="259"/>
      <c r="AM333" s="259"/>
      <c r="AN333" s="259"/>
      <c r="AO333" s="260"/>
    </row>
    <row r="334" spans="1:41" ht="35.25" customHeight="1">
      <c r="A334" s="252"/>
      <c r="B334" s="269"/>
      <c r="C334" s="258"/>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c r="AA334" s="258"/>
      <c r="AB334" s="258"/>
      <c r="AC334" s="258"/>
      <c r="AD334" s="258"/>
      <c r="AE334" s="258"/>
      <c r="AF334" s="259"/>
      <c r="AG334" s="259"/>
      <c r="AH334" s="259"/>
      <c r="AI334" s="259"/>
      <c r="AJ334" s="259"/>
      <c r="AK334" s="259"/>
      <c r="AL334" s="259"/>
      <c r="AM334" s="259"/>
      <c r="AN334" s="259"/>
      <c r="AO334" s="260"/>
    </row>
    <row r="335" spans="1:41" ht="48.75" customHeight="1">
      <c r="A335" s="252"/>
      <c r="B335" s="269"/>
      <c r="C335" s="258"/>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c r="AA335" s="258"/>
      <c r="AB335" s="258"/>
      <c r="AC335" s="258"/>
      <c r="AD335" s="258"/>
      <c r="AE335" s="258"/>
      <c r="AF335" s="259"/>
      <c r="AG335" s="259"/>
      <c r="AH335" s="259"/>
      <c r="AI335" s="259"/>
      <c r="AJ335" s="259"/>
      <c r="AK335" s="259"/>
      <c r="AL335" s="259"/>
      <c r="AM335" s="259"/>
      <c r="AN335" s="259"/>
      <c r="AO335" s="260"/>
    </row>
    <row r="336" spans="1:41" ht="24" customHeight="1">
      <c r="A336" s="252"/>
      <c r="B336" s="269"/>
      <c r="C336" s="258"/>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9"/>
      <c r="AG336" s="259"/>
      <c r="AH336" s="259"/>
      <c r="AI336" s="259"/>
      <c r="AJ336" s="259"/>
      <c r="AK336" s="259"/>
      <c r="AL336" s="259"/>
      <c r="AM336" s="259"/>
      <c r="AN336" s="259"/>
      <c r="AO336" s="260"/>
    </row>
    <row r="337" spans="1:41" ht="25.5" customHeight="1">
      <c r="A337" s="252"/>
      <c r="B337" s="269"/>
      <c r="C337" s="258"/>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c r="AA337" s="258"/>
      <c r="AB337" s="258"/>
      <c r="AC337" s="258"/>
      <c r="AD337" s="258"/>
      <c r="AE337" s="258"/>
      <c r="AF337" s="259"/>
      <c r="AG337" s="259"/>
      <c r="AH337" s="259"/>
      <c r="AI337" s="259"/>
      <c r="AJ337" s="259"/>
      <c r="AK337" s="259"/>
      <c r="AL337" s="259"/>
      <c r="AM337" s="259"/>
      <c r="AN337" s="259"/>
      <c r="AO337" s="260"/>
    </row>
    <row r="338" spans="1:41" ht="25.5" customHeight="1">
      <c r="A338" s="252"/>
      <c r="B338" s="269"/>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9"/>
      <c r="AG338" s="259"/>
      <c r="AH338" s="259"/>
      <c r="AI338" s="259"/>
      <c r="AJ338" s="259"/>
      <c r="AK338" s="259"/>
      <c r="AL338" s="259"/>
      <c r="AM338" s="259"/>
      <c r="AN338" s="259"/>
      <c r="AO338" s="260"/>
    </row>
    <row r="339" spans="1:41" ht="25.5" customHeight="1">
      <c r="A339" s="252"/>
      <c r="B339" s="269"/>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9"/>
      <c r="AG339" s="259"/>
      <c r="AH339" s="259"/>
      <c r="AI339" s="259"/>
      <c r="AJ339" s="259"/>
      <c r="AK339" s="259"/>
      <c r="AL339" s="259"/>
      <c r="AM339" s="259"/>
      <c r="AN339" s="259"/>
      <c r="AO339" s="260"/>
    </row>
    <row r="340" spans="1:41" ht="25.5" customHeight="1">
      <c r="A340" s="252"/>
      <c r="B340" s="269"/>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9"/>
      <c r="AG340" s="259"/>
      <c r="AH340" s="259"/>
      <c r="AI340" s="259"/>
      <c r="AJ340" s="259"/>
      <c r="AK340" s="259"/>
      <c r="AL340" s="259"/>
      <c r="AM340" s="259"/>
      <c r="AN340" s="259"/>
      <c r="AO340" s="260"/>
    </row>
    <row r="341" spans="1:41" ht="25.5" customHeight="1">
      <c r="A341" s="252"/>
      <c r="B341" s="269"/>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9"/>
      <c r="AG341" s="259"/>
      <c r="AH341" s="259"/>
      <c r="AI341" s="259"/>
      <c r="AJ341" s="259"/>
      <c r="AK341" s="259"/>
      <c r="AL341" s="259"/>
      <c r="AM341" s="259"/>
      <c r="AN341" s="259"/>
      <c r="AO341" s="260"/>
    </row>
    <row r="342" spans="1:41" ht="25.5" customHeight="1">
      <c r="A342" s="252"/>
      <c r="B342" s="269"/>
      <c r="C342" s="258"/>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c r="AA342" s="258"/>
      <c r="AB342" s="258"/>
      <c r="AC342" s="258"/>
      <c r="AD342" s="258"/>
      <c r="AE342" s="258"/>
      <c r="AF342" s="259"/>
      <c r="AG342" s="259"/>
      <c r="AH342" s="259"/>
      <c r="AI342" s="259"/>
      <c r="AJ342" s="259"/>
      <c r="AK342" s="259"/>
      <c r="AL342" s="259"/>
      <c r="AM342" s="259"/>
      <c r="AN342" s="259"/>
      <c r="AO342" s="260"/>
    </row>
    <row r="343" spans="1:41" ht="39" customHeight="1">
      <c r="A343" s="252"/>
      <c r="B343" s="269"/>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9"/>
      <c r="AG343" s="259"/>
      <c r="AH343" s="259"/>
      <c r="AI343" s="259"/>
      <c r="AJ343" s="259"/>
      <c r="AK343" s="259"/>
      <c r="AL343" s="259"/>
      <c r="AM343" s="259"/>
      <c r="AN343" s="259"/>
      <c r="AO343" s="260"/>
    </row>
    <row r="344" spans="1:41" ht="52.5" customHeight="1">
      <c r="A344" s="252"/>
      <c r="B344" s="269"/>
      <c r="C344" s="258"/>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c r="AA344" s="258"/>
      <c r="AB344" s="258"/>
      <c r="AC344" s="258"/>
      <c r="AD344" s="258"/>
      <c r="AE344" s="258"/>
      <c r="AF344" s="259"/>
      <c r="AG344" s="259"/>
      <c r="AH344" s="259"/>
      <c r="AI344" s="259"/>
      <c r="AJ344" s="259"/>
      <c r="AK344" s="259"/>
      <c r="AL344" s="259"/>
      <c r="AM344" s="259"/>
      <c r="AN344" s="259"/>
      <c r="AO344" s="260"/>
    </row>
    <row r="345" spans="1:41" ht="25.5" customHeight="1">
      <c r="A345" s="252"/>
      <c r="B345" s="269"/>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9"/>
      <c r="AG345" s="259"/>
      <c r="AH345" s="259"/>
      <c r="AI345" s="259"/>
      <c r="AJ345" s="259"/>
      <c r="AK345" s="259"/>
      <c r="AL345" s="259"/>
      <c r="AM345" s="259"/>
      <c r="AN345" s="259"/>
      <c r="AO345" s="260"/>
    </row>
    <row r="346" spans="1:41" ht="25.5" customHeight="1">
      <c r="A346" s="284"/>
      <c r="B346" s="275"/>
      <c r="C346" s="258"/>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8"/>
      <c r="AC346" s="258"/>
      <c r="AD346" s="258"/>
      <c r="AE346" s="258"/>
      <c r="AF346" s="259"/>
      <c r="AG346" s="259"/>
      <c r="AH346" s="259"/>
      <c r="AI346" s="259"/>
      <c r="AJ346" s="259"/>
      <c r="AK346" s="259"/>
      <c r="AL346" s="259"/>
      <c r="AM346" s="259"/>
      <c r="AN346" s="259"/>
      <c r="AO346" s="260"/>
    </row>
    <row r="347" spans="1:41" ht="25.5" customHeight="1">
      <c r="A347" s="284"/>
      <c r="B347" s="275"/>
      <c r="C347" s="258"/>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c r="AA347" s="258"/>
      <c r="AB347" s="258"/>
      <c r="AC347" s="258"/>
      <c r="AD347" s="258"/>
      <c r="AE347" s="258"/>
      <c r="AF347" s="259"/>
      <c r="AG347" s="259"/>
      <c r="AH347" s="259"/>
      <c r="AI347" s="259"/>
      <c r="AJ347" s="259"/>
      <c r="AK347" s="259"/>
      <c r="AL347" s="259"/>
      <c r="AM347" s="259"/>
      <c r="AN347" s="259"/>
      <c r="AO347" s="260"/>
    </row>
    <row r="348" spans="1:41" ht="21" customHeight="1">
      <c r="A348" s="284"/>
      <c r="B348" s="275"/>
      <c r="C348" s="258"/>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c r="AA348" s="258"/>
      <c r="AB348" s="258"/>
      <c r="AC348" s="258"/>
      <c r="AD348" s="258"/>
      <c r="AE348" s="258"/>
      <c r="AF348" s="259"/>
      <c r="AG348" s="259"/>
      <c r="AH348" s="259"/>
      <c r="AI348" s="259"/>
      <c r="AJ348" s="259"/>
      <c r="AK348" s="259"/>
      <c r="AL348" s="259"/>
      <c r="AM348" s="259"/>
      <c r="AN348" s="259"/>
      <c r="AO348" s="260"/>
    </row>
    <row r="349" spans="1:41" ht="18.75" customHeight="1">
      <c r="A349" s="284"/>
      <c r="B349" s="275"/>
      <c r="C349" s="258"/>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8"/>
      <c r="AF349" s="259"/>
      <c r="AG349" s="259"/>
      <c r="AH349" s="259"/>
      <c r="AI349" s="259"/>
      <c r="AJ349" s="259"/>
      <c r="AK349" s="259"/>
      <c r="AL349" s="259"/>
      <c r="AM349" s="259"/>
      <c r="AN349" s="259"/>
      <c r="AO349" s="260"/>
    </row>
    <row r="350" spans="1:41" ht="24.75" customHeight="1">
      <c r="B350" s="269"/>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9"/>
      <c r="AG350" s="259"/>
      <c r="AH350" s="259"/>
      <c r="AI350" s="259"/>
      <c r="AJ350" s="259"/>
      <c r="AK350" s="259"/>
      <c r="AL350" s="259"/>
      <c r="AM350" s="259"/>
      <c r="AN350" s="259"/>
      <c r="AO350" s="260"/>
    </row>
    <row r="351" spans="1:41" ht="36.75" customHeight="1">
      <c r="B351" s="269"/>
      <c r="C351" s="258"/>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9"/>
      <c r="AG351" s="259"/>
      <c r="AH351" s="259"/>
      <c r="AI351" s="259"/>
      <c r="AJ351" s="259"/>
      <c r="AK351" s="259"/>
      <c r="AL351" s="259"/>
      <c r="AM351" s="259"/>
      <c r="AN351" s="259"/>
      <c r="AO351" s="260"/>
    </row>
    <row r="352" spans="1:41" ht="18.75" customHeight="1">
      <c r="B352" s="269"/>
      <c r="C352" s="258"/>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9"/>
      <c r="AG352" s="259"/>
      <c r="AH352" s="259"/>
      <c r="AI352" s="259"/>
      <c r="AJ352" s="259"/>
      <c r="AK352" s="259"/>
      <c r="AL352" s="259"/>
      <c r="AM352" s="259"/>
      <c r="AN352" s="259"/>
      <c r="AO352" s="260"/>
    </row>
    <row r="353" spans="1:41" ht="34.5" customHeight="1">
      <c r="B353" s="269"/>
      <c r="C353" s="258"/>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8"/>
      <c r="AF353" s="259"/>
      <c r="AG353" s="259"/>
      <c r="AH353" s="259"/>
      <c r="AI353" s="259"/>
      <c r="AJ353" s="259"/>
      <c r="AK353" s="259"/>
      <c r="AL353" s="259"/>
      <c r="AM353" s="259"/>
      <c r="AN353" s="259"/>
      <c r="AO353" s="260"/>
    </row>
    <row r="354" spans="1:41" s="279" customFormat="1" ht="34.5" customHeight="1">
      <c r="A354" s="285"/>
      <c r="B354" s="269"/>
      <c r="C354" s="258"/>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8"/>
      <c r="AF354" s="259"/>
      <c r="AG354" s="259"/>
      <c r="AH354" s="259"/>
      <c r="AI354" s="259"/>
      <c r="AJ354" s="259"/>
      <c r="AK354" s="259"/>
      <c r="AL354" s="259"/>
      <c r="AM354" s="259"/>
      <c r="AN354" s="280"/>
      <c r="AO354" s="281"/>
    </row>
    <row r="355" spans="1:41" s="279" customFormat="1" ht="34.5" customHeight="1">
      <c r="A355" s="284"/>
      <c r="B355" s="275"/>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9"/>
      <c r="AG355" s="259"/>
      <c r="AH355" s="259"/>
      <c r="AI355" s="259"/>
      <c r="AJ355" s="259"/>
      <c r="AK355" s="259"/>
      <c r="AL355" s="259"/>
      <c r="AM355" s="259"/>
      <c r="AN355" s="280"/>
      <c r="AO355" s="281"/>
    </row>
    <row r="356" spans="1:41" s="279" customFormat="1" ht="34.5" customHeight="1">
      <c r="A356" s="284"/>
      <c r="B356" s="275"/>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9"/>
      <c r="AG356" s="259"/>
      <c r="AH356" s="259"/>
      <c r="AI356" s="259"/>
      <c r="AJ356" s="259"/>
      <c r="AK356" s="259"/>
      <c r="AL356" s="259"/>
      <c r="AM356" s="259"/>
      <c r="AN356" s="280"/>
      <c r="AO356" s="281"/>
    </row>
    <row r="357" spans="1:41" s="279" customFormat="1" ht="34.5" customHeight="1">
      <c r="A357" s="284"/>
      <c r="B357" s="275"/>
      <c r="C357" s="258"/>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c r="AA357" s="258"/>
      <c r="AB357" s="258"/>
      <c r="AC357" s="258"/>
      <c r="AD357" s="258"/>
      <c r="AE357" s="258"/>
      <c r="AF357" s="259"/>
      <c r="AG357" s="259"/>
      <c r="AH357" s="259"/>
      <c r="AI357" s="259"/>
      <c r="AJ357" s="259"/>
      <c r="AK357" s="259"/>
      <c r="AL357" s="259"/>
      <c r="AM357" s="259"/>
      <c r="AN357" s="280"/>
      <c r="AO357" s="281"/>
    </row>
    <row r="358" spans="1:41" ht="35.25" customHeight="1">
      <c r="A358" s="284"/>
      <c r="B358" s="275"/>
      <c r="C358" s="258"/>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c r="AA358" s="258"/>
      <c r="AB358" s="258"/>
      <c r="AC358" s="258"/>
      <c r="AD358" s="258"/>
      <c r="AE358" s="258"/>
      <c r="AF358" s="259"/>
      <c r="AG358" s="259"/>
      <c r="AH358" s="259"/>
      <c r="AI358" s="259"/>
      <c r="AJ358" s="259"/>
      <c r="AK358" s="259"/>
      <c r="AL358" s="259"/>
      <c r="AM358" s="259"/>
      <c r="AN358" s="259"/>
      <c r="AO358" s="260"/>
    </row>
    <row r="359" spans="1:41" ht="54" customHeight="1">
      <c r="A359" s="284"/>
      <c r="B359" s="275"/>
      <c r="C359" s="258"/>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c r="AA359" s="258"/>
      <c r="AB359" s="258"/>
      <c r="AC359" s="258"/>
      <c r="AD359" s="258"/>
      <c r="AE359" s="258"/>
      <c r="AF359" s="259"/>
      <c r="AG359" s="259"/>
      <c r="AH359" s="259"/>
      <c r="AI359" s="259"/>
      <c r="AJ359" s="259"/>
      <c r="AK359" s="259"/>
      <c r="AL359" s="259"/>
      <c r="AM359" s="259"/>
      <c r="AN359" s="259"/>
      <c r="AO359" s="260"/>
    </row>
    <row r="360" spans="1:41" ht="30" customHeight="1">
      <c r="B360" s="269"/>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9"/>
      <c r="AG360" s="259"/>
      <c r="AH360" s="259"/>
      <c r="AI360" s="259"/>
      <c r="AJ360" s="259"/>
      <c r="AK360" s="259"/>
      <c r="AL360" s="259"/>
      <c r="AM360" s="259"/>
      <c r="AN360" s="259"/>
      <c r="AO360" s="260"/>
    </row>
    <row r="361" spans="1:41" ht="24" customHeight="1">
      <c r="B361" s="269"/>
      <c r="C361" s="286"/>
      <c r="D361" s="287"/>
      <c r="E361" s="287"/>
      <c r="F361" s="287"/>
      <c r="G361" s="287"/>
      <c r="H361" s="287"/>
      <c r="I361" s="287"/>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9"/>
      <c r="AG361" s="259"/>
      <c r="AH361" s="259"/>
      <c r="AI361" s="259"/>
      <c r="AJ361" s="259"/>
      <c r="AK361" s="259"/>
      <c r="AL361" s="259"/>
      <c r="AM361" s="259"/>
      <c r="AN361" s="259"/>
      <c r="AO361" s="260"/>
    </row>
    <row r="362" spans="1:41" ht="30.75" customHeight="1">
      <c r="A362" s="288"/>
      <c r="B362" s="289"/>
      <c r="C362" s="286"/>
      <c r="D362" s="287"/>
      <c r="E362" s="287"/>
      <c r="F362" s="287"/>
      <c r="G362" s="287"/>
      <c r="H362" s="287"/>
      <c r="I362" s="287"/>
      <c r="J362" s="258"/>
      <c r="K362" s="258"/>
      <c r="L362" s="258"/>
      <c r="M362" s="258"/>
      <c r="N362" s="258"/>
      <c r="O362" s="258"/>
      <c r="P362" s="258"/>
      <c r="Q362" s="258"/>
      <c r="R362" s="258"/>
      <c r="S362" s="258"/>
      <c r="T362" s="258"/>
      <c r="U362" s="258"/>
      <c r="V362" s="258"/>
      <c r="W362" s="258"/>
      <c r="X362" s="258"/>
      <c r="Y362" s="258"/>
      <c r="Z362" s="258"/>
      <c r="AA362" s="258"/>
      <c r="AB362" s="258"/>
      <c r="AC362" s="258"/>
      <c r="AD362" s="258"/>
      <c r="AE362" s="258"/>
      <c r="AF362" s="259"/>
      <c r="AG362" s="259"/>
      <c r="AH362" s="259"/>
      <c r="AI362" s="259"/>
      <c r="AJ362" s="259"/>
      <c r="AK362" s="259"/>
      <c r="AL362" s="259"/>
      <c r="AM362" s="259"/>
      <c r="AN362" s="259"/>
      <c r="AO362" s="260"/>
    </row>
    <row r="363" spans="1:41" s="279" customFormat="1" ht="30.75" customHeight="1">
      <c r="A363" s="285"/>
      <c r="B363" s="269"/>
      <c r="C363" s="286"/>
      <c r="D363" s="287"/>
      <c r="E363" s="287"/>
      <c r="F363" s="287"/>
      <c r="G363" s="287"/>
      <c r="H363" s="287"/>
      <c r="I363" s="287"/>
      <c r="J363" s="258"/>
      <c r="K363" s="258"/>
      <c r="L363" s="258"/>
      <c r="M363" s="258"/>
      <c r="N363" s="272"/>
      <c r="O363" s="258"/>
      <c r="P363" s="258"/>
      <c r="Q363" s="258"/>
      <c r="R363" s="258"/>
      <c r="S363" s="258"/>
      <c r="T363" s="258"/>
      <c r="U363" s="258"/>
      <c r="V363" s="258"/>
      <c r="W363" s="258"/>
      <c r="X363" s="258"/>
      <c r="Y363" s="258"/>
      <c r="Z363" s="258"/>
      <c r="AA363" s="258"/>
      <c r="AB363" s="258"/>
      <c r="AC363" s="258"/>
      <c r="AD363" s="258"/>
      <c r="AE363" s="258"/>
      <c r="AF363" s="259"/>
      <c r="AG363" s="259"/>
      <c r="AH363" s="259"/>
      <c r="AI363" s="259"/>
      <c r="AJ363" s="259"/>
      <c r="AK363" s="259"/>
      <c r="AL363" s="259"/>
      <c r="AM363" s="259"/>
      <c r="AN363" s="280"/>
      <c r="AO363" s="281"/>
    </row>
    <row r="364" spans="1:41" s="279" customFormat="1" ht="30.75" customHeight="1">
      <c r="A364" s="285"/>
      <c r="B364" s="269"/>
      <c r="C364" s="286"/>
      <c r="D364" s="287"/>
      <c r="E364" s="287"/>
      <c r="F364" s="287"/>
      <c r="G364" s="287"/>
      <c r="H364" s="287"/>
      <c r="I364" s="287"/>
      <c r="J364" s="258"/>
      <c r="K364" s="258"/>
      <c r="L364" s="258"/>
      <c r="M364" s="258"/>
      <c r="N364" s="258"/>
      <c r="O364" s="258"/>
      <c r="P364" s="258"/>
      <c r="Q364" s="258"/>
      <c r="R364" s="258"/>
      <c r="S364" s="258"/>
      <c r="T364" s="258"/>
      <c r="U364" s="258"/>
      <c r="V364" s="258"/>
      <c r="W364" s="258"/>
      <c r="X364" s="258"/>
      <c r="Y364" s="258"/>
      <c r="Z364" s="258"/>
      <c r="AA364" s="258"/>
      <c r="AB364" s="258"/>
      <c r="AC364" s="258"/>
      <c r="AD364" s="258"/>
      <c r="AE364" s="258"/>
      <c r="AF364" s="259"/>
      <c r="AG364" s="259"/>
      <c r="AH364" s="259"/>
      <c r="AI364" s="259"/>
      <c r="AJ364" s="259"/>
      <c r="AK364" s="259"/>
      <c r="AL364" s="259"/>
      <c r="AM364" s="259"/>
      <c r="AN364" s="280"/>
      <c r="AO364" s="281"/>
    </row>
    <row r="365" spans="1:41" s="279" customFormat="1" ht="30.75" customHeight="1">
      <c r="A365" s="285"/>
      <c r="B365" s="269"/>
      <c r="C365" s="286"/>
      <c r="D365" s="287"/>
      <c r="E365" s="287"/>
      <c r="F365" s="287"/>
      <c r="G365" s="287"/>
      <c r="H365" s="287"/>
      <c r="I365" s="287"/>
      <c r="J365" s="287"/>
      <c r="K365" s="287"/>
      <c r="L365" s="258"/>
      <c r="M365" s="258"/>
      <c r="N365" s="258"/>
      <c r="O365" s="258"/>
      <c r="P365" s="258"/>
      <c r="Q365" s="258"/>
      <c r="R365" s="258"/>
      <c r="S365" s="258"/>
      <c r="T365" s="258"/>
      <c r="U365" s="258"/>
      <c r="V365" s="258"/>
      <c r="W365" s="258"/>
      <c r="X365" s="258"/>
      <c r="Y365" s="258"/>
      <c r="Z365" s="258"/>
      <c r="AA365" s="258"/>
      <c r="AB365" s="258"/>
      <c r="AC365" s="258"/>
      <c r="AD365" s="258"/>
      <c r="AE365" s="258"/>
      <c r="AF365" s="259"/>
      <c r="AG365" s="259"/>
      <c r="AH365" s="259"/>
      <c r="AI365" s="259"/>
      <c r="AJ365" s="259"/>
      <c r="AK365" s="259"/>
      <c r="AL365" s="259"/>
      <c r="AM365" s="259"/>
      <c r="AN365" s="280"/>
      <c r="AO365" s="281"/>
    </row>
    <row r="366" spans="1:41" s="279" customFormat="1" ht="30.75" customHeight="1">
      <c r="A366" s="284"/>
      <c r="B366" s="275"/>
      <c r="C366" s="286"/>
      <c r="D366" s="287"/>
      <c r="E366" s="287"/>
      <c r="F366" s="287"/>
      <c r="G366" s="287"/>
      <c r="H366" s="287"/>
      <c r="I366" s="287"/>
      <c r="J366" s="287"/>
      <c r="K366" s="287"/>
      <c r="L366" s="258"/>
      <c r="M366" s="258"/>
      <c r="N366" s="258"/>
      <c r="O366" s="258"/>
      <c r="P366" s="258"/>
      <c r="Q366" s="258"/>
      <c r="R366" s="258"/>
      <c r="S366" s="258"/>
      <c r="T366" s="258"/>
      <c r="U366" s="258"/>
      <c r="V366" s="258"/>
      <c r="W366" s="258"/>
      <c r="X366" s="258"/>
      <c r="Y366" s="258"/>
      <c r="Z366" s="258"/>
      <c r="AA366" s="258"/>
      <c r="AB366" s="258"/>
      <c r="AC366" s="258"/>
      <c r="AD366" s="258"/>
      <c r="AE366" s="258"/>
      <c r="AF366" s="259"/>
      <c r="AG366" s="259"/>
      <c r="AH366" s="259"/>
      <c r="AI366" s="259"/>
      <c r="AJ366" s="259"/>
      <c r="AK366" s="259"/>
      <c r="AL366" s="259"/>
      <c r="AM366" s="259"/>
      <c r="AN366" s="280"/>
      <c r="AO366" s="281"/>
    </row>
    <row r="367" spans="1:41" s="279" customFormat="1" ht="24" customHeight="1">
      <c r="A367" s="285"/>
      <c r="B367" s="269"/>
      <c r="C367" s="286"/>
      <c r="D367" s="287"/>
      <c r="E367" s="287"/>
      <c r="F367" s="287"/>
      <c r="G367" s="287"/>
      <c r="H367" s="287"/>
      <c r="I367" s="287"/>
      <c r="J367" s="287"/>
      <c r="K367" s="287"/>
      <c r="L367" s="258"/>
      <c r="M367" s="258"/>
      <c r="N367" s="290"/>
      <c r="O367" s="258"/>
      <c r="P367" s="258"/>
      <c r="Q367" s="258"/>
      <c r="R367" s="258"/>
      <c r="S367" s="258"/>
      <c r="T367" s="258"/>
      <c r="U367" s="258"/>
      <c r="V367" s="258"/>
      <c r="W367" s="258"/>
      <c r="X367" s="258"/>
      <c r="Y367" s="258"/>
      <c r="Z367" s="258"/>
      <c r="AA367" s="258"/>
      <c r="AB367" s="258"/>
      <c r="AC367" s="258"/>
      <c r="AD367" s="258"/>
      <c r="AE367" s="258"/>
      <c r="AF367" s="259"/>
      <c r="AG367" s="259"/>
      <c r="AH367" s="259"/>
      <c r="AI367" s="259"/>
      <c r="AJ367" s="259"/>
      <c r="AK367" s="259"/>
      <c r="AL367" s="259"/>
      <c r="AM367" s="259"/>
      <c r="AN367" s="280"/>
      <c r="AO367" s="281"/>
    </row>
    <row r="368" spans="1:41" ht="29.25" customHeight="1">
      <c r="B368" s="269"/>
      <c r="C368" s="286"/>
      <c r="D368" s="287"/>
      <c r="E368" s="287"/>
      <c r="F368" s="287"/>
      <c r="G368" s="287"/>
      <c r="H368" s="287"/>
      <c r="I368" s="287"/>
      <c r="J368" s="287"/>
      <c r="K368" s="287"/>
      <c r="L368" s="258"/>
      <c r="M368" s="258"/>
      <c r="N368" s="290"/>
      <c r="O368" s="258"/>
      <c r="P368" s="258"/>
      <c r="Q368" s="258"/>
      <c r="R368" s="258"/>
      <c r="S368" s="258"/>
      <c r="T368" s="258"/>
      <c r="U368" s="258"/>
      <c r="V368" s="258"/>
      <c r="W368" s="258"/>
      <c r="X368" s="258"/>
      <c r="Y368" s="258"/>
      <c r="Z368" s="258"/>
      <c r="AA368" s="258"/>
      <c r="AB368" s="258"/>
      <c r="AC368" s="258"/>
      <c r="AD368" s="258"/>
      <c r="AE368" s="258"/>
      <c r="AF368" s="259"/>
      <c r="AG368" s="259"/>
      <c r="AH368" s="259"/>
      <c r="AI368" s="259"/>
      <c r="AJ368" s="259"/>
      <c r="AK368" s="259"/>
      <c r="AL368" s="259"/>
      <c r="AM368" s="259"/>
      <c r="AN368" s="259"/>
      <c r="AO368" s="260"/>
    </row>
    <row r="369" spans="1:41" ht="21" customHeight="1">
      <c r="B369" s="269"/>
      <c r="C369" s="286"/>
      <c r="D369" s="287"/>
      <c r="E369" s="287"/>
      <c r="F369" s="287"/>
      <c r="G369" s="287"/>
      <c r="H369" s="287"/>
      <c r="I369" s="287"/>
      <c r="J369" s="287"/>
      <c r="K369" s="287"/>
      <c r="L369" s="258"/>
      <c r="M369" s="258"/>
      <c r="N369" s="290"/>
      <c r="O369" s="258"/>
      <c r="P369" s="258"/>
      <c r="Q369" s="258"/>
      <c r="R369" s="258"/>
      <c r="S369" s="258"/>
      <c r="T369" s="258"/>
      <c r="U369" s="258"/>
      <c r="V369" s="258"/>
      <c r="W369" s="258"/>
      <c r="X369" s="258"/>
      <c r="Y369" s="258"/>
      <c r="Z369" s="258"/>
      <c r="AA369" s="258"/>
      <c r="AB369" s="258"/>
      <c r="AC369" s="258"/>
      <c r="AD369" s="258"/>
      <c r="AE369" s="258"/>
      <c r="AF369" s="259"/>
      <c r="AG369" s="259"/>
      <c r="AH369" s="259"/>
      <c r="AI369" s="259"/>
      <c r="AJ369" s="259"/>
      <c r="AK369" s="259"/>
      <c r="AL369" s="259"/>
      <c r="AM369" s="259"/>
      <c r="AN369" s="259"/>
      <c r="AO369" s="260"/>
    </row>
    <row r="370" spans="1:41" s="292" customFormat="1" ht="20.25" customHeight="1">
      <c r="A370" s="284"/>
      <c r="B370" s="275"/>
      <c r="C370" s="286"/>
      <c r="D370" s="287"/>
      <c r="E370" s="287"/>
      <c r="F370" s="287"/>
      <c r="G370" s="287"/>
      <c r="H370" s="287"/>
      <c r="I370" s="287"/>
      <c r="J370" s="287"/>
      <c r="K370" s="287"/>
      <c r="L370" s="258"/>
      <c r="M370" s="258"/>
      <c r="N370" s="258"/>
      <c r="O370" s="258"/>
      <c r="P370" s="258"/>
      <c r="Q370" s="258"/>
      <c r="R370" s="258"/>
      <c r="S370" s="258"/>
      <c r="T370" s="258"/>
      <c r="U370" s="258"/>
      <c r="V370" s="258"/>
      <c r="W370" s="258"/>
      <c r="X370" s="258"/>
      <c r="Y370" s="258"/>
      <c r="Z370" s="258"/>
      <c r="AA370" s="258"/>
      <c r="AB370" s="258"/>
      <c r="AC370" s="258"/>
      <c r="AD370" s="258"/>
      <c r="AE370" s="258"/>
      <c r="AF370" s="259"/>
      <c r="AG370" s="259"/>
      <c r="AH370" s="259"/>
      <c r="AI370" s="259"/>
      <c r="AJ370" s="259"/>
      <c r="AK370" s="259"/>
      <c r="AL370" s="259"/>
      <c r="AM370" s="259"/>
      <c r="AN370" s="259"/>
      <c r="AO370" s="291"/>
    </row>
    <row r="371" spans="1:41" ht="19.5" customHeight="1">
      <c r="A371" s="284"/>
      <c r="B371" s="275"/>
      <c r="C371" s="286"/>
      <c r="D371" s="287"/>
      <c r="E371" s="287"/>
      <c r="F371" s="287"/>
      <c r="G371" s="287"/>
      <c r="H371" s="287"/>
      <c r="I371" s="287"/>
      <c r="J371" s="287"/>
      <c r="K371" s="287"/>
      <c r="L371" s="258"/>
      <c r="M371" s="258"/>
      <c r="N371" s="258"/>
      <c r="O371" s="258"/>
      <c r="P371" s="258"/>
      <c r="Q371" s="258"/>
      <c r="R371" s="258"/>
      <c r="S371" s="258"/>
      <c r="T371" s="258"/>
      <c r="U371" s="258"/>
      <c r="V371" s="258"/>
      <c r="W371" s="258"/>
      <c r="X371" s="258"/>
      <c r="Y371" s="258"/>
      <c r="Z371" s="258"/>
      <c r="AA371" s="258"/>
      <c r="AB371" s="258"/>
      <c r="AC371" s="258"/>
      <c r="AD371" s="258"/>
      <c r="AE371" s="258"/>
      <c r="AF371" s="259"/>
      <c r="AG371" s="259"/>
      <c r="AH371" s="259"/>
      <c r="AI371" s="259"/>
      <c r="AJ371" s="259"/>
      <c r="AK371" s="259"/>
      <c r="AL371" s="259"/>
      <c r="AM371" s="259"/>
      <c r="AN371" s="259"/>
      <c r="AO371" s="260"/>
    </row>
    <row r="372" spans="1:41" ht="19.5" customHeight="1">
      <c r="A372" s="284"/>
      <c r="B372" s="275"/>
      <c r="C372" s="286"/>
      <c r="D372" s="287"/>
      <c r="E372" s="287"/>
      <c r="F372" s="287"/>
      <c r="G372" s="287"/>
      <c r="H372" s="287"/>
      <c r="I372" s="287"/>
      <c r="J372" s="287"/>
      <c r="K372" s="287"/>
      <c r="L372" s="258"/>
      <c r="M372" s="258"/>
      <c r="N372" s="293"/>
      <c r="O372" s="258"/>
      <c r="P372" s="258"/>
      <c r="Q372" s="258"/>
      <c r="R372" s="258"/>
      <c r="S372" s="258"/>
      <c r="T372" s="258"/>
      <c r="U372" s="258"/>
      <c r="V372" s="258"/>
      <c r="W372" s="258"/>
      <c r="X372" s="258"/>
      <c r="Y372" s="258"/>
      <c r="Z372" s="258"/>
      <c r="AA372" s="258"/>
      <c r="AB372" s="258"/>
      <c r="AC372" s="258"/>
      <c r="AD372" s="258"/>
      <c r="AE372" s="258"/>
      <c r="AF372" s="259"/>
      <c r="AG372" s="259"/>
      <c r="AH372" s="259"/>
      <c r="AI372" s="259"/>
      <c r="AJ372" s="259"/>
      <c r="AK372" s="259"/>
      <c r="AL372" s="259"/>
      <c r="AM372" s="259"/>
      <c r="AN372" s="259"/>
      <c r="AO372" s="260"/>
    </row>
    <row r="373" spans="1:41" ht="19.5" customHeight="1">
      <c r="A373" s="288"/>
      <c r="B373" s="289"/>
      <c r="C373" s="286"/>
      <c r="D373" s="287"/>
      <c r="E373" s="287"/>
      <c r="F373" s="287"/>
      <c r="G373" s="287"/>
      <c r="H373" s="287"/>
      <c r="I373" s="287"/>
      <c r="J373" s="287"/>
      <c r="K373" s="287"/>
      <c r="L373" s="258"/>
      <c r="M373" s="258"/>
      <c r="N373" s="294"/>
      <c r="O373" s="258"/>
      <c r="P373" s="258"/>
      <c r="Q373" s="258"/>
      <c r="R373" s="258"/>
      <c r="S373" s="258"/>
      <c r="T373" s="258"/>
      <c r="U373" s="258"/>
      <c r="V373" s="258"/>
      <c r="W373" s="258"/>
      <c r="X373" s="258"/>
      <c r="Y373" s="258"/>
      <c r="Z373" s="258"/>
      <c r="AA373" s="258"/>
      <c r="AB373" s="258"/>
      <c r="AC373" s="258"/>
      <c r="AD373" s="258"/>
      <c r="AE373" s="258"/>
      <c r="AF373" s="259"/>
      <c r="AG373" s="259"/>
      <c r="AH373" s="259"/>
      <c r="AI373" s="259"/>
      <c r="AJ373" s="259"/>
      <c r="AK373" s="259"/>
      <c r="AL373" s="259"/>
      <c r="AM373" s="259"/>
      <c r="AN373" s="259"/>
      <c r="AO373" s="260"/>
    </row>
    <row r="374" spans="1:41" s="279" customFormat="1" ht="41.25" customHeight="1">
      <c r="A374" s="284"/>
      <c r="B374" s="275"/>
      <c r="C374" s="286"/>
      <c r="D374" s="287"/>
      <c r="E374" s="287"/>
      <c r="F374" s="287"/>
      <c r="G374" s="287"/>
      <c r="H374" s="287"/>
      <c r="I374" s="287"/>
      <c r="J374" s="287"/>
      <c r="K374" s="287"/>
      <c r="L374" s="258"/>
      <c r="M374" s="258"/>
      <c r="N374" s="282"/>
      <c r="O374" s="272"/>
      <c r="P374" s="272"/>
      <c r="Q374" s="272"/>
      <c r="R374" s="272"/>
      <c r="S374" s="272"/>
      <c r="T374" s="272"/>
      <c r="U374" s="272"/>
      <c r="V374" s="272"/>
      <c r="W374" s="272"/>
      <c r="X374" s="272"/>
      <c r="Y374" s="272"/>
      <c r="Z374" s="272"/>
      <c r="AA374" s="272"/>
      <c r="AB374" s="272"/>
      <c r="AC374" s="272"/>
      <c r="AD374" s="272"/>
      <c r="AE374" s="272"/>
      <c r="AF374" s="280"/>
      <c r="AG374" s="280"/>
      <c r="AH374" s="280"/>
      <c r="AI374" s="280"/>
      <c r="AJ374" s="280"/>
      <c r="AK374" s="280"/>
      <c r="AL374" s="280"/>
      <c r="AM374" s="280"/>
      <c r="AN374" s="280"/>
      <c r="AO374" s="281"/>
    </row>
    <row r="375" spans="1:41" ht="43.5" customHeight="1">
      <c r="A375" s="284"/>
      <c r="B375" s="275"/>
      <c r="C375" s="286"/>
      <c r="D375" s="287"/>
      <c r="E375" s="287"/>
      <c r="F375" s="287"/>
      <c r="G375" s="287"/>
      <c r="H375" s="287"/>
      <c r="I375" s="287"/>
      <c r="J375" s="287"/>
      <c r="K375" s="287"/>
      <c r="L375" s="287"/>
      <c r="M375" s="287"/>
      <c r="N375" s="282"/>
      <c r="O375" s="258"/>
      <c r="P375" s="258"/>
      <c r="Q375" s="258"/>
      <c r="R375" s="258"/>
      <c r="S375" s="258"/>
      <c r="T375" s="258"/>
      <c r="U375" s="258"/>
      <c r="V375" s="258"/>
      <c r="W375" s="258"/>
      <c r="X375" s="258"/>
      <c r="Y375" s="258"/>
      <c r="Z375" s="258"/>
      <c r="AA375" s="258"/>
      <c r="AB375" s="258"/>
      <c r="AC375" s="258"/>
      <c r="AD375" s="258"/>
      <c r="AE375" s="258"/>
      <c r="AF375" s="259"/>
      <c r="AG375" s="259"/>
      <c r="AH375" s="259"/>
      <c r="AI375" s="259"/>
      <c r="AJ375" s="259"/>
      <c r="AK375" s="259"/>
      <c r="AL375" s="259"/>
      <c r="AM375" s="259"/>
      <c r="AN375" s="259"/>
      <c r="AO375" s="260"/>
    </row>
    <row r="376" spans="1:41" ht="19.5" customHeight="1">
      <c r="A376" s="284"/>
      <c r="B376" s="275"/>
      <c r="C376" s="286"/>
      <c r="D376" s="287"/>
      <c r="E376" s="287"/>
      <c r="F376" s="287"/>
      <c r="G376" s="287"/>
      <c r="H376" s="287"/>
      <c r="I376" s="287"/>
      <c r="J376" s="287"/>
      <c r="K376" s="287"/>
      <c r="L376" s="287"/>
      <c r="M376" s="287"/>
      <c r="N376" s="282"/>
      <c r="O376" s="258"/>
      <c r="P376" s="258"/>
      <c r="Q376" s="258"/>
      <c r="R376" s="258"/>
      <c r="S376" s="258"/>
      <c r="T376" s="258"/>
      <c r="U376" s="258"/>
      <c r="V376" s="258"/>
      <c r="W376" s="258"/>
      <c r="X376" s="258"/>
      <c r="Y376" s="258"/>
      <c r="Z376" s="258"/>
      <c r="AA376" s="258"/>
      <c r="AB376" s="258"/>
      <c r="AC376" s="258"/>
      <c r="AD376" s="258"/>
      <c r="AE376" s="258"/>
      <c r="AF376" s="259"/>
      <c r="AG376" s="259"/>
      <c r="AH376" s="259"/>
      <c r="AI376" s="259"/>
      <c r="AJ376" s="259"/>
      <c r="AK376" s="259"/>
      <c r="AL376" s="259"/>
      <c r="AM376" s="259"/>
      <c r="AN376" s="259"/>
      <c r="AO376" s="260"/>
    </row>
    <row r="377" spans="1:41" ht="51.75" customHeight="1">
      <c r="A377" s="284"/>
      <c r="B377" s="275"/>
      <c r="C377" s="286"/>
      <c r="D377" s="287"/>
      <c r="E377" s="287"/>
      <c r="F377" s="287"/>
      <c r="G377" s="287"/>
      <c r="H377" s="287"/>
      <c r="I377" s="287"/>
      <c r="J377" s="287"/>
      <c r="K377" s="287"/>
      <c r="L377" s="287"/>
      <c r="M377" s="287"/>
      <c r="N377" s="282"/>
      <c r="O377" s="258"/>
      <c r="P377" s="258"/>
      <c r="Q377" s="258"/>
      <c r="R377" s="258"/>
      <c r="S377" s="258"/>
      <c r="T377" s="258"/>
      <c r="U377" s="258"/>
      <c r="V377" s="258"/>
      <c r="W377" s="258"/>
      <c r="X377" s="258"/>
      <c r="Y377" s="258"/>
      <c r="Z377" s="258"/>
      <c r="AA377" s="258"/>
      <c r="AB377" s="258"/>
      <c r="AC377" s="258"/>
      <c r="AD377" s="258"/>
      <c r="AE377" s="258"/>
      <c r="AF377" s="259"/>
      <c r="AG377" s="259"/>
      <c r="AH377" s="259"/>
      <c r="AI377" s="259"/>
      <c r="AJ377" s="259"/>
      <c r="AK377" s="259"/>
      <c r="AL377" s="259"/>
      <c r="AM377" s="259"/>
      <c r="AN377" s="259"/>
      <c r="AO377" s="260"/>
    </row>
    <row r="378" spans="1:41" s="279" customFormat="1" ht="41.25" customHeight="1">
      <c r="A378" s="284"/>
      <c r="B378" s="275"/>
      <c r="C378" s="286"/>
      <c r="D378" s="287"/>
      <c r="E378" s="287"/>
      <c r="F378" s="287"/>
      <c r="G378" s="287"/>
      <c r="H378" s="287"/>
      <c r="I378" s="287"/>
      <c r="J378" s="287"/>
      <c r="K378" s="287"/>
      <c r="L378" s="287"/>
      <c r="M378" s="287"/>
      <c r="N378" s="282"/>
      <c r="O378" s="290"/>
      <c r="P378" s="290"/>
      <c r="Q378" s="290"/>
      <c r="R378" s="290"/>
      <c r="S378" s="272"/>
      <c r="T378" s="272"/>
      <c r="U378" s="272"/>
      <c r="V378" s="272"/>
      <c r="W378" s="272"/>
      <c r="X378" s="272"/>
      <c r="Y378" s="272"/>
      <c r="Z378" s="272"/>
      <c r="AA378" s="272"/>
      <c r="AB378" s="272"/>
      <c r="AC378" s="272"/>
      <c r="AD378" s="272"/>
      <c r="AE378" s="272"/>
      <c r="AF378" s="280"/>
      <c r="AG378" s="280"/>
      <c r="AH378" s="280"/>
      <c r="AI378" s="280"/>
      <c r="AJ378" s="280"/>
      <c r="AK378" s="280"/>
      <c r="AL378" s="280"/>
      <c r="AM378" s="280"/>
      <c r="AN378" s="280"/>
      <c r="AO378" s="281"/>
    </row>
    <row r="379" spans="1:41" s="279" customFormat="1" ht="36.75" customHeight="1">
      <c r="A379" s="284"/>
      <c r="B379" s="275"/>
      <c r="C379" s="286"/>
      <c r="D379" s="287"/>
      <c r="E379" s="287"/>
      <c r="F379" s="287"/>
      <c r="G379" s="287"/>
      <c r="H379" s="287"/>
      <c r="I379" s="287"/>
      <c r="J379" s="287"/>
      <c r="K379" s="287"/>
      <c r="L379" s="287"/>
      <c r="M379" s="287"/>
      <c r="N379" s="282"/>
      <c r="O379" s="290"/>
      <c r="P379" s="290"/>
      <c r="Q379" s="290"/>
      <c r="R379" s="290"/>
      <c r="S379" s="272"/>
      <c r="T379" s="272"/>
      <c r="U379" s="272"/>
      <c r="V379" s="272"/>
      <c r="W379" s="272"/>
      <c r="X379" s="272"/>
      <c r="Y379" s="272"/>
      <c r="Z379" s="272"/>
      <c r="AA379" s="272"/>
      <c r="AB379" s="272"/>
      <c r="AC379" s="272"/>
      <c r="AD379" s="272"/>
      <c r="AE379" s="272"/>
      <c r="AF379" s="280"/>
      <c r="AG379" s="280"/>
      <c r="AH379" s="280"/>
      <c r="AI379" s="280"/>
      <c r="AJ379" s="280"/>
      <c r="AK379" s="280"/>
      <c r="AL379" s="280"/>
      <c r="AM379" s="280"/>
      <c r="AN379" s="280"/>
      <c r="AO379" s="281"/>
    </row>
    <row r="380" spans="1:41" s="279" customFormat="1" ht="73.5" customHeight="1">
      <c r="A380" s="284"/>
      <c r="B380" s="275"/>
      <c r="C380" s="286"/>
      <c r="D380" s="287"/>
      <c r="E380" s="287"/>
      <c r="F380" s="287"/>
      <c r="G380" s="287"/>
      <c r="H380" s="287"/>
      <c r="I380" s="287"/>
      <c r="J380" s="287"/>
      <c r="K380" s="287"/>
      <c r="L380" s="287"/>
      <c r="M380" s="287"/>
      <c r="N380" s="290"/>
      <c r="O380" s="290"/>
      <c r="P380" s="290"/>
      <c r="Q380" s="290"/>
      <c r="R380" s="290"/>
      <c r="S380" s="272"/>
      <c r="T380" s="272"/>
      <c r="U380" s="272"/>
      <c r="V380" s="272"/>
      <c r="W380" s="272"/>
      <c r="X380" s="272"/>
      <c r="Y380" s="272"/>
      <c r="Z380" s="272"/>
      <c r="AA380" s="272"/>
      <c r="AB380" s="272"/>
      <c r="AC380" s="272"/>
      <c r="AD380" s="272"/>
      <c r="AE380" s="272"/>
      <c r="AF380" s="280"/>
      <c r="AG380" s="280"/>
      <c r="AH380" s="280"/>
      <c r="AI380" s="280"/>
      <c r="AJ380" s="280"/>
      <c r="AK380" s="280"/>
      <c r="AL380" s="280"/>
      <c r="AM380" s="280"/>
      <c r="AN380" s="280"/>
      <c r="AO380" s="281"/>
    </row>
    <row r="381" spans="1:41" s="292" customFormat="1" ht="22.5" customHeight="1">
      <c r="A381" s="284"/>
      <c r="B381" s="275"/>
      <c r="C381" s="286"/>
      <c r="D381" s="287"/>
      <c r="E381" s="287"/>
      <c r="F381" s="287"/>
      <c r="G381" s="287"/>
      <c r="H381" s="287"/>
      <c r="I381" s="287"/>
      <c r="J381" s="287"/>
      <c r="K381" s="287"/>
      <c r="L381" s="287"/>
      <c r="M381" s="287"/>
      <c r="N381" s="258"/>
      <c r="O381" s="258"/>
      <c r="P381" s="258"/>
      <c r="Q381" s="258"/>
      <c r="R381" s="258"/>
      <c r="S381" s="258"/>
      <c r="T381" s="258"/>
      <c r="U381" s="258"/>
      <c r="V381" s="258"/>
      <c r="W381" s="258"/>
      <c r="X381" s="258"/>
      <c r="Y381" s="258"/>
      <c r="Z381" s="258"/>
      <c r="AA381" s="258"/>
      <c r="AB381" s="258"/>
      <c r="AC381" s="258"/>
      <c r="AD381" s="258"/>
      <c r="AE381" s="258"/>
      <c r="AF381" s="259"/>
      <c r="AG381" s="259"/>
      <c r="AH381" s="259"/>
      <c r="AI381" s="259"/>
      <c r="AJ381" s="259"/>
      <c r="AK381" s="259"/>
      <c r="AL381" s="259"/>
      <c r="AM381" s="259"/>
      <c r="AN381" s="259"/>
      <c r="AO381" s="291"/>
    </row>
    <row r="382" spans="1:41" s="279" customFormat="1" ht="29.25" customHeight="1">
      <c r="A382" s="284"/>
      <c r="B382" s="275"/>
      <c r="C382" s="286"/>
      <c r="D382" s="287"/>
      <c r="E382" s="287"/>
      <c r="F382" s="287"/>
      <c r="G382" s="287"/>
      <c r="H382" s="287"/>
      <c r="I382" s="287"/>
      <c r="J382" s="287"/>
      <c r="K382" s="287"/>
      <c r="L382" s="287"/>
      <c r="M382" s="287"/>
      <c r="N382" s="258"/>
      <c r="O382" s="258"/>
      <c r="P382" s="258"/>
      <c r="Q382" s="258"/>
      <c r="R382" s="258"/>
      <c r="S382" s="258"/>
      <c r="T382" s="258"/>
      <c r="U382" s="258"/>
      <c r="V382" s="258"/>
      <c r="W382" s="258"/>
      <c r="X382" s="258"/>
      <c r="Y382" s="258"/>
      <c r="Z382" s="258"/>
      <c r="AA382" s="258"/>
      <c r="AB382" s="258"/>
      <c r="AC382" s="258"/>
      <c r="AD382" s="258"/>
      <c r="AE382" s="258"/>
      <c r="AF382" s="259"/>
      <c r="AG382" s="259"/>
      <c r="AH382" s="259"/>
      <c r="AI382" s="259"/>
      <c r="AJ382" s="259"/>
      <c r="AK382" s="259"/>
      <c r="AL382" s="259"/>
      <c r="AM382" s="259"/>
      <c r="AN382" s="280"/>
      <c r="AO382" s="281"/>
    </row>
    <row r="383" spans="1:41" s="279" customFormat="1" ht="29.25" customHeight="1">
      <c r="A383" s="285"/>
      <c r="B383" s="269"/>
      <c r="C383" s="286"/>
      <c r="D383" s="287"/>
      <c r="E383" s="287"/>
      <c r="F383" s="287"/>
      <c r="G383" s="287"/>
      <c r="H383" s="287"/>
      <c r="I383" s="287"/>
      <c r="J383" s="287"/>
      <c r="K383" s="287"/>
      <c r="L383" s="287"/>
      <c r="M383" s="287"/>
      <c r="N383" s="258"/>
      <c r="O383" s="293"/>
      <c r="P383" s="293"/>
      <c r="Q383" s="293"/>
      <c r="R383" s="293"/>
      <c r="S383" s="293"/>
      <c r="T383" s="293"/>
      <c r="U383" s="293"/>
      <c r="V383" s="293"/>
      <c r="W383" s="293"/>
      <c r="X383" s="293"/>
      <c r="Y383" s="293"/>
      <c r="Z383" s="293"/>
      <c r="AA383" s="258"/>
      <c r="AB383" s="258"/>
      <c r="AC383" s="258"/>
      <c r="AD383" s="258"/>
      <c r="AE383" s="258"/>
      <c r="AF383" s="259"/>
      <c r="AG383" s="259"/>
      <c r="AH383" s="259"/>
      <c r="AI383" s="259"/>
      <c r="AJ383" s="259"/>
      <c r="AK383" s="259"/>
      <c r="AL383" s="259"/>
      <c r="AM383" s="259"/>
      <c r="AN383" s="280"/>
      <c r="AO383" s="281"/>
    </row>
    <row r="384" spans="1:41" s="279" customFormat="1" ht="31.5" customHeight="1">
      <c r="A384" s="285"/>
      <c r="B384" s="269"/>
      <c r="C384" s="286"/>
      <c r="D384" s="287"/>
      <c r="E384" s="287"/>
      <c r="F384" s="287"/>
      <c r="G384" s="287"/>
      <c r="H384" s="287"/>
      <c r="I384" s="287"/>
      <c r="J384" s="287"/>
      <c r="K384" s="287"/>
      <c r="L384" s="287"/>
      <c r="M384" s="287"/>
      <c r="N384" s="258"/>
      <c r="O384" s="294"/>
      <c r="P384" s="295"/>
      <c r="Q384" s="295"/>
      <c r="R384" s="294"/>
      <c r="S384" s="294"/>
      <c r="T384" s="294"/>
      <c r="U384" s="295"/>
      <c r="V384" s="294"/>
      <c r="W384" s="294"/>
      <c r="X384" s="294"/>
      <c r="Y384" s="295"/>
      <c r="Z384" s="258"/>
      <c r="AA384" s="258"/>
      <c r="AB384" s="258"/>
      <c r="AC384" s="258"/>
      <c r="AD384" s="258"/>
      <c r="AE384" s="258"/>
      <c r="AF384" s="259"/>
      <c r="AG384" s="259"/>
      <c r="AH384" s="259"/>
      <c r="AI384" s="259"/>
      <c r="AJ384" s="259"/>
      <c r="AK384" s="259"/>
      <c r="AL384" s="259"/>
      <c r="AM384" s="259"/>
      <c r="AN384" s="280"/>
      <c r="AO384" s="281"/>
    </row>
    <row r="385" spans="1:42" s="279" customFormat="1" ht="31.5" customHeight="1">
      <c r="A385" s="285"/>
      <c r="B385" s="269"/>
      <c r="C385" s="286"/>
      <c r="D385" s="287"/>
      <c r="E385" s="287"/>
      <c r="F385" s="287"/>
      <c r="G385" s="287"/>
      <c r="H385" s="287"/>
      <c r="I385" s="287"/>
      <c r="J385" s="287"/>
      <c r="K385" s="287"/>
      <c r="L385" s="287"/>
      <c r="M385" s="287"/>
      <c r="N385" s="258"/>
      <c r="O385" s="282"/>
      <c r="P385" s="283"/>
      <c r="Q385" s="283"/>
      <c r="R385" s="282"/>
      <c r="S385" s="282"/>
      <c r="T385" s="282"/>
      <c r="U385" s="283"/>
      <c r="V385" s="282"/>
      <c r="W385" s="282"/>
      <c r="X385" s="282"/>
      <c r="Y385" s="283"/>
      <c r="Z385" s="258"/>
      <c r="AA385" s="258"/>
      <c r="AB385" s="258"/>
      <c r="AC385" s="258"/>
      <c r="AD385" s="258"/>
      <c r="AE385" s="258"/>
      <c r="AF385" s="259"/>
      <c r="AG385" s="259"/>
      <c r="AH385" s="259"/>
      <c r="AI385" s="259"/>
      <c r="AJ385" s="259"/>
      <c r="AK385" s="259"/>
      <c r="AL385" s="259"/>
      <c r="AM385" s="259"/>
      <c r="AN385" s="280"/>
      <c r="AO385" s="281"/>
    </row>
    <row r="386" spans="1:42" s="279" customFormat="1" ht="31.5" customHeight="1">
      <c r="A386" s="285"/>
      <c r="B386" s="269"/>
      <c r="C386" s="286"/>
      <c r="D386" s="287"/>
      <c r="E386" s="287"/>
      <c r="F386" s="287"/>
      <c r="G386" s="287"/>
      <c r="H386" s="287"/>
      <c r="I386" s="287"/>
      <c r="J386" s="287"/>
      <c r="K386" s="287"/>
      <c r="L386" s="287"/>
      <c r="M386" s="287"/>
      <c r="N386" s="258"/>
      <c r="O386" s="282"/>
      <c r="P386" s="283"/>
      <c r="Q386" s="283"/>
      <c r="R386" s="282"/>
      <c r="S386" s="282"/>
      <c r="T386" s="282"/>
      <c r="U386" s="283"/>
      <c r="V386" s="282"/>
      <c r="W386" s="282"/>
      <c r="X386" s="282"/>
      <c r="Y386" s="283"/>
      <c r="Z386" s="258"/>
      <c r="AA386" s="258"/>
      <c r="AB386" s="258"/>
      <c r="AC386" s="258"/>
      <c r="AD386" s="258"/>
      <c r="AE386" s="258"/>
      <c r="AF386" s="259"/>
      <c r="AG386" s="259"/>
      <c r="AH386" s="259"/>
      <c r="AI386" s="259"/>
      <c r="AJ386" s="259"/>
      <c r="AK386" s="259"/>
      <c r="AL386" s="259"/>
      <c r="AM386" s="259"/>
      <c r="AN386" s="280"/>
      <c r="AO386" s="281"/>
    </row>
    <row r="387" spans="1:42" s="279" customFormat="1" ht="31.5" customHeight="1">
      <c r="A387" s="285"/>
      <c r="B387" s="269"/>
      <c r="C387" s="286"/>
      <c r="D387" s="287"/>
      <c r="E387" s="287"/>
      <c r="F387" s="287"/>
      <c r="G387" s="287"/>
      <c r="H387" s="287"/>
      <c r="I387" s="287"/>
      <c r="J387" s="287"/>
      <c r="K387" s="287"/>
      <c r="L387" s="287"/>
      <c r="M387" s="287"/>
      <c r="N387" s="258"/>
      <c r="O387" s="282"/>
      <c r="P387" s="283"/>
      <c r="Q387" s="283"/>
      <c r="R387" s="282"/>
      <c r="S387" s="282"/>
      <c r="T387" s="282"/>
      <c r="U387" s="283"/>
      <c r="V387" s="282"/>
      <c r="W387" s="282"/>
      <c r="X387" s="282"/>
      <c r="Y387" s="283"/>
      <c r="Z387" s="258"/>
      <c r="AA387" s="258"/>
      <c r="AB387" s="258"/>
      <c r="AC387" s="258"/>
      <c r="AD387" s="258"/>
      <c r="AE387" s="258"/>
      <c r="AF387" s="259"/>
      <c r="AG387" s="259"/>
      <c r="AH387" s="259"/>
      <c r="AI387" s="259"/>
      <c r="AJ387" s="259"/>
      <c r="AK387" s="259"/>
      <c r="AL387" s="259"/>
      <c r="AM387" s="259"/>
      <c r="AN387" s="280"/>
      <c r="AO387" s="281"/>
    </row>
    <row r="388" spans="1:42" s="279" customFormat="1" ht="31.5" customHeight="1">
      <c r="A388" s="285"/>
      <c r="B388" s="269"/>
      <c r="C388" s="286"/>
      <c r="D388" s="287"/>
      <c r="E388" s="287"/>
      <c r="F388" s="287"/>
      <c r="G388" s="287"/>
      <c r="H388" s="287"/>
      <c r="I388" s="287"/>
      <c r="J388" s="287"/>
      <c r="K388" s="287"/>
      <c r="L388" s="287"/>
      <c r="M388" s="287"/>
      <c r="N388" s="258"/>
      <c r="O388" s="282"/>
      <c r="P388" s="283"/>
      <c r="Q388" s="283"/>
      <c r="R388" s="282"/>
      <c r="S388" s="282"/>
      <c r="T388" s="282"/>
      <c r="U388" s="283"/>
      <c r="V388" s="282"/>
      <c r="W388" s="282"/>
      <c r="X388" s="282"/>
      <c r="Y388" s="283"/>
      <c r="Z388" s="258"/>
      <c r="AA388" s="258"/>
      <c r="AB388" s="258"/>
      <c r="AC388" s="258"/>
      <c r="AD388" s="258"/>
      <c r="AE388" s="258"/>
      <c r="AF388" s="259"/>
      <c r="AG388" s="259"/>
      <c r="AH388" s="259"/>
      <c r="AI388" s="259"/>
      <c r="AJ388" s="259"/>
      <c r="AK388" s="259"/>
      <c r="AL388" s="259"/>
      <c r="AM388" s="259"/>
      <c r="AN388" s="280"/>
      <c r="AO388" s="281"/>
    </row>
    <row r="389" spans="1:42" s="279" customFormat="1" ht="31.5" customHeight="1">
      <c r="A389" s="285"/>
      <c r="B389" s="269"/>
      <c r="C389" s="286"/>
      <c r="D389" s="287"/>
      <c r="E389" s="287"/>
      <c r="F389" s="287"/>
      <c r="G389" s="287"/>
      <c r="H389" s="287"/>
      <c r="I389" s="287"/>
      <c r="J389" s="287"/>
      <c r="K389" s="287"/>
      <c r="L389" s="287"/>
      <c r="M389" s="287"/>
      <c r="N389" s="293"/>
      <c r="O389" s="282"/>
      <c r="P389" s="283"/>
      <c r="Q389" s="283"/>
      <c r="R389" s="282"/>
      <c r="S389" s="282"/>
      <c r="T389" s="282"/>
      <c r="U389" s="283"/>
      <c r="V389" s="282"/>
      <c r="W389" s="282"/>
      <c r="X389" s="282"/>
      <c r="Y389" s="283"/>
      <c r="Z389" s="258"/>
      <c r="AA389" s="258"/>
      <c r="AB389" s="258"/>
      <c r="AC389" s="258"/>
      <c r="AD389" s="258"/>
      <c r="AE389" s="258"/>
      <c r="AF389" s="259"/>
      <c r="AG389" s="259"/>
      <c r="AH389" s="259"/>
      <c r="AI389" s="259"/>
      <c r="AJ389" s="259"/>
      <c r="AK389" s="259"/>
      <c r="AL389" s="259"/>
      <c r="AM389" s="259"/>
      <c r="AN389" s="280"/>
      <c r="AO389" s="281"/>
    </row>
    <row r="390" spans="1:42" s="279" customFormat="1" ht="31.5" customHeight="1">
      <c r="A390" s="285"/>
      <c r="B390" s="269"/>
      <c r="C390" s="286"/>
      <c r="D390" s="287"/>
      <c r="E390" s="287"/>
      <c r="F390" s="287"/>
      <c r="G390" s="287"/>
      <c r="H390" s="287"/>
      <c r="I390" s="287"/>
      <c r="J390" s="287"/>
      <c r="K390" s="287"/>
      <c r="L390" s="287"/>
      <c r="M390" s="287"/>
      <c r="N390" s="293"/>
      <c r="O390" s="282"/>
      <c r="P390" s="283"/>
      <c r="Q390" s="283"/>
      <c r="R390" s="282"/>
      <c r="S390" s="282"/>
      <c r="T390" s="282"/>
      <c r="U390" s="283"/>
      <c r="V390" s="282"/>
      <c r="W390" s="282"/>
      <c r="X390" s="282"/>
      <c r="Y390" s="283"/>
      <c r="Z390" s="258"/>
      <c r="AA390" s="258"/>
      <c r="AB390" s="258"/>
      <c r="AC390" s="258"/>
      <c r="AD390" s="258"/>
      <c r="AE390" s="258"/>
      <c r="AF390" s="259"/>
      <c r="AG390" s="259"/>
      <c r="AH390" s="259"/>
      <c r="AI390" s="259"/>
      <c r="AJ390" s="259"/>
      <c r="AK390" s="259"/>
      <c r="AL390" s="259"/>
      <c r="AM390" s="259"/>
      <c r="AN390" s="280"/>
      <c r="AO390" s="281"/>
    </row>
    <row r="391" spans="1:42" ht="28.5" customHeight="1">
      <c r="B391" s="269"/>
      <c r="C391" s="286"/>
      <c r="D391" s="287"/>
      <c r="E391" s="287"/>
      <c r="F391" s="287"/>
      <c r="G391" s="287"/>
      <c r="H391" s="287"/>
      <c r="I391" s="287"/>
      <c r="J391" s="287"/>
      <c r="K391" s="287"/>
      <c r="L391" s="287"/>
      <c r="M391" s="287"/>
      <c r="N391" s="296"/>
      <c r="O391" s="290"/>
      <c r="P391" s="290"/>
      <c r="Q391" s="290"/>
      <c r="R391" s="290"/>
      <c r="S391" s="290"/>
      <c r="T391" s="290"/>
      <c r="U391" s="290"/>
      <c r="V391" s="290"/>
      <c r="W391" s="290"/>
      <c r="X391" s="290"/>
      <c r="Y391" s="290"/>
      <c r="Z391" s="258"/>
      <c r="AA391" s="258"/>
      <c r="AB391" s="258"/>
      <c r="AC391" s="258"/>
      <c r="AD391" s="258"/>
      <c r="AE391" s="258"/>
      <c r="AF391" s="259"/>
      <c r="AG391" s="259"/>
      <c r="AH391" s="259"/>
      <c r="AI391" s="259"/>
      <c r="AJ391" s="259"/>
      <c r="AK391" s="259"/>
      <c r="AL391" s="259"/>
      <c r="AM391" s="259"/>
      <c r="AN391" s="259"/>
      <c r="AO391" s="260"/>
    </row>
    <row r="392" spans="1:42" ht="15">
      <c r="B392" s="269"/>
      <c r="C392" s="286"/>
      <c r="D392" s="287"/>
      <c r="E392" s="287"/>
      <c r="F392" s="287"/>
      <c r="G392" s="287"/>
      <c r="H392" s="287"/>
      <c r="I392" s="287"/>
      <c r="J392" s="287"/>
      <c r="K392" s="287"/>
      <c r="L392" s="287"/>
      <c r="M392" s="287"/>
      <c r="N392" s="297"/>
      <c r="O392" s="258"/>
      <c r="P392" s="258"/>
      <c r="Q392" s="258"/>
      <c r="R392" s="258"/>
      <c r="S392" s="258"/>
      <c r="T392" s="258"/>
      <c r="U392" s="258"/>
      <c r="V392" s="258"/>
      <c r="W392" s="258"/>
      <c r="X392" s="258"/>
      <c r="Y392" s="258"/>
      <c r="Z392" s="258"/>
      <c r="AA392" s="258"/>
      <c r="AB392" s="258"/>
      <c r="AC392" s="258"/>
      <c r="AD392" s="258"/>
      <c r="AE392" s="258"/>
      <c r="AF392" s="259"/>
      <c r="AG392" s="259"/>
      <c r="AH392" s="259"/>
      <c r="AI392" s="259"/>
      <c r="AJ392" s="259"/>
      <c r="AK392" s="259"/>
      <c r="AL392" s="259"/>
      <c r="AM392" s="259"/>
      <c r="AN392" s="259"/>
      <c r="AO392" s="260"/>
    </row>
    <row r="393" spans="1:42" ht="56.25" customHeight="1">
      <c r="B393" s="269"/>
      <c r="C393" s="286"/>
      <c r="D393" s="287"/>
      <c r="E393" s="287"/>
      <c r="F393" s="287"/>
      <c r="G393" s="287"/>
      <c r="H393" s="287"/>
      <c r="I393" s="287"/>
      <c r="J393" s="287"/>
      <c r="K393" s="287"/>
      <c r="L393" s="287"/>
      <c r="M393" s="287"/>
      <c r="N393" s="282"/>
      <c r="O393" s="258"/>
      <c r="P393" s="258"/>
      <c r="Q393" s="258"/>
      <c r="R393" s="258"/>
      <c r="S393" s="258"/>
      <c r="T393" s="258"/>
      <c r="U393" s="258"/>
      <c r="V393" s="258"/>
      <c r="W393" s="258"/>
      <c r="X393" s="258"/>
      <c r="Y393" s="258"/>
      <c r="Z393" s="258"/>
      <c r="AA393" s="258"/>
      <c r="AB393" s="258"/>
      <c r="AC393" s="258"/>
      <c r="AD393" s="258"/>
      <c r="AE393" s="258"/>
      <c r="AF393" s="259"/>
      <c r="AG393" s="259"/>
      <c r="AH393" s="259"/>
      <c r="AI393" s="259"/>
      <c r="AJ393" s="259"/>
      <c r="AK393" s="259"/>
      <c r="AL393" s="259"/>
      <c r="AM393" s="259"/>
      <c r="AN393" s="259"/>
      <c r="AO393" s="260"/>
    </row>
    <row r="394" spans="1:42" ht="56.25" customHeight="1">
      <c r="B394" s="269"/>
      <c r="C394" s="286"/>
      <c r="D394" s="287"/>
      <c r="E394" s="287"/>
      <c r="F394" s="287"/>
      <c r="G394" s="287"/>
      <c r="H394" s="287"/>
      <c r="I394" s="287"/>
      <c r="J394" s="287"/>
      <c r="K394" s="287"/>
      <c r="L394" s="287"/>
      <c r="M394" s="287"/>
      <c r="N394" s="282"/>
      <c r="O394" s="258"/>
      <c r="P394" s="258"/>
      <c r="Q394" s="258"/>
      <c r="R394" s="258"/>
      <c r="S394" s="258"/>
      <c r="T394" s="258"/>
      <c r="U394" s="258"/>
      <c r="V394" s="258"/>
      <c r="W394" s="258"/>
      <c r="X394" s="258"/>
      <c r="Y394" s="258"/>
      <c r="Z394" s="258"/>
      <c r="AA394" s="258"/>
      <c r="AB394" s="258"/>
      <c r="AC394" s="258"/>
      <c r="AD394" s="258"/>
      <c r="AE394" s="258"/>
      <c r="AF394" s="259"/>
      <c r="AG394" s="259"/>
      <c r="AH394" s="259"/>
      <c r="AI394" s="259"/>
      <c r="AJ394" s="259"/>
      <c r="AK394" s="259"/>
      <c r="AL394" s="259"/>
      <c r="AM394" s="259"/>
      <c r="AN394" s="259"/>
      <c r="AO394" s="260"/>
    </row>
    <row r="395" spans="1:42" ht="15">
      <c r="B395" s="269"/>
      <c r="C395" s="286"/>
      <c r="D395" s="287"/>
      <c r="E395" s="287"/>
      <c r="F395" s="287"/>
      <c r="G395" s="287"/>
      <c r="H395" s="287"/>
      <c r="I395" s="287"/>
      <c r="J395" s="287"/>
      <c r="K395" s="287"/>
      <c r="L395" s="287"/>
      <c r="M395" s="287"/>
      <c r="N395" s="282"/>
      <c r="O395" s="258"/>
      <c r="P395" s="258"/>
      <c r="Q395" s="258"/>
      <c r="R395" s="258"/>
      <c r="S395" s="258"/>
      <c r="T395" s="258"/>
      <c r="U395" s="258"/>
      <c r="V395" s="258"/>
      <c r="W395" s="258"/>
      <c r="X395" s="258"/>
      <c r="Y395" s="258"/>
      <c r="Z395" s="258"/>
      <c r="AA395" s="258"/>
      <c r="AB395" s="258"/>
      <c r="AC395" s="258"/>
      <c r="AD395" s="258"/>
      <c r="AE395" s="258"/>
      <c r="AF395" s="259"/>
      <c r="AG395" s="259"/>
      <c r="AH395" s="259"/>
      <c r="AI395" s="259"/>
      <c r="AJ395" s="259"/>
      <c r="AK395" s="259"/>
      <c r="AL395" s="259"/>
      <c r="AM395" s="259"/>
      <c r="AN395" s="259"/>
      <c r="AO395" s="260"/>
    </row>
    <row r="396" spans="1:42" ht="20.25" customHeight="1">
      <c r="A396" s="298"/>
      <c r="B396" s="299"/>
      <c r="C396" s="286"/>
      <c r="D396" s="287"/>
      <c r="E396" s="287"/>
      <c r="F396" s="287"/>
      <c r="G396" s="287"/>
      <c r="H396" s="287"/>
      <c r="I396" s="287"/>
      <c r="J396" s="287"/>
      <c r="K396" s="287"/>
      <c r="L396" s="287"/>
      <c r="M396" s="287"/>
      <c r="N396" s="283"/>
      <c r="O396" s="258"/>
      <c r="P396" s="258"/>
      <c r="Q396" s="258"/>
      <c r="R396" s="258"/>
      <c r="S396" s="258"/>
      <c r="T396" s="258"/>
      <c r="U396" s="258"/>
      <c r="V396" s="258"/>
      <c r="W396" s="258"/>
      <c r="X396" s="258"/>
      <c r="Y396" s="258"/>
      <c r="Z396" s="258"/>
      <c r="AA396" s="258"/>
      <c r="AB396" s="258"/>
      <c r="AC396" s="258"/>
      <c r="AD396" s="258"/>
      <c r="AE396" s="258"/>
      <c r="AF396" s="259"/>
      <c r="AG396" s="259"/>
      <c r="AH396" s="259"/>
      <c r="AI396" s="259"/>
      <c r="AJ396" s="259"/>
      <c r="AK396" s="259"/>
      <c r="AL396" s="259"/>
      <c r="AM396" s="259"/>
      <c r="AN396" s="259"/>
      <c r="AO396" s="260"/>
    </row>
    <row r="397" spans="1:42" ht="40.5" customHeight="1">
      <c r="A397" s="298"/>
      <c r="B397" s="299"/>
      <c r="C397" s="286"/>
      <c r="D397" s="287"/>
      <c r="E397" s="287"/>
      <c r="F397" s="287"/>
      <c r="G397" s="287"/>
      <c r="H397" s="287"/>
      <c r="I397" s="287"/>
      <c r="J397" s="287"/>
      <c r="K397" s="287"/>
      <c r="L397" s="287"/>
      <c r="M397" s="287"/>
      <c r="N397" s="297"/>
      <c r="O397" s="258"/>
      <c r="P397" s="258"/>
      <c r="Q397" s="258"/>
      <c r="R397" s="258"/>
      <c r="S397" s="258"/>
      <c r="T397" s="258"/>
      <c r="U397" s="258"/>
      <c r="V397" s="258"/>
      <c r="W397" s="258"/>
      <c r="X397" s="258"/>
      <c r="Y397" s="258"/>
      <c r="Z397" s="258"/>
      <c r="AA397" s="258"/>
      <c r="AB397" s="258"/>
      <c r="AC397" s="258"/>
      <c r="AD397" s="258"/>
      <c r="AE397" s="258"/>
      <c r="AF397" s="259"/>
      <c r="AG397" s="259"/>
      <c r="AH397" s="259"/>
      <c r="AI397" s="259"/>
      <c r="AJ397" s="259"/>
      <c r="AK397" s="259"/>
      <c r="AL397" s="259"/>
      <c r="AM397" s="259"/>
      <c r="AN397" s="259"/>
      <c r="AO397" s="260"/>
    </row>
    <row r="398" spans="1:42" ht="20.25" customHeight="1">
      <c r="A398" s="298"/>
      <c r="B398" s="299"/>
      <c r="C398" s="286"/>
      <c r="D398" s="287"/>
      <c r="E398" s="287"/>
      <c r="F398" s="287"/>
      <c r="G398" s="287"/>
      <c r="H398" s="287"/>
      <c r="I398" s="287"/>
      <c r="J398" s="287"/>
      <c r="K398" s="287"/>
      <c r="L398" s="287"/>
      <c r="M398" s="287"/>
      <c r="N398" s="282"/>
      <c r="O398" s="258"/>
      <c r="P398" s="258"/>
      <c r="Q398" s="258"/>
      <c r="R398" s="258"/>
      <c r="S398" s="258"/>
      <c r="T398" s="258"/>
      <c r="U398" s="258"/>
      <c r="V398" s="258"/>
      <c r="W398" s="258"/>
      <c r="X398" s="258"/>
      <c r="Y398" s="258"/>
      <c r="Z398" s="258"/>
      <c r="AA398" s="258"/>
      <c r="AB398" s="258"/>
      <c r="AC398" s="258"/>
      <c r="AD398" s="258"/>
      <c r="AE398" s="258"/>
      <c r="AF398" s="259"/>
      <c r="AG398" s="259"/>
      <c r="AH398" s="259"/>
      <c r="AI398" s="259"/>
      <c r="AJ398" s="259"/>
      <c r="AK398" s="259"/>
      <c r="AL398" s="259"/>
      <c r="AM398" s="259"/>
      <c r="AN398" s="259"/>
      <c r="AO398" s="260"/>
    </row>
    <row r="399" spans="1:42" ht="28.5" customHeight="1">
      <c r="A399" s="298"/>
      <c r="B399" s="299"/>
      <c r="C399" s="286"/>
      <c r="D399" s="287"/>
      <c r="E399" s="287"/>
      <c r="F399" s="287"/>
      <c r="G399" s="287"/>
      <c r="H399" s="287"/>
      <c r="I399" s="287"/>
      <c r="J399" s="287"/>
      <c r="K399" s="287"/>
      <c r="L399" s="287"/>
      <c r="M399" s="287"/>
      <c r="N399" s="282"/>
      <c r="O399" s="258"/>
      <c r="P399" s="258"/>
      <c r="Q399" s="258"/>
      <c r="R399" s="258"/>
      <c r="S399" s="258"/>
      <c r="T399" s="258"/>
      <c r="U399" s="258"/>
      <c r="V399" s="258"/>
      <c r="W399" s="258"/>
      <c r="X399" s="258"/>
      <c r="Y399" s="258"/>
      <c r="Z399" s="258"/>
      <c r="AA399" s="258"/>
      <c r="AB399" s="258"/>
      <c r="AC399" s="258"/>
      <c r="AD399" s="258"/>
      <c r="AE399" s="258"/>
      <c r="AF399" s="259"/>
      <c r="AG399" s="259"/>
      <c r="AH399" s="259"/>
      <c r="AI399" s="259"/>
      <c r="AJ399" s="259"/>
      <c r="AK399" s="259"/>
      <c r="AL399" s="259"/>
      <c r="AM399" s="259"/>
      <c r="AN399" s="259"/>
      <c r="AO399" s="300"/>
    </row>
    <row r="400" spans="1:42" ht="15">
      <c r="B400" s="269"/>
      <c r="C400" s="286"/>
      <c r="D400" s="287"/>
      <c r="E400" s="287"/>
      <c r="F400" s="287"/>
      <c r="G400" s="287"/>
      <c r="H400" s="287"/>
      <c r="I400" s="287"/>
      <c r="J400" s="287"/>
      <c r="K400" s="287"/>
      <c r="L400" s="287"/>
      <c r="M400" s="287"/>
      <c r="N400" s="282"/>
      <c r="O400" s="293"/>
      <c r="P400" s="293"/>
      <c r="Q400" s="293"/>
      <c r="R400" s="293"/>
      <c r="S400" s="293"/>
      <c r="T400" s="293"/>
      <c r="U400" s="293"/>
      <c r="V400" s="293"/>
      <c r="W400" s="293"/>
      <c r="X400" s="293"/>
      <c r="Y400" s="293"/>
      <c r="Z400" s="293"/>
      <c r="AA400" s="293"/>
      <c r="AB400" s="293"/>
      <c r="AC400" s="293"/>
      <c r="AD400" s="293"/>
      <c r="AE400" s="293"/>
      <c r="AF400" s="293"/>
      <c r="AG400" s="293"/>
      <c r="AH400" s="293"/>
      <c r="AI400" s="293"/>
      <c r="AJ400" s="293"/>
      <c r="AK400" s="293"/>
      <c r="AL400" s="293"/>
      <c r="AM400" s="293"/>
      <c r="AN400" s="301"/>
      <c r="AO400" s="302" t="s">
        <v>203</v>
      </c>
      <c r="AP400" s="260"/>
    </row>
    <row r="401" spans="1:42" ht="15.75">
      <c r="A401" s="298"/>
      <c r="B401" s="299"/>
      <c r="C401" s="286"/>
      <c r="D401" s="287"/>
      <c r="E401" s="287"/>
      <c r="F401" s="287"/>
      <c r="G401" s="287"/>
      <c r="H401" s="287"/>
      <c r="I401" s="287"/>
      <c r="J401" s="287"/>
      <c r="K401" s="287"/>
      <c r="L401" s="287"/>
      <c r="M401" s="287"/>
      <c r="N401" s="283"/>
      <c r="O401" s="293"/>
      <c r="P401" s="293"/>
      <c r="Q401" s="293"/>
      <c r="R401" s="293"/>
      <c r="S401" s="293"/>
      <c r="T401" s="293"/>
      <c r="U401" s="293"/>
      <c r="V401" s="303"/>
      <c r="W401" s="303"/>
      <c r="X401" s="293"/>
      <c r="Y401" s="293"/>
      <c r="Z401" s="293"/>
      <c r="AA401" s="293"/>
      <c r="AB401" s="303"/>
      <c r="AC401" s="303"/>
      <c r="AD401" s="293"/>
      <c r="AE401" s="293"/>
      <c r="AF401" s="293"/>
      <c r="AG401" s="293"/>
      <c r="AH401" s="293"/>
      <c r="AI401" s="293"/>
      <c r="AJ401" s="303"/>
      <c r="AK401" s="303"/>
      <c r="AL401" s="293"/>
      <c r="AM401" s="293"/>
      <c r="AN401" s="301"/>
      <c r="AO401" s="302" t="s">
        <v>203</v>
      </c>
      <c r="AP401" s="260"/>
    </row>
    <row r="402" spans="1:42" ht="18" customHeight="1">
      <c r="A402" s="298"/>
      <c r="B402" s="299"/>
      <c r="C402" s="286"/>
      <c r="D402" s="287"/>
      <c r="E402" s="287"/>
      <c r="F402" s="287"/>
      <c r="G402" s="287"/>
      <c r="H402" s="287"/>
      <c r="I402" s="287"/>
      <c r="J402" s="287"/>
      <c r="K402" s="287"/>
      <c r="L402" s="287"/>
      <c r="M402" s="287"/>
      <c r="N402" s="283"/>
      <c r="O402" s="296"/>
      <c r="P402" s="296"/>
      <c r="Q402" s="296"/>
      <c r="R402" s="296"/>
      <c r="S402" s="296"/>
      <c r="T402" s="296"/>
      <c r="U402" s="296"/>
      <c r="V402" s="296"/>
      <c r="W402" s="296"/>
      <c r="X402" s="296"/>
      <c r="Y402" s="296"/>
      <c r="Z402" s="296"/>
      <c r="AA402" s="296"/>
      <c r="AB402" s="296"/>
      <c r="AC402" s="296"/>
      <c r="AD402" s="296"/>
      <c r="AE402" s="296"/>
      <c r="AF402" s="296"/>
      <c r="AG402" s="296"/>
      <c r="AH402" s="296"/>
      <c r="AI402" s="296"/>
      <c r="AJ402" s="296"/>
      <c r="AK402" s="296"/>
      <c r="AL402" s="296"/>
      <c r="AM402" s="296"/>
      <c r="AN402" s="301"/>
      <c r="AO402" s="302" t="s">
        <v>203</v>
      </c>
      <c r="AP402" s="260"/>
    </row>
    <row r="403" spans="1:42" ht="22.5" customHeight="1">
      <c r="A403" s="298"/>
      <c r="B403" s="299"/>
      <c r="C403" s="286"/>
      <c r="D403" s="287"/>
      <c r="E403" s="287"/>
      <c r="F403" s="287"/>
      <c r="G403" s="287"/>
      <c r="H403" s="287"/>
      <c r="I403" s="287"/>
      <c r="J403" s="287"/>
      <c r="K403" s="287"/>
      <c r="L403" s="287"/>
      <c r="M403" s="287"/>
      <c r="N403" s="258"/>
      <c r="O403" s="297"/>
      <c r="P403" s="297"/>
      <c r="Q403" s="297"/>
      <c r="R403" s="297"/>
      <c r="S403" s="297"/>
      <c r="T403" s="297"/>
      <c r="U403" s="297"/>
      <c r="V403" s="297"/>
      <c r="W403" s="297"/>
      <c r="X403" s="297"/>
      <c r="Y403" s="297"/>
      <c r="Z403" s="297"/>
      <c r="AA403" s="297"/>
      <c r="AB403" s="297"/>
      <c r="AC403" s="297"/>
      <c r="AD403" s="297"/>
      <c r="AE403" s="297"/>
      <c r="AF403" s="297"/>
      <c r="AG403" s="297"/>
      <c r="AH403" s="297"/>
      <c r="AI403" s="297"/>
      <c r="AJ403" s="297"/>
      <c r="AK403" s="297"/>
      <c r="AL403" s="297"/>
      <c r="AM403" s="297"/>
      <c r="AN403" s="304"/>
      <c r="AO403" s="305"/>
      <c r="AP403" s="260"/>
    </row>
    <row r="404" spans="1:42" s="310" customFormat="1" ht="27.75" customHeight="1">
      <c r="A404" s="298"/>
      <c r="B404" s="299"/>
      <c r="C404" s="286"/>
      <c r="D404" s="287"/>
      <c r="E404" s="287"/>
      <c r="F404" s="287"/>
      <c r="G404" s="287"/>
      <c r="H404" s="287"/>
      <c r="I404" s="287"/>
      <c r="J404" s="287"/>
      <c r="K404" s="287"/>
      <c r="L404" s="287"/>
      <c r="M404" s="287"/>
      <c r="N404" s="258"/>
      <c r="O404" s="306"/>
      <c r="P404" s="306"/>
      <c r="Q404" s="306"/>
      <c r="R404" s="306"/>
      <c r="S404" s="306"/>
      <c r="T404" s="282"/>
      <c r="U404" s="282"/>
      <c r="V404" s="282"/>
      <c r="W404" s="282"/>
      <c r="X404" s="306"/>
      <c r="Y404" s="306"/>
      <c r="Z404" s="306"/>
      <c r="AA404" s="282"/>
      <c r="AB404" s="282"/>
      <c r="AC404" s="282"/>
      <c r="AD404" s="306"/>
      <c r="AE404" s="282"/>
      <c r="AF404" s="282"/>
      <c r="AG404" s="282"/>
      <c r="AH404" s="282"/>
      <c r="AI404" s="282"/>
      <c r="AJ404" s="282"/>
      <c r="AK404" s="282"/>
      <c r="AL404" s="282"/>
      <c r="AM404" s="282"/>
      <c r="AN404" s="307"/>
      <c r="AO404" s="308" t="s">
        <v>203</v>
      </c>
      <c r="AP404" s="309"/>
    </row>
    <row r="405" spans="1:42" s="310" customFormat="1" ht="27.75" customHeight="1">
      <c r="A405" s="298"/>
      <c r="B405" s="299"/>
      <c r="C405" s="311"/>
      <c r="D405" s="312"/>
      <c r="E405" s="312"/>
      <c r="F405" s="312"/>
      <c r="G405" s="312"/>
      <c r="H405" s="312"/>
      <c r="I405" s="312"/>
      <c r="J405" s="287"/>
      <c r="K405" s="287"/>
      <c r="L405" s="287"/>
      <c r="M405" s="287"/>
      <c r="N405" s="293"/>
      <c r="O405" s="282"/>
      <c r="P405" s="306"/>
      <c r="Q405" s="306"/>
      <c r="R405" s="282"/>
      <c r="S405" s="306"/>
      <c r="T405" s="282"/>
      <c r="U405" s="282"/>
      <c r="V405" s="282"/>
      <c r="W405" s="282"/>
      <c r="X405" s="282"/>
      <c r="Y405" s="306"/>
      <c r="Z405" s="282"/>
      <c r="AA405" s="306"/>
      <c r="AB405" s="282"/>
      <c r="AC405" s="282"/>
      <c r="AD405" s="282"/>
      <c r="AE405" s="306"/>
      <c r="AF405" s="282"/>
      <c r="AG405" s="282"/>
      <c r="AH405" s="282"/>
      <c r="AI405" s="282"/>
      <c r="AJ405" s="282"/>
      <c r="AK405" s="282"/>
      <c r="AL405" s="282"/>
      <c r="AM405" s="282"/>
      <c r="AN405" s="307"/>
      <c r="AO405" s="308" t="s">
        <v>203</v>
      </c>
      <c r="AP405" s="309"/>
    </row>
    <row r="406" spans="1:42" s="310" customFormat="1" ht="27.75" customHeight="1">
      <c r="A406" s="285"/>
      <c r="B406" s="269"/>
      <c r="C406" s="313"/>
      <c r="D406" s="313"/>
      <c r="E406" s="313"/>
      <c r="F406" s="313"/>
      <c r="G406" s="313"/>
      <c r="H406" s="313"/>
      <c r="I406" s="313"/>
      <c r="J406" s="287"/>
      <c r="K406" s="287"/>
      <c r="L406" s="287"/>
      <c r="M406" s="287"/>
      <c r="N406" s="293"/>
      <c r="O406" s="282"/>
      <c r="P406" s="282"/>
      <c r="Q406" s="282"/>
      <c r="R406" s="282"/>
      <c r="S406" s="282"/>
      <c r="T406" s="282"/>
      <c r="U406" s="282"/>
      <c r="V406" s="282"/>
      <c r="W406" s="282"/>
      <c r="X406" s="282"/>
      <c r="Y406" s="282"/>
      <c r="Z406" s="282"/>
      <c r="AA406" s="306"/>
      <c r="AB406" s="282"/>
      <c r="AC406" s="282"/>
      <c r="AD406" s="282"/>
      <c r="AE406" s="306"/>
      <c r="AF406" s="282"/>
      <c r="AG406" s="282"/>
      <c r="AH406" s="282"/>
      <c r="AI406" s="282"/>
      <c r="AJ406" s="282"/>
      <c r="AK406" s="282"/>
      <c r="AL406" s="282"/>
      <c r="AM406" s="282"/>
      <c r="AN406" s="307"/>
      <c r="AO406" s="308" t="s">
        <v>203</v>
      </c>
      <c r="AP406" s="309"/>
    </row>
    <row r="407" spans="1:42" s="310" customFormat="1" ht="27.75" customHeight="1">
      <c r="A407" s="285"/>
      <c r="B407" s="269"/>
      <c r="C407" s="268"/>
      <c r="D407" s="268"/>
      <c r="E407" s="268"/>
      <c r="F407" s="268"/>
      <c r="G407" s="268"/>
      <c r="H407" s="268"/>
      <c r="I407" s="268"/>
      <c r="J407" s="287"/>
      <c r="K407" s="287"/>
      <c r="L407" s="287"/>
      <c r="M407" s="287"/>
      <c r="N407" s="296"/>
      <c r="O407" s="314"/>
      <c r="P407" s="314"/>
      <c r="Q407" s="314"/>
      <c r="R407" s="314"/>
      <c r="S407" s="314"/>
      <c r="T407" s="283"/>
      <c r="U407" s="283"/>
      <c r="V407" s="283"/>
      <c r="W407" s="283"/>
      <c r="X407" s="314"/>
      <c r="Y407" s="314"/>
      <c r="Z407" s="314"/>
      <c r="AA407" s="314"/>
      <c r="AB407" s="283"/>
      <c r="AC407" s="283"/>
      <c r="AD407" s="314"/>
      <c r="AE407" s="314"/>
      <c r="AF407" s="283"/>
      <c r="AG407" s="283"/>
      <c r="AH407" s="283"/>
      <c r="AI407" s="283"/>
      <c r="AJ407" s="283"/>
      <c r="AK407" s="283"/>
      <c r="AL407" s="283"/>
      <c r="AM407" s="283"/>
      <c r="AN407" s="307"/>
      <c r="AO407" s="308" t="s">
        <v>203</v>
      </c>
      <c r="AP407" s="309"/>
    </row>
    <row r="408" spans="1:42" ht="22.5" customHeight="1">
      <c r="A408" s="284"/>
      <c r="B408" s="275"/>
      <c r="J408" s="287"/>
      <c r="K408" s="287"/>
      <c r="L408" s="287"/>
      <c r="M408" s="287"/>
      <c r="N408" s="296"/>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c r="AJ408" s="297"/>
      <c r="AK408" s="297"/>
      <c r="AL408" s="297"/>
      <c r="AM408" s="297"/>
      <c r="AN408" s="304"/>
      <c r="AO408" s="305"/>
      <c r="AP408" s="260"/>
    </row>
    <row r="409" spans="1:42" s="310" customFormat="1" ht="27.75" customHeight="1">
      <c r="A409" s="284"/>
      <c r="B409" s="275"/>
      <c r="C409" s="268"/>
      <c r="D409" s="268"/>
      <c r="E409" s="268"/>
      <c r="F409" s="268"/>
      <c r="G409" s="268"/>
      <c r="H409" s="268"/>
      <c r="I409" s="268"/>
      <c r="J409" s="312"/>
      <c r="K409" s="312"/>
      <c r="L409" s="287"/>
      <c r="M409" s="287"/>
      <c r="N409" s="282"/>
      <c r="O409" s="306"/>
      <c r="P409" s="282"/>
      <c r="Q409" s="282"/>
      <c r="R409" s="306"/>
      <c r="S409" s="282"/>
      <c r="T409" s="282"/>
      <c r="U409" s="282"/>
      <c r="V409" s="282"/>
      <c r="W409" s="282"/>
      <c r="X409" s="306"/>
      <c r="Y409" s="282"/>
      <c r="Z409" s="306"/>
      <c r="AA409" s="282"/>
      <c r="AB409" s="282"/>
      <c r="AC409" s="282"/>
      <c r="AD409" s="282"/>
      <c r="AE409" s="282"/>
      <c r="AF409" s="282"/>
      <c r="AG409" s="282"/>
      <c r="AH409" s="282"/>
      <c r="AI409" s="282"/>
      <c r="AJ409" s="282"/>
      <c r="AK409" s="282"/>
      <c r="AL409" s="282"/>
      <c r="AM409" s="282"/>
      <c r="AN409" s="307"/>
      <c r="AO409" s="308" t="s">
        <v>203</v>
      </c>
      <c r="AP409" s="309"/>
    </row>
    <row r="410" spans="1:42" s="310" customFormat="1" ht="27.75" customHeight="1">
      <c r="A410" s="284"/>
      <c r="B410" s="275"/>
      <c r="C410" s="268"/>
      <c r="D410" s="268"/>
      <c r="E410" s="268"/>
      <c r="F410" s="268"/>
      <c r="G410" s="268"/>
      <c r="H410" s="268"/>
      <c r="I410" s="268"/>
      <c r="J410" s="313"/>
      <c r="K410" s="313"/>
      <c r="L410" s="287"/>
      <c r="M410" s="287"/>
      <c r="N410" s="282"/>
      <c r="O410" s="282"/>
      <c r="P410" s="306"/>
      <c r="Q410" s="306"/>
      <c r="R410" s="282"/>
      <c r="S410" s="306"/>
      <c r="T410" s="282"/>
      <c r="U410" s="282"/>
      <c r="V410" s="282"/>
      <c r="W410" s="282"/>
      <c r="X410" s="282"/>
      <c r="Y410" s="306"/>
      <c r="Z410" s="282"/>
      <c r="AA410" s="306"/>
      <c r="AB410" s="282"/>
      <c r="AC410" s="282"/>
      <c r="AD410" s="282"/>
      <c r="AE410" s="306"/>
      <c r="AF410" s="282"/>
      <c r="AG410" s="282"/>
      <c r="AH410" s="282"/>
      <c r="AI410" s="282"/>
      <c r="AJ410" s="282"/>
      <c r="AK410" s="282"/>
      <c r="AL410" s="282"/>
      <c r="AM410" s="282"/>
      <c r="AN410" s="307"/>
      <c r="AO410" s="308" t="s">
        <v>203</v>
      </c>
      <c r="AP410" s="309"/>
    </row>
    <row r="411" spans="1:42" s="310" customFormat="1" ht="27.75" customHeight="1">
      <c r="A411" s="284"/>
      <c r="B411" s="275"/>
      <c r="C411" s="268"/>
      <c r="D411" s="268"/>
      <c r="E411" s="268"/>
      <c r="F411" s="268"/>
      <c r="G411" s="268"/>
      <c r="H411" s="268"/>
      <c r="I411" s="268"/>
      <c r="J411" s="268"/>
      <c r="K411" s="268"/>
      <c r="L411" s="287"/>
      <c r="M411" s="287"/>
      <c r="N411" s="282"/>
      <c r="O411" s="282"/>
      <c r="P411" s="306"/>
      <c r="Q411" s="306"/>
      <c r="R411" s="282"/>
      <c r="S411" s="306"/>
      <c r="T411" s="282"/>
      <c r="U411" s="282"/>
      <c r="V411" s="282"/>
      <c r="W411" s="282"/>
      <c r="X411" s="282"/>
      <c r="Y411" s="306"/>
      <c r="Z411" s="282"/>
      <c r="AA411" s="306"/>
      <c r="AB411" s="282"/>
      <c r="AC411" s="282"/>
      <c r="AD411" s="282"/>
      <c r="AE411" s="282"/>
      <c r="AF411" s="282"/>
      <c r="AG411" s="282"/>
      <c r="AH411" s="282"/>
      <c r="AI411" s="282"/>
      <c r="AJ411" s="282"/>
      <c r="AK411" s="282"/>
      <c r="AL411" s="282"/>
      <c r="AM411" s="282"/>
      <c r="AN411" s="307"/>
      <c r="AO411" s="308" t="s">
        <v>203</v>
      </c>
      <c r="AP411" s="309"/>
    </row>
    <row r="412" spans="1:42" s="310" customFormat="1" ht="27.75" customHeight="1">
      <c r="A412" s="284"/>
      <c r="B412" s="275"/>
      <c r="C412" s="268"/>
      <c r="D412" s="268"/>
      <c r="E412" s="268"/>
      <c r="F412" s="268"/>
      <c r="G412" s="268"/>
      <c r="H412" s="268"/>
      <c r="I412" s="268"/>
      <c r="J412" s="268"/>
      <c r="K412" s="268"/>
      <c r="L412" s="287"/>
      <c r="M412" s="287"/>
      <c r="N412" s="282"/>
      <c r="O412" s="314"/>
      <c r="P412" s="314"/>
      <c r="Q412" s="314"/>
      <c r="R412" s="314"/>
      <c r="S412" s="314"/>
      <c r="T412" s="283"/>
      <c r="U412" s="283"/>
      <c r="V412" s="283"/>
      <c r="W412" s="283"/>
      <c r="X412" s="314"/>
      <c r="Y412" s="314"/>
      <c r="Z412" s="314"/>
      <c r="AA412" s="314"/>
      <c r="AB412" s="283"/>
      <c r="AC412" s="283"/>
      <c r="AD412" s="283"/>
      <c r="AE412" s="283"/>
      <c r="AF412" s="282"/>
      <c r="AG412" s="282"/>
      <c r="AH412" s="282"/>
      <c r="AI412" s="282"/>
      <c r="AJ412" s="282"/>
      <c r="AK412" s="282"/>
      <c r="AL412" s="283"/>
      <c r="AM412" s="283"/>
      <c r="AN412" s="307"/>
      <c r="AO412" s="308" t="s">
        <v>203</v>
      </c>
      <c r="AP412" s="309"/>
    </row>
    <row r="413" spans="1:42" s="310" customFormat="1" ht="27.75" customHeight="1">
      <c r="A413" s="284"/>
      <c r="B413" s="275"/>
      <c r="C413" s="268"/>
      <c r="D413" s="268"/>
      <c r="E413" s="268"/>
      <c r="F413" s="268"/>
      <c r="G413" s="268"/>
      <c r="H413" s="268"/>
      <c r="I413" s="268"/>
      <c r="J413" s="268"/>
      <c r="K413" s="268"/>
      <c r="L413" s="287"/>
      <c r="M413" s="287"/>
      <c r="N413" s="283"/>
      <c r="O413" s="283"/>
      <c r="P413" s="283"/>
      <c r="Q413" s="283"/>
      <c r="R413" s="314"/>
      <c r="S413" s="283"/>
      <c r="T413" s="283"/>
      <c r="U413" s="283"/>
      <c r="V413" s="283"/>
      <c r="W413" s="283"/>
      <c r="X413" s="283"/>
      <c r="Y413" s="283"/>
      <c r="Z413" s="314"/>
      <c r="AA413" s="283"/>
      <c r="AB413" s="283"/>
      <c r="AC413" s="283"/>
      <c r="AD413" s="283"/>
      <c r="AE413" s="283"/>
      <c r="AF413" s="282"/>
      <c r="AG413" s="282"/>
      <c r="AH413" s="282"/>
      <c r="AI413" s="282"/>
      <c r="AJ413" s="282"/>
      <c r="AK413" s="282"/>
      <c r="AL413" s="282"/>
      <c r="AM413" s="282"/>
      <c r="AN413" s="307"/>
      <c r="AO413" s="308" t="s">
        <v>203</v>
      </c>
      <c r="AP413" s="309"/>
    </row>
    <row r="414" spans="1:42" ht="18.75" customHeight="1">
      <c r="A414" s="284"/>
      <c r="B414" s="275"/>
      <c r="L414" s="287"/>
      <c r="M414" s="287"/>
      <c r="N414" s="296"/>
      <c r="O414" s="258"/>
      <c r="P414" s="258"/>
      <c r="Q414" s="258"/>
      <c r="R414" s="258"/>
      <c r="S414" s="258"/>
      <c r="T414" s="258"/>
      <c r="U414" s="258"/>
      <c r="V414" s="258"/>
      <c r="W414" s="258"/>
      <c r="X414" s="258"/>
      <c r="Y414" s="258"/>
      <c r="Z414" s="258"/>
      <c r="AA414" s="258"/>
      <c r="AB414" s="258"/>
      <c r="AC414" s="258"/>
      <c r="AD414" s="258"/>
      <c r="AE414" s="258"/>
      <c r="AF414" s="259"/>
      <c r="AG414" s="259"/>
      <c r="AH414" s="259"/>
      <c r="AI414" s="259"/>
      <c r="AJ414" s="259"/>
      <c r="AK414" s="259"/>
      <c r="AL414" s="259"/>
      <c r="AM414" s="259"/>
      <c r="AN414" s="259"/>
      <c r="AO414" s="277"/>
    </row>
    <row r="415" spans="1:42" ht="41.25" customHeight="1">
      <c r="A415" s="284"/>
      <c r="B415" s="275"/>
      <c r="L415" s="287"/>
      <c r="M415" s="287"/>
      <c r="N415" s="282"/>
      <c r="O415" s="258"/>
      <c r="P415" s="258"/>
      <c r="Q415" s="258"/>
      <c r="R415" s="258"/>
      <c r="S415" s="258"/>
      <c r="T415" s="258"/>
      <c r="U415" s="258"/>
      <c r="V415" s="258"/>
      <c r="W415" s="258"/>
      <c r="X415" s="258"/>
      <c r="Y415" s="258"/>
      <c r="Z415" s="258"/>
      <c r="AA415" s="258"/>
      <c r="AB415" s="258"/>
      <c r="AC415" s="258"/>
      <c r="AD415" s="258"/>
      <c r="AE415" s="258"/>
      <c r="AF415" s="259"/>
      <c r="AG415" s="259"/>
      <c r="AH415" s="259"/>
      <c r="AI415" s="259"/>
      <c r="AJ415" s="259"/>
      <c r="AK415" s="259"/>
      <c r="AL415" s="259"/>
      <c r="AM415" s="259"/>
      <c r="AN415" s="259"/>
      <c r="AO415" s="300"/>
    </row>
    <row r="416" spans="1:42" s="279" customFormat="1" ht="22.5" customHeight="1">
      <c r="A416" s="284"/>
      <c r="B416" s="275"/>
      <c r="C416" s="268"/>
      <c r="D416" s="268"/>
      <c r="E416" s="268"/>
      <c r="F416" s="268"/>
      <c r="G416" s="268"/>
      <c r="H416" s="268"/>
      <c r="I416" s="268"/>
      <c r="J416" s="268"/>
      <c r="K416" s="268"/>
      <c r="L416" s="287"/>
      <c r="M416" s="287"/>
      <c r="N416" s="282"/>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307"/>
      <c r="AO416" s="308" t="s">
        <v>203</v>
      </c>
      <c r="AP416" s="281"/>
    </row>
    <row r="417" spans="1:42" s="279" customFormat="1" ht="22.5" customHeight="1">
      <c r="A417" s="284"/>
      <c r="B417" s="275"/>
      <c r="C417" s="268"/>
      <c r="D417" s="268"/>
      <c r="E417" s="268"/>
      <c r="F417" s="268"/>
      <c r="G417" s="268"/>
      <c r="H417" s="268"/>
      <c r="I417" s="268"/>
      <c r="J417" s="268"/>
      <c r="K417" s="268"/>
      <c r="L417" s="287"/>
      <c r="M417" s="287"/>
      <c r="N417" s="282"/>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307"/>
      <c r="AO417" s="308" t="s">
        <v>203</v>
      </c>
      <c r="AP417" s="281"/>
    </row>
    <row r="418" spans="1:42" s="279" customFormat="1" ht="22.5" customHeight="1">
      <c r="A418" s="284"/>
      <c r="B418" s="275"/>
      <c r="C418" s="268"/>
      <c r="D418" s="268"/>
      <c r="E418" s="268"/>
      <c r="F418" s="268"/>
      <c r="G418" s="268"/>
      <c r="H418" s="268"/>
      <c r="I418" s="268"/>
      <c r="J418" s="268"/>
      <c r="K418" s="268"/>
      <c r="L418" s="287"/>
      <c r="M418" s="287"/>
      <c r="N418" s="282"/>
      <c r="O418" s="296"/>
      <c r="P418" s="296"/>
      <c r="Q418" s="296"/>
      <c r="R418" s="296"/>
      <c r="S418" s="296"/>
      <c r="T418" s="296"/>
      <c r="U418" s="296"/>
      <c r="V418" s="296"/>
      <c r="W418" s="296"/>
      <c r="X418" s="296"/>
      <c r="Y418" s="296"/>
      <c r="Z418" s="296"/>
      <c r="AA418" s="296"/>
      <c r="AB418" s="296"/>
      <c r="AC418" s="296"/>
      <c r="AD418" s="296"/>
      <c r="AE418" s="296"/>
      <c r="AF418" s="296"/>
      <c r="AG418" s="296"/>
      <c r="AH418" s="296"/>
      <c r="AI418" s="296"/>
      <c r="AJ418" s="296"/>
      <c r="AK418" s="296"/>
      <c r="AL418" s="296"/>
      <c r="AM418" s="296"/>
      <c r="AN418" s="307"/>
      <c r="AO418" s="308" t="s">
        <v>203</v>
      </c>
      <c r="AP418" s="281"/>
    </row>
    <row r="419" spans="1:42" s="279" customFormat="1" ht="22.5" customHeight="1">
      <c r="A419" s="284"/>
      <c r="B419" s="275"/>
      <c r="C419" s="268"/>
      <c r="D419" s="268"/>
      <c r="E419" s="268"/>
      <c r="F419" s="268"/>
      <c r="G419" s="268"/>
      <c r="H419" s="268"/>
      <c r="I419" s="268"/>
      <c r="J419" s="268"/>
      <c r="K419" s="268"/>
      <c r="L419" s="312"/>
      <c r="M419" s="312"/>
      <c r="N419" s="283"/>
      <c r="O419" s="296"/>
      <c r="P419" s="296"/>
      <c r="Q419" s="296"/>
      <c r="R419" s="296"/>
      <c r="S419" s="296"/>
      <c r="T419" s="296"/>
      <c r="U419" s="296"/>
      <c r="V419" s="296"/>
      <c r="W419" s="296"/>
      <c r="X419" s="296"/>
      <c r="Y419" s="296"/>
      <c r="Z419" s="296"/>
      <c r="AA419" s="296"/>
      <c r="AB419" s="296"/>
      <c r="AC419" s="296"/>
      <c r="AD419" s="296"/>
      <c r="AE419" s="296"/>
      <c r="AF419" s="296"/>
      <c r="AG419" s="296"/>
      <c r="AH419" s="296"/>
      <c r="AI419" s="296"/>
      <c r="AJ419" s="296"/>
      <c r="AK419" s="296"/>
      <c r="AL419" s="296"/>
      <c r="AM419" s="296"/>
      <c r="AN419" s="315"/>
      <c r="AO419" s="316"/>
      <c r="AP419" s="281"/>
    </row>
    <row r="420" spans="1:42" s="279" customFormat="1" ht="22.5" customHeight="1">
      <c r="A420" s="284"/>
      <c r="B420" s="275"/>
      <c r="C420" s="268"/>
      <c r="D420" s="268"/>
      <c r="E420" s="268"/>
      <c r="F420" s="268"/>
      <c r="G420" s="268"/>
      <c r="H420" s="268"/>
      <c r="I420" s="268"/>
      <c r="J420" s="268"/>
      <c r="K420" s="268"/>
      <c r="L420" s="313"/>
      <c r="M420" s="313"/>
      <c r="N420" s="283"/>
      <c r="O420" s="282"/>
      <c r="P420" s="282"/>
      <c r="Q420" s="282"/>
      <c r="R420" s="282"/>
      <c r="S420" s="282"/>
      <c r="T420" s="282"/>
      <c r="U420" s="282"/>
      <c r="V420" s="282"/>
      <c r="W420" s="282"/>
      <c r="X420" s="282"/>
      <c r="Y420" s="282"/>
      <c r="Z420" s="282"/>
      <c r="AA420" s="282"/>
      <c r="AB420" s="282"/>
      <c r="AC420" s="282"/>
      <c r="AD420" s="282"/>
      <c r="AE420" s="282"/>
      <c r="AF420" s="282"/>
      <c r="AG420" s="282"/>
      <c r="AH420" s="282"/>
      <c r="AI420" s="282"/>
      <c r="AJ420" s="282"/>
      <c r="AK420" s="282"/>
      <c r="AL420" s="282"/>
      <c r="AM420" s="282"/>
      <c r="AN420" s="307"/>
      <c r="AO420" s="308" t="s">
        <v>203</v>
      </c>
      <c r="AP420" s="281"/>
    </row>
    <row r="421" spans="1:42" s="279" customFormat="1" ht="22.5" customHeight="1">
      <c r="A421" s="284"/>
      <c r="B421" s="275"/>
      <c r="C421" s="268"/>
      <c r="D421" s="268"/>
      <c r="E421" s="268"/>
      <c r="F421" s="268"/>
      <c r="G421" s="268"/>
      <c r="H421" s="268"/>
      <c r="I421" s="268"/>
      <c r="J421" s="268"/>
      <c r="K421" s="268"/>
      <c r="L421" s="268"/>
      <c r="M421" s="268"/>
      <c r="N421" s="258"/>
      <c r="O421" s="282"/>
      <c r="P421" s="282"/>
      <c r="Q421" s="282"/>
      <c r="R421" s="282"/>
      <c r="S421" s="282"/>
      <c r="T421" s="282"/>
      <c r="U421" s="282"/>
      <c r="V421" s="282"/>
      <c r="W421" s="282"/>
      <c r="X421" s="282"/>
      <c r="Y421" s="282"/>
      <c r="Z421" s="282"/>
      <c r="AA421" s="282"/>
      <c r="AB421" s="282"/>
      <c r="AC421" s="282"/>
      <c r="AD421" s="282"/>
      <c r="AE421" s="282"/>
      <c r="AF421" s="282"/>
      <c r="AG421" s="282"/>
      <c r="AH421" s="282"/>
      <c r="AI421" s="282"/>
      <c r="AJ421" s="282"/>
      <c r="AK421" s="282"/>
      <c r="AL421" s="282"/>
      <c r="AM421" s="282"/>
      <c r="AN421" s="307"/>
      <c r="AO421" s="308" t="s">
        <v>203</v>
      </c>
      <c r="AP421" s="281"/>
    </row>
    <row r="422" spans="1:42" s="279" customFormat="1" ht="22.5" customHeight="1">
      <c r="A422" s="284"/>
      <c r="B422" s="275"/>
      <c r="C422" s="268"/>
      <c r="D422" s="268"/>
      <c r="E422" s="268"/>
      <c r="F422" s="268"/>
      <c r="G422" s="268"/>
      <c r="H422" s="268"/>
      <c r="I422" s="268"/>
      <c r="J422" s="268"/>
      <c r="K422" s="268"/>
      <c r="L422" s="268"/>
      <c r="M422" s="268"/>
      <c r="N422" s="258"/>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2"/>
      <c r="AL422" s="282"/>
      <c r="AM422" s="282"/>
      <c r="AN422" s="307"/>
      <c r="AO422" s="308" t="s">
        <v>203</v>
      </c>
      <c r="AP422" s="281"/>
    </row>
    <row r="423" spans="1:42" s="279" customFormat="1" ht="22.5" customHeight="1">
      <c r="A423" s="284"/>
      <c r="B423" s="275"/>
      <c r="C423" s="268"/>
      <c r="D423" s="268"/>
      <c r="E423" s="268"/>
      <c r="F423" s="268"/>
      <c r="G423" s="268"/>
      <c r="H423" s="268"/>
      <c r="I423" s="268"/>
      <c r="J423" s="268"/>
      <c r="K423" s="268"/>
      <c r="L423" s="268"/>
      <c r="M423" s="268"/>
      <c r="N423" s="272"/>
      <c r="O423" s="282"/>
      <c r="P423" s="282"/>
      <c r="Q423" s="282"/>
      <c r="R423" s="282"/>
      <c r="S423" s="282"/>
      <c r="T423" s="282"/>
      <c r="U423" s="282"/>
      <c r="V423" s="282"/>
      <c r="W423" s="282"/>
      <c r="X423" s="282"/>
      <c r="Y423" s="282"/>
      <c r="Z423" s="282"/>
      <c r="AA423" s="282"/>
      <c r="AB423" s="282"/>
      <c r="AC423" s="282"/>
      <c r="AD423" s="282"/>
      <c r="AE423" s="282"/>
      <c r="AF423" s="282"/>
      <c r="AG423" s="282"/>
      <c r="AH423" s="282"/>
      <c r="AI423" s="282"/>
      <c r="AJ423" s="282"/>
      <c r="AK423" s="282"/>
      <c r="AL423" s="282"/>
      <c r="AM423" s="282"/>
      <c r="AN423" s="307"/>
      <c r="AO423" s="308" t="s">
        <v>203</v>
      </c>
      <c r="AP423" s="281"/>
    </row>
    <row r="424" spans="1:42" s="279" customFormat="1" ht="22.5" customHeight="1">
      <c r="A424" s="285"/>
      <c r="B424" s="269"/>
      <c r="C424" s="268"/>
      <c r="D424" s="268"/>
      <c r="E424" s="268"/>
      <c r="F424" s="268"/>
      <c r="G424" s="268"/>
      <c r="H424" s="268"/>
      <c r="I424" s="268"/>
      <c r="J424" s="268"/>
      <c r="K424" s="268"/>
      <c r="L424" s="268"/>
      <c r="M424" s="268"/>
      <c r="N424" s="258"/>
      <c r="O424" s="283"/>
      <c r="P424" s="283"/>
      <c r="Q424" s="283"/>
      <c r="R424" s="283"/>
      <c r="S424" s="283"/>
      <c r="T424" s="283"/>
      <c r="U424" s="283"/>
      <c r="V424" s="283"/>
      <c r="W424" s="283"/>
      <c r="X424" s="283"/>
      <c r="Y424" s="283"/>
      <c r="Z424" s="283"/>
      <c r="AA424" s="283"/>
      <c r="AB424" s="283"/>
      <c r="AC424" s="283"/>
      <c r="AD424" s="283"/>
      <c r="AE424" s="283"/>
      <c r="AF424" s="283"/>
      <c r="AG424" s="283"/>
      <c r="AH424" s="283"/>
      <c r="AI424" s="283"/>
      <c r="AJ424" s="283"/>
      <c r="AK424" s="283"/>
      <c r="AL424" s="283"/>
      <c r="AM424" s="283"/>
      <c r="AN424" s="307"/>
      <c r="AO424" s="308" t="s">
        <v>203</v>
      </c>
      <c r="AP424" s="281"/>
    </row>
    <row r="425" spans="1:42" s="279" customFormat="1" ht="22.5" customHeight="1">
      <c r="A425" s="285"/>
      <c r="B425" s="269"/>
      <c r="C425" s="268"/>
      <c r="D425" s="268"/>
      <c r="E425" s="268"/>
      <c r="F425" s="268"/>
      <c r="G425" s="268"/>
      <c r="H425" s="268"/>
      <c r="I425" s="268"/>
      <c r="J425" s="268"/>
      <c r="K425" s="268"/>
      <c r="L425" s="268"/>
      <c r="M425" s="268"/>
      <c r="N425" s="258"/>
      <c r="O425" s="296"/>
      <c r="P425" s="296"/>
      <c r="Q425" s="296"/>
      <c r="R425" s="296"/>
      <c r="S425" s="296"/>
      <c r="T425" s="296"/>
      <c r="U425" s="296"/>
      <c r="V425" s="296"/>
      <c r="W425" s="296"/>
      <c r="X425" s="296"/>
      <c r="Y425" s="296"/>
      <c r="Z425" s="296"/>
      <c r="AA425" s="296"/>
      <c r="AB425" s="296"/>
      <c r="AC425" s="296"/>
      <c r="AD425" s="296"/>
      <c r="AE425" s="296"/>
      <c r="AF425" s="296"/>
      <c r="AG425" s="296"/>
      <c r="AH425" s="296"/>
      <c r="AI425" s="296"/>
      <c r="AJ425" s="296"/>
      <c r="AK425" s="296"/>
      <c r="AL425" s="296"/>
      <c r="AM425" s="296"/>
      <c r="AN425" s="315"/>
      <c r="AO425" s="316"/>
      <c r="AP425" s="281"/>
    </row>
    <row r="426" spans="1:42" s="279" customFormat="1" ht="22.5" customHeight="1">
      <c r="A426" s="284"/>
      <c r="B426" s="275"/>
      <c r="C426" s="268"/>
      <c r="D426" s="268"/>
      <c r="E426" s="268"/>
      <c r="F426" s="268"/>
      <c r="G426" s="268"/>
      <c r="H426" s="268"/>
      <c r="I426" s="268"/>
      <c r="J426" s="268"/>
      <c r="K426" s="268"/>
      <c r="L426" s="268"/>
      <c r="M426" s="268"/>
      <c r="N426" s="258"/>
      <c r="O426" s="282"/>
      <c r="P426" s="282"/>
      <c r="Q426" s="282"/>
      <c r="R426" s="282"/>
      <c r="S426" s="282"/>
      <c r="T426" s="282"/>
      <c r="U426" s="282"/>
      <c r="V426" s="282"/>
      <c r="W426" s="282"/>
      <c r="X426" s="282"/>
      <c r="Y426" s="282"/>
      <c r="Z426" s="282"/>
      <c r="AA426" s="282"/>
      <c r="AB426" s="282"/>
      <c r="AC426" s="282"/>
      <c r="AD426" s="282"/>
      <c r="AE426" s="282"/>
      <c r="AF426" s="282"/>
      <c r="AG426" s="282"/>
      <c r="AH426" s="282"/>
      <c r="AI426" s="282"/>
      <c r="AJ426" s="282"/>
      <c r="AK426" s="282"/>
      <c r="AL426" s="282"/>
      <c r="AM426" s="282"/>
      <c r="AN426" s="307"/>
      <c r="AO426" s="308" t="s">
        <v>203</v>
      </c>
      <c r="AP426" s="281"/>
    </row>
    <row r="427" spans="1:42" s="279" customFormat="1" ht="22.5" customHeight="1">
      <c r="A427" s="285"/>
      <c r="B427" s="269"/>
      <c r="C427" s="268"/>
      <c r="D427" s="268"/>
      <c r="E427" s="268"/>
      <c r="F427" s="268"/>
      <c r="G427" s="268"/>
      <c r="H427" s="268"/>
      <c r="I427" s="268"/>
      <c r="J427" s="268"/>
      <c r="K427" s="268"/>
      <c r="L427" s="268"/>
      <c r="M427" s="268"/>
      <c r="N427" s="258"/>
      <c r="O427" s="282"/>
      <c r="P427" s="282"/>
      <c r="Q427" s="282"/>
      <c r="R427" s="282"/>
      <c r="S427" s="282"/>
      <c r="T427" s="282"/>
      <c r="U427" s="282"/>
      <c r="V427" s="282"/>
      <c r="W427" s="282"/>
      <c r="X427" s="282"/>
      <c r="Y427" s="282"/>
      <c r="Z427" s="282"/>
      <c r="AA427" s="282"/>
      <c r="AB427" s="282"/>
      <c r="AC427" s="282"/>
      <c r="AD427" s="282"/>
      <c r="AE427" s="282"/>
      <c r="AF427" s="282"/>
      <c r="AG427" s="282"/>
      <c r="AH427" s="282"/>
      <c r="AI427" s="282"/>
      <c r="AJ427" s="282"/>
      <c r="AK427" s="282"/>
      <c r="AL427" s="282"/>
      <c r="AM427" s="282"/>
      <c r="AN427" s="307"/>
      <c r="AO427" s="308" t="s">
        <v>203</v>
      </c>
      <c r="AP427" s="281"/>
    </row>
    <row r="428" spans="1:42" s="279" customFormat="1" ht="22.5" customHeight="1">
      <c r="A428" s="285"/>
      <c r="B428" s="269"/>
      <c r="C428" s="268"/>
      <c r="D428" s="268"/>
      <c r="E428" s="268"/>
      <c r="F428" s="268"/>
      <c r="G428" s="268"/>
      <c r="H428" s="268"/>
      <c r="I428" s="268"/>
      <c r="J428" s="268"/>
      <c r="K428" s="268"/>
      <c r="L428" s="268"/>
      <c r="M428" s="268"/>
      <c r="N428" s="258"/>
      <c r="O428" s="282"/>
      <c r="P428" s="282"/>
      <c r="Q428" s="282"/>
      <c r="R428" s="282"/>
      <c r="S428" s="282"/>
      <c r="T428" s="282"/>
      <c r="U428" s="282"/>
      <c r="V428" s="282"/>
      <c r="W428" s="282"/>
      <c r="X428" s="282"/>
      <c r="Y428" s="282"/>
      <c r="Z428" s="282"/>
      <c r="AA428" s="282"/>
      <c r="AB428" s="282"/>
      <c r="AC428" s="282"/>
      <c r="AD428" s="282"/>
      <c r="AE428" s="282"/>
      <c r="AF428" s="282"/>
      <c r="AG428" s="282"/>
      <c r="AH428" s="282"/>
      <c r="AI428" s="282"/>
      <c r="AJ428" s="282"/>
      <c r="AK428" s="282"/>
      <c r="AL428" s="282"/>
      <c r="AM428" s="282"/>
      <c r="AN428" s="307"/>
      <c r="AO428" s="308" t="s">
        <v>203</v>
      </c>
      <c r="AP428" s="281"/>
    </row>
    <row r="429" spans="1:42" s="279" customFormat="1" ht="22.5" customHeight="1">
      <c r="A429" s="285"/>
      <c r="B429" s="269"/>
      <c r="C429" s="268"/>
      <c r="D429" s="268"/>
      <c r="E429" s="268"/>
      <c r="F429" s="268"/>
      <c r="G429" s="268"/>
      <c r="H429" s="268"/>
      <c r="I429" s="268"/>
      <c r="J429" s="268"/>
      <c r="K429" s="268"/>
      <c r="L429" s="268"/>
      <c r="M429" s="268"/>
      <c r="N429" s="258"/>
      <c r="O429" s="282"/>
      <c r="P429" s="282"/>
      <c r="Q429" s="282"/>
      <c r="R429" s="282"/>
      <c r="S429" s="282"/>
      <c r="T429" s="282"/>
      <c r="U429" s="282"/>
      <c r="V429" s="282"/>
      <c r="W429" s="282"/>
      <c r="X429" s="282"/>
      <c r="Y429" s="282"/>
      <c r="Z429" s="282"/>
      <c r="AA429" s="282"/>
      <c r="AB429" s="282"/>
      <c r="AC429" s="282"/>
      <c r="AD429" s="282"/>
      <c r="AE429" s="282"/>
      <c r="AF429" s="282"/>
      <c r="AG429" s="282"/>
      <c r="AH429" s="282"/>
      <c r="AI429" s="282"/>
      <c r="AJ429" s="282"/>
      <c r="AK429" s="282"/>
      <c r="AL429" s="282"/>
      <c r="AM429" s="282"/>
      <c r="AN429" s="307"/>
      <c r="AO429" s="308" t="s">
        <v>203</v>
      </c>
      <c r="AP429" s="281"/>
    </row>
    <row r="430" spans="1:42" s="279" customFormat="1" ht="22.5" customHeight="1">
      <c r="A430" s="285"/>
      <c r="B430" s="269"/>
      <c r="C430" s="268"/>
      <c r="D430" s="268"/>
      <c r="E430" s="268"/>
      <c r="F430" s="268"/>
      <c r="G430" s="268"/>
      <c r="H430" s="268"/>
      <c r="I430" s="268"/>
      <c r="J430" s="268"/>
      <c r="K430" s="268"/>
      <c r="L430" s="268"/>
      <c r="M430" s="268"/>
      <c r="N430" s="258"/>
      <c r="O430" s="283"/>
      <c r="P430" s="283"/>
      <c r="Q430" s="283"/>
      <c r="R430" s="283"/>
      <c r="S430" s="283"/>
      <c r="T430" s="283"/>
      <c r="U430" s="283"/>
      <c r="V430" s="283"/>
      <c r="W430" s="283"/>
      <c r="X430" s="283"/>
      <c r="Y430" s="283"/>
      <c r="Z430" s="283"/>
      <c r="AA430" s="283"/>
      <c r="AB430" s="283"/>
      <c r="AC430" s="283"/>
      <c r="AD430" s="283"/>
      <c r="AE430" s="283"/>
      <c r="AF430" s="283"/>
      <c r="AG430" s="283"/>
      <c r="AH430" s="283"/>
      <c r="AI430" s="283"/>
      <c r="AJ430" s="283"/>
      <c r="AK430" s="283"/>
      <c r="AL430" s="283"/>
      <c r="AM430" s="283"/>
      <c r="AN430" s="315"/>
      <c r="AO430" s="316" t="s">
        <v>203</v>
      </c>
      <c r="AP430" s="281"/>
    </row>
    <row r="431" spans="1:42" s="279" customFormat="1" ht="22.5" customHeight="1">
      <c r="A431" s="285"/>
      <c r="B431" s="269"/>
      <c r="C431" s="268"/>
      <c r="D431" s="268"/>
      <c r="E431" s="268"/>
      <c r="F431" s="268"/>
      <c r="G431" s="268"/>
      <c r="H431" s="268"/>
      <c r="I431" s="268"/>
      <c r="J431" s="268"/>
      <c r="K431" s="268"/>
      <c r="L431" s="268"/>
      <c r="M431" s="268"/>
      <c r="N431" s="258"/>
      <c r="O431" s="283"/>
      <c r="P431" s="283"/>
      <c r="Q431" s="283"/>
      <c r="R431" s="314"/>
      <c r="S431" s="283"/>
      <c r="T431" s="283"/>
      <c r="U431" s="283"/>
      <c r="V431" s="283"/>
      <c r="W431" s="283"/>
      <c r="X431" s="283"/>
      <c r="Y431" s="283"/>
      <c r="Z431" s="314"/>
      <c r="AA431" s="283"/>
      <c r="AB431" s="283"/>
      <c r="AC431" s="283"/>
      <c r="AD431" s="283"/>
      <c r="AE431" s="283"/>
      <c r="AF431" s="283"/>
      <c r="AG431" s="283"/>
      <c r="AH431" s="283"/>
      <c r="AI431" s="283"/>
      <c r="AJ431" s="283"/>
      <c r="AK431" s="283"/>
      <c r="AL431" s="283"/>
      <c r="AM431" s="283"/>
      <c r="AN431" s="315"/>
      <c r="AO431" s="316" t="s">
        <v>203</v>
      </c>
      <c r="AP431" s="281"/>
    </row>
    <row r="432" spans="1:42" ht="15">
      <c r="B432" s="269"/>
      <c r="N432" s="258"/>
      <c r="O432" s="258"/>
      <c r="P432" s="258"/>
      <c r="Q432" s="258"/>
      <c r="R432" s="258"/>
      <c r="S432" s="258"/>
      <c r="T432" s="258"/>
      <c r="U432" s="258"/>
      <c r="V432" s="258"/>
      <c r="W432" s="258"/>
      <c r="X432" s="258"/>
      <c r="Y432" s="258"/>
      <c r="Z432" s="258"/>
      <c r="AA432" s="258"/>
      <c r="AB432" s="258"/>
      <c r="AC432" s="258"/>
      <c r="AD432" s="258"/>
      <c r="AE432" s="258"/>
      <c r="AF432" s="258"/>
      <c r="AG432" s="258"/>
      <c r="AH432" s="258"/>
      <c r="AI432" s="258"/>
      <c r="AJ432" s="258"/>
      <c r="AK432" s="258"/>
      <c r="AL432" s="258"/>
      <c r="AM432" s="258"/>
      <c r="AN432" s="258"/>
      <c r="AO432" s="317"/>
    </row>
    <row r="433" spans="1:41" ht="15">
      <c r="B433" s="269"/>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258"/>
      <c r="AL433" s="258"/>
      <c r="AM433" s="258"/>
      <c r="AN433" s="258"/>
      <c r="AO433" s="318"/>
    </row>
    <row r="434" spans="1:41" s="279" customFormat="1" ht="27.75" customHeight="1">
      <c r="A434" s="285"/>
      <c r="B434" s="269"/>
      <c r="C434" s="268"/>
      <c r="D434" s="268"/>
      <c r="E434" s="268"/>
      <c r="F434" s="268"/>
      <c r="G434" s="268"/>
      <c r="H434" s="268"/>
      <c r="I434" s="268"/>
      <c r="J434" s="268"/>
      <c r="K434" s="268"/>
      <c r="L434" s="268"/>
      <c r="M434" s="268"/>
      <c r="N434" s="258"/>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309"/>
    </row>
    <row r="435" spans="1:41" ht="61.5" customHeight="1">
      <c r="B435" s="269"/>
      <c r="N435" s="258"/>
      <c r="O435" s="258"/>
      <c r="P435" s="258"/>
      <c r="Q435" s="258"/>
      <c r="R435" s="258"/>
      <c r="S435" s="258"/>
      <c r="T435" s="258"/>
      <c r="U435" s="258"/>
      <c r="V435" s="258"/>
      <c r="W435" s="258"/>
      <c r="X435" s="258"/>
      <c r="Y435" s="258"/>
      <c r="Z435" s="258"/>
      <c r="AA435" s="258"/>
      <c r="AB435" s="258"/>
      <c r="AC435" s="258"/>
      <c r="AD435" s="258"/>
      <c r="AE435" s="258"/>
      <c r="AF435" s="259"/>
      <c r="AG435" s="259"/>
      <c r="AH435" s="259"/>
      <c r="AI435" s="259"/>
      <c r="AJ435" s="259"/>
      <c r="AK435" s="259"/>
      <c r="AL435" s="259"/>
      <c r="AM435" s="259"/>
      <c r="AN435" s="259"/>
      <c r="AO435" s="260"/>
    </row>
    <row r="436" spans="1:41" ht="26.25" customHeight="1">
      <c r="B436" s="269"/>
      <c r="N436" s="258"/>
      <c r="O436" s="258"/>
      <c r="P436" s="258"/>
      <c r="Q436" s="258"/>
      <c r="R436" s="258"/>
      <c r="S436" s="258"/>
      <c r="T436" s="258"/>
      <c r="U436" s="258"/>
      <c r="V436" s="258"/>
      <c r="W436" s="258"/>
      <c r="X436" s="258"/>
      <c r="Y436" s="258"/>
      <c r="Z436" s="258"/>
      <c r="AA436" s="258"/>
      <c r="AB436" s="258"/>
      <c r="AC436" s="258"/>
      <c r="AD436" s="258"/>
      <c r="AE436" s="258"/>
      <c r="AF436" s="259"/>
      <c r="AG436" s="259"/>
      <c r="AH436" s="259"/>
      <c r="AI436" s="259"/>
      <c r="AJ436" s="259"/>
      <c r="AK436" s="259"/>
      <c r="AL436" s="259"/>
      <c r="AM436" s="259"/>
      <c r="AN436" s="259"/>
      <c r="AO436" s="260"/>
    </row>
    <row r="437" spans="1:41" ht="58.5" customHeight="1">
      <c r="B437" s="269"/>
      <c r="N437" s="258"/>
      <c r="O437" s="258"/>
      <c r="P437" s="258"/>
      <c r="Q437" s="258"/>
      <c r="R437" s="258"/>
      <c r="S437" s="258"/>
      <c r="T437" s="258"/>
      <c r="U437" s="258"/>
      <c r="V437" s="258"/>
      <c r="W437" s="258"/>
      <c r="X437" s="258"/>
      <c r="Y437" s="258"/>
      <c r="Z437" s="258"/>
      <c r="AA437" s="258"/>
      <c r="AB437" s="258"/>
      <c r="AC437" s="258"/>
      <c r="AD437" s="258"/>
      <c r="AE437" s="258"/>
      <c r="AF437" s="259"/>
      <c r="AG437" s="259"/>
      <c r="AH437" s="259"/>
      <c r="AI437" s="259"/>
      <c r="AJ437" s="259"/>
      <c r="AK437" s="259"/>
      <c r="AL437" s="259"/>
      <c r="AM437" s="259"/>
      <c r="AN437" s="259"/>
      <c r="AO437" s="260"/>
    </row>
    <row r="438" spans="1:41" ht="56.25" customHeight="1">
      <c r="B438" s="269"/>
      <c r="N438" s="258"/>
      <c r="O438" s="258"/>
      <c r="P438" s="258"/>
      <c r="Q438" s="258"/>
      <c r="R438" s="258"/>
      <c r="S438" s="258"/>
      <c r="T438" s="258"/>
      <c r="U438" s="258"/>
      <c r="V438" s="258"/>
      <c r="W438" s="258"/>
      <c r="X438" s="258"/>
      <c r="Y438" s="258"/>
      <c r="Z438" s="258"/>
      <c r="AA438" s="258"/>
      <c r="AB438" s="258"/>
      <c r="AC438" s="258"/>
      <c r="AD438" s="258"/>
      <c r="AE438" s="258"/>
      <c r="AF438" s="259"/>
      <c r="AG438" s="259"/>
      <c r="AH438" s="259"/>
      <c r="AI438" s="259"/>
      <c r="AJ438" s="259"/>
      <c r="AK438" s="259"/>
      <c r="AL438" s="259"/>
      <c r="AM438" s="259"/>
      <c r="AN438" s="259"/>
      <c r="AO438" s="260"/>
    </row>
    <row r="439" spans="1:41" ht="15">
      <c r="B439" s="269"/>
      <c r="N439" s="258"/>
      <c r="O439" s="258"/>
      <c r="P439" s="258"/>
      <c r="Q439" s="258"/>
      <c r="R439" s="258"/>
      <c r="S439" s="258"/>
      <c r="T439" s="258"/>
      <c r="U439" s="258"/>
      <c r="V439" s="258"/>
      <c r="W439" s="258"/>
      <c r="X439" s="258"/>
      <c r="Y439" s="258"/>
      <c r="Z439" s="258"/>
      <c r="AA439" s="258"/>
      <c r="AB439" s="258"/>
      <c r="AC439" s="258"/>
      <c r="AD439" s="258"/>
      <c r="AE439" s="258"/>
      <c r="AF439" s="259"/>
      <c r="AG439" s="259"/>
      <c r="AH439" s="259"/>
      <c r="AI439" s="259"/>
      <c r="AJ439" s="259"/>
      <c r="AK439" s="259"/>
      <c r="AL439" s="259"/>
      <c r="AM439" s="259"/>
      <c r="AN439" s="259"/>
      <c r="AO439" s="260"/>
    </row>
    <row r="440" spans="1:41" ht="15">
      <c r="B440" s="269"/>
      <c r="N440" s="258"/>
      <c r="O440" s="258"/>
      <c r="P440" s="258"/>
      <c r="Q440" s="258"/>
      <c r="R440" s="258"/>
      <c r="S440" s="258"/>
      <c r="T440" s="258"/>
      <c r="U440" s="258"/>
      <c r="V440" s="258"/>
      <c r="W440" s="258"/>
      <c r="X440" s="258"/>
      <c r="Y440" s="258"/>
      <c r="Z440" s="258"/>
      <c r="AA440" s="258"/>
      <c r="AB440" s="258"/>
      <c r="AC440" s="258"/>
      <c r="AD440" s="258"/>
      <c r="AE440" s="258"/>
      <c r="AF440" s="259"/>
      <c r="AG440" s="259"/>
      <c r="AH440" s="259"/>
      <c r="AI440" s="259"/>
      <c r="AJ440" s="259"/>
      <c r="AK440" s="259"/>
      <c r="AL440" s="259"/>
      <c r="AM440" s="259"/>
      <c r="AN440" s="259"/>
      <c r="AO440" s="260"/>
    </row>
    <row r="441" spans="1:41" ht="42.75" customHeight="1">
      <c r="B441" s="269"/>
      <c r="N441" s="258"/>
      <c r="O441" s="258"/>
      <c r="P441" s="258"/>
      <c r="Q441" s="258"/>
      <c r="R441" s="258"/>
      <c r="S441" s="258"/>
      <c r="T441" s="258"/>
      <c r="U441" s="258"/>
      <c r="V441" s="258"/>
      <c r="W441" s="258"/>
      <c r="X441" s="258"/>
      <c r="Y441" s="258"/>
      <c r="Z441" s="258"/>
      <c r="AA441" s="258"/>
      <c r="AB441" s="258"/>
      <c r="AC441" s="258"/>
      <c r="AD441" s="258"/>
      <c r="AE441" s="258"/>
      <c r="AF441" s="259"/>
      <c r="AG441" s="259"/>
      <c r="AH441" s="259"/>
      <c r="AI441" s="259"/>
      <c r="AJ441" s="259"/>
      <c r="AK441" s="259"/>
      <c r="AL441" s="259"/>
      <c r="AM441" s="259"/>
      <c r="AN441" s="259"/>
      <c r="AO441" s="260"/>
    </row>
    <row r="442" spans="1:41" ht="36.75" customHeight="1">
      <c r="B442" s="269"/>
      <c r="N442" s="258"/>
      <c r="O442" s="258"/>
      <c r="P442" s="258"/>
      <c r="Q442" s="258"/>
      <c r="R442" s="258"/>
      <c r="S442" s="258"/>
      <c r="T442" s="258"/>
      <c r="U442" s="258"/>
      <c r="V442" s="258"/>
      <c r="W442" s="258"/>
      <c r="X442" s="258"/>
      <c r="Y442" s="258"/>
      <c r="Z442" s="258"/>
      <c r="AA442" s="258"/>
      <c r="AB442" s="258"/>
      <c r="AC442" s="258"/>
      <c r="AD442" s="258"/>
      <c r="AE442" s="258"/>
      <c r="AF442" s="259"/>
      <c r="AG442" s="259"/>
      <c r="AH442" s="259"/>
      <c r="AI442" s="259"/>
      <c r="AJ442" s="259"/>
      <c r="AK442" s="259"/>
      <c r="AL442" s="259"/>
      <c r="AM442" s="259"/>
      <c r="AN442" s="259"/>
      <c r="AO442" s="260"/>
    </row>
    <row r="443" spans="1:41" ht="50.25" customHeight="1">
      <c r="B443" s="269"/>
      <c r="N443" s="258"/>
      <c r="O443" s="258"/>
      <c r="P443" s="258"/>
      <c r="Q443" s="258"/>
      <c r="R443" s="258"/>
      <c r="S443" s="258"/>
      <c r="T443" s="258"/>
      <c r="U443" s="258"/>
      <c r="V443" s="258"/>
      <c r="W443" s="258"/>
      <c r="X443" s="258"/>
      <c r="Y443" s="258"/>
      <c r="Z443" s="258"/>
      <c r="AA443" s="258"/>
      <c r="AB443" s="258"/>
      <c r="AC443" s="258"/>
      <c r="AD443" s="258"/>
      <c r="AE443" s="258"/>
      <c r="AF443" s="259"/>
      <c r="AG443" s="259"/>
      <c r="AH443" s="259"/>
      <c r="AI443" s="259"/>
      <c r="AJ443" s="259"/>
      <c r="AK443" s="259"/>
      <c r="AL443" s="259"/>
      <c r="AM443" s="259"/>
      <c r="AN443" s="259"/>
      <c r="AO443" s="260"/>
    </row>
    <row r="444" spans="1:41" ht="39" customHeight="1">
      <c r="B444" s="269"/>
      <c r="N444" s="258"/>
      <c r="O444" s="258"/>
      <c r="P444" s="258"/>
      <c r="Q444" s="258"/>
      <c r="R444" s="258"/>
      <c r="S444" s="258"/>
      <c r="T444" s="258"/>
      <c r="U444" s="258"/>
      <c r="V444" s="258"/>
      <c r="W444" s="258"/>
      <c r="X444" s="258"/>
      <c r="Y444" s="258"/>
      <c r="Z444" s="258"/>
      <c r="AA444" s="258"/>
      <c r="AB444" s="258"/>
      <c r="AC444" s="258"/>
      <c r="AD444" s="258"/>
      <c r="AE444" s="258"/>
      <c r="AF444" s="259"/>
      <c r="AG444" s="259"/>
      <c r="AH444" s="259"/>
      <c r="AI444" s="259"/>
      <c r="AJ444" s="259"/>
      <c r="AK444" s="259"/>
      <c r="AL444" s="259"/>
      <c r="AM444" s="259"/>
      <c r="AN444" s="259"/>
      <c r="AO444" s="260"/>
    </row>
    <row r="445" spans="1:41" ht="39" customHeight="1">
      <c r="B445" s="269"/>
      <c r="N445" s="258"/>
      <c r="O445" s="258"/>
      <c r="P445" s="258"/>
      <c r="Q445" s="258"/>
      <c r="R445" s="258"/>
      <c r="S445" s="258"/>
      <c r="T445" s="258"/>
      <c r="U445" s="258"/>
      <c r="V445" s="258"/>
      <c r="W445" s="258"/>
      <c r="X445" s="258"/>
      <c r="Y445" s="258"/>
      <c r="Z445" s="258"/>
      <c r="AA445" s="258"/>
      <c r="AB445" s="258"/>
      <c r="AC445" s="258"/>
      <c r="AD445" s="258"/>
      <c r="AE445" s="258"/>
      <c r="AF445" s="259"/>
      <c r="AG445" s="259"/>
      <c r="AH445" s="259"/>
      <c r="AI445" s="259"/>
      <c r="AJ445" s="259"/>
      <c r="AK445" s="259"/>
      <c r="AL445" s="259"/>
      <c r="AM445" s="259"/>
      <c r="AN445" s="259"/>
      <c r="AO445" s="260"/>
    </row>
    <row r="446" spans="1:41" ht="39" customHeight="1">
      <c r="B446" s="269"/>
      <c r="N446" s="258"/>
      <c r="O446" s="258"/>
      <c r="P446" s="258"/>
      <c r="Q446" s="258"/>
      <c r="R446" s="258"/>
      <c r="S446" s="258"/>
      <c r="T446" s="258"/>
      <c r="U446" s="258"/>
      <c r="V446" s="258"/>
      <c r="W446" s="258"/>
      <c r="X446" s="258"/>
      <c r="Y446" s="258"/>
      <c r="Z446" s="258"/>
      <c r="AA446" s="258"/>
      <c r="AB446" s="258"/>
      <c r="AC446" s="258"/>
      <c r="AD446" s="258"/>
      <c r="AE446" s="258"/>
      <c r="AF446" s="259"/>
      <c r="AG446" s="259"/>
      <c r="AH446" s="259"/>
      <c r="AI446" s="259"/>
      <c r="AJ446" s="259"/>
      <c r="AK446" s="259"/>
      <c r="AL446" s="259"/>
      <c r="AM446" s="259"/>
      <c r="AN446" s="259"/>
      <c r="AO446" s="260"/>
    </row>
    <row r="447" spans="1:41" ht="39" customHeight="1">
      <c r="B447" s="269"/>
      <c r="N447" s="258"/>
      <c r="O447" s="258"/>
      <c r="P447" s="258"/>
      <c r="Q447" s="258"/>
      <c r="R447" s="258"/>
      <c r="S447" s="258"/>
      <c r="T447" s="258"/>
      <c r="U447" s="258"/>
      <c r="V447" s="258"/>
      <c r="W447" s="258"/>
      <c r="X447" s="258"/>
      <c r="Y447" s="258"/>
      <c r="Z447" s="258"/>
      <c r="AA447" s="258"/>
      <c r="AB447" s="258"/>
      <c r="AC447" s="258"/>
      <c r="AD447" s="258"/>
      <c r="AE447" s="258"/>
      <c r="AF447" s="259"/>
      <c r="AG447" s="259"/>
      <c r="AH447" s="259"/>
      <c r="AI447" s="259"/>
      <c r="AJ447" s="259"/>
      <c r="AK447" s="259"/>
      <c r="AL447" s="259"/>
      <c r="AM447" s="259"/>
      <c r="AN447" s="259"/>
      <c r="AO447" s="260"/>
    </row>
    <row r="448" spans="1:41" ht="53.25" customHeight="1">
      <c r="B448" s="269"/>
      <c r="N448" s="258"/>
      <c r="O448" s="258"/>
      <c r="P448" s="258"/>
      <c r="Q448" s="258"/>
      <c r="R448" s="258"/>
      <c r="S448" s="258"/>
      <c r="T448" s="258"/>
      <c r="U448" s="258"/>
      <c r="V448" s="258"/>
      <c r="W448" s="258"/>
      <c r="X448" s="258"/>
      <c r="Y448" s="258"/>
      <c r="Z448" s="258"/>
      <c r="AA448" s="258"/>
      <c r="AB448" s="258"/>
      <c r="AC448" s="258"/>
      <c r="AD448" s="258"/>
      <c r="AE448" s="258"/>
      <c r="AF448" s="259"/>
      <c r="AG448" s="259"/>
      <c r="AH448" s="259"/>
      <c r="AI448" s="259"/>
      <c r="AJ448" s="259"/>
      <c r="AK448" s="259"/>
      <c r="AL448" s="259"/>
      <c r="AM448" s="259"/>
      <c r="AN448" s="259"/>
      <c r="AO448" s="260"/>
    </row>
    <row r="449" spans="2:41" ht="15">
      <c r="B449" s="269"/>
      <c r="N449" s="258"/>
      <c r="O449" s="258"/>
      <c r="P449" s="258"/>
      <c r="Q449" s="258"/>
      <c r="R449" s="258"/>
      <c r="S449" s="258"/>
      <c r="T449" s="258"/>
      <c r="U449" s="258"/>
      <c r="V449" s="258"/>
      <c r="W449" s="258"/>
      <c r="X449" s="258"/>
      <c r="Y449" s="258"/>
      <c r="Z449" s="258"/>
      <c r="AA449" s="258"/>
      <c r="AB449" s="258"/>
      <c r="AC449" s="258"/>
      <c r="AD449" s="258"/>
      <c r="AE449" s="258"/>
      <c r="AF449" s="259"/>
      <c r="AG449" s="259"/>
      <c r="AH449" s="259"/>
      <c r="AI449" s="259"/>
      <c r="AJ449" s="259"/>
      <c r="AK449" s="259"/>
      <c r="AL449" s="259"/>
      <c r="AM449" s="259"/>
      <c r="AN449" s="259"/>
      <c r="AO449" s="260"/>
    </row>
    <row r="450" spans="2:41" ht="15">
      <c r="B450" s="269"/>
      <c r="N450" s="258"/>
      <c r="O450" s="258"/>
      <c r="P450" s="258"/>
      <c r="Q450" s="258"/>
      <c r="R450" s="258"/>
      <c r="S450" s="258"/>
      <c r="T450" s="258"/>
      <c r="U450" s="258"/>
      <c r="V450" s="258"/>
      <c r="W450" s="258"/>
      <c r="X450" s="258"/>
      <c r="Y450" s="258"/>
      <c r="Z450" s="258"/>
      <c r="AA450" s="258"/>
      <c r="AB450" s="258"/>
      <c r="AC450" s="258"/>
      <c r="AD450" s="258"/>
      <c r="AE450" s="258"/>
      <c r="AF450" s="259"/>
      <c r="AG450" s="259"/>
      <c r="AH450" s="259"/>
      <c r="AI450" s="259"/>
      <c r="AJ450" s="259"/>
      <c r="AK450" s="259"/>
      <c r="AL450" s="259"/>
      <c r="AM450" s="259"/>
      <c r="AN450" s="259"/>
      <c r="AO450" s="260"/>
    </row>
    <row r="451" spans="2:41" ht="15">
      <c r="B451" s="269"/>
      <c r="N451" s="258"/>
      <c r="O451" s="258"/>
      <c r="P451" s="258"/>
      <c r="Q451" s="258"/>
      <c r="R451" s="258"/>
      <c r="S451" s="258"/>
      <c r="T451" s="258"/>
      <c r="U451" s="258"/>
      <c r="V451" s="258"/>
      <c r="W451" s="258"/>
      <c r="X451" s="258"/>
      <c r="Y451" s="258"/>
      <c r="Z451" s="258"/>
      <c r="AA451" s="258"/>
      <c r="AB451" s="258"/>
      <c r="AC451" s="258"/>
      <c r="AD451" s="258"/>
      <c r="AE451" s="258"/>
      <c r="AF451" s="259"/>
      <c r="AG451" s="259"/>
      <c r="AH451" s="259"/>
      <c r="AI451" s="259"/>
      <c r="AJ451" s="259"/>
      <c r="AK451" s="259"/>
      <c r="AL451" s="259"/>
      <c r="AM451" s="259"/>
      <c r="AN451" s="259"/>
      <c r="AO451" s="260"/>
    </row>
    <row r="452" spans="2:41" ht="15">
      <c r="B452" s="269"/>
      <c r="N452" s="258"/>
      <c r="O452" s="258"/>
      <c r="P452" s="258"/>
      <c r="Q452" s="258"/>
      <c r="R452" s="258"/>
      <c r="S452" s="258"/>
      <c r="T452" s="258"/>
      <c r="U452" s="258"/>
      <c r="V452" s="258"/>
      <c r="W452" s="258"/>
      <c r="X452" s="258"/>
      <c r="Y452" s="258"/>
      <c r="Z452" s="258"/>
      <c r="AA452" s="258"/>
      <c r="AB452" s="258"/>
      <c r="AC452" s="258"/>
      <c r="AD452" s="258"/>
      <c r="AE452" s="258"/>
      <c r="AF452" s="259"/>
      <c r="AG452" s="259"/>
      <c r="AH452" s="259"/>
      <c r="AI452" s="259"/>
      <c r="AJ452" s="259"/>
      <c r="AK452" s="259"/>
      <c r="AL452" s="259"/>
      <c r="AM452" s="259"/>
      <c r="AN452" s="259"/>
      <c r="AO452" s="260"/>
    </row>
    <row r="453" spans="2:41" ht="15" customHeight="1">
      <c r="B453" s="269"/>
      <c r="N453" s="258"/>
      <c r="O453" s="258"/>
      <c r="P453" s="258"/>
      <c r="Q453" s="258"/>
      <c r="R453" s="258"/>
      <c r="S453" s="258"/>
      <c r="T453" s="258"/>
      <c r="U453" s="258"/>
      <c r="V453" s="258"/>
      <c r="W453" s="258"/>
      <c r="X453" s="258"/>
      <c r="Y453" s="258"/>
      <c r="Z453" s="258"/>
      <c r="AA453" s="258"/>
      <c r="AB453" s="258"/>
      <c r="AC453" s="258"/>
      <c r="AD453" s="258"/>
      <c r="AE453" s="258"/>
      <c r="AF453" s="259"/>
      <c r="AG453" s="259"/>
      <c r="AH453" s="259"/>
      <c r="AI453" s="259"/>
      <c r="AJ453" s="259"/>
      <c r="AK453" s="259"/>
      <c r="AL453" s="259"/>
      <c r="AM453" s="259"/>
      <c r="AN453" s="259"/>
      <c r="AO453" s="260"/>
    </row>
    <row r="454" spans="2:41" ht="15">
      <c r="B454" s="269"/>
      <c r="N454" s="258"/>
      <c r="O454" s="258"/>
      <c r="P454" s="258"/>
      <c r="Q454" s="258"/>
      <c r="R454" s="258"/>
      <c r="S454" s="258"/>
      <c r="T454" s="258"/>
      <c r="U454" s="258"/>
      <c r="V454" s="258"/>
      <c r="W454" s="258"/>
      <c r="X454" s="258"/>
      <c r="Y454" s="258"/>
      <c r="Z454" s="258"/>
      <c r="AA454" s="258"/>
      <c r="AB454" s="258"/>
      <c r="AC454" s="258"/>
      <c r="AD454" s="258"/>
      <c r="AE454" s="258"/>
      <c r="AF454" s="259"/>
      <c r="AG454" s="259"/>
      <c r="AH454" s="259"/>
      <c r="AI454" s="259"/>
      <c r="AJ454" s="259"/>
      <c r="AK454" s="259"/>
      <c r="AL454" s="259"/>
      <c r="AM454" s="259"/>
      <c r="AN454" s="259"/>
      <c r="AO454" s="260"/>
    </row>
    <row r="455" spans="2:41" ht="15" hidden="1">
      <c r="B455" s="269"/>
      <c r="N455" s="258"/>
      <c r="O455" s="258"/>
      <c r="P455" s="258"/>
      <c r="Q455" s="258"/>
      <c r="R455" s="258"/>
      <c r="S455" s="258"/>
      <c r="T455" s="258"/>
      <c r="U455" s="258"/>
      <c r="V455" s="258"/>
      <c r="W455" s="258"/>
      <c r="X455" s="258"/>
      <c r="Y455" s="258"/>
      <c r="Z455" s="258"/>
      <c r="AA455" s="258"/>
      <c r="AB455" s="258"/>
      <c r="AC455" s="258"/>
      <c r="AD455" s="258"/>
      <c r="AE455" s="258"/>
      <c r="AF455" s="259"/>
      <c r="AG455" s="259"/>
      <c r="AH455" s="259"/>
      <c r="AI455" s="259"/>
      <c r="AJ455" s="259"/>
      <c r="AK455" s="259"/>
      <c r="AL455" s="259"/>
      <c r="AM455" s="259"/>
      <c r="AN455" s="259"/>
      <c r="AO455" s="260"/>
    </row>
    <row r="456" spans="2:41" ht="15" hidden="1">
      <c r="B456" s="269"/>
      <c r="N456" s="258"/>
      <c r="O456" s="258"/>
      <c r="P456" s="258"/>
      <c r="Q456" s="258"/>
      <c r="R456" s="258"/>
      <c r="S456" s="258"/>
      <c r="T456" s="258"/>
      <c r="U456" s="258"/>
      <c r="V456" s="258"/>
      <c r="W456" s="258"/>
      <c r="X456" s="258"/>
      <c r="Y456" s="258"/>
      <c r="Z456" s="258"/>
      <c r="AA456" s="258"/>
      <c r="AB456" s="258"/>
      <c r="AC456" s="258"/>
      <c r="AD456" s="258"/>
      <c r="AE456" s="258"/>
      <c r="AF456" s="259"/>
      <c r="AG456" s="259"/>
      <c r="AH456" s="259"/>
      <c r="AI456" s="259"/>
      <c r="AJ456" s="259"/>
      <c r="AK456" s="259"/>
      <c r="AL456" s="259"/>
      <c r="AM456" s="259"/>
      <c r="AN456" s="259"/>
      <c r="AO456" s="260"/>
    </row>
    <row r="457" spans="2:41" ht="15" hidden="1">
      <c r="B457" s="269"/>
      <c r="N457" s="258"/>
      <c r="O457" s="258"/>
      <c r="P457" s="258"/>
      <c r="Q457" s="258"/>
      <c r="R457" s="258"/>
      <c r="S457" s="258"/>
      <c r="T457" s="258"/>
      <c r="U457" s="258"/>
      <c r="V457" s="258"/>
      <c r="W457" s="258"/>
      <c r="X457" s="258"/>
      <c r="Y457" s="258"/>
      <c r="Z457" s="258"/>
      <c r="AA457" s="258"/>
      <c r="AB457" s="258"/>
      <c r="AC457" s="258"/>
      <c r="AD457" s="258"/>
      <c r="AE457" s="258"/>
      <c r="AF457" s="259"/>
      <c r="AG457" s="259"/>
      <c r="AH457" s="259"/>
      <c r="AI457" s="259"/>
      <c r="AJ457" s="259"/>
      <c r="AK457" s="259"/>
      <c r="AL457" s="259"/>
      <c r="AM457" s="259"/>
      <c r="AN457" s="259"/>
      <c r="AO457" s="260"/>
    </row>
    <row r="458" spans="2:41" ht="15" hidden="1">
      <c r="B458" s="269"/>
      <c r="N458" s="258"/>
      <c r="O458" s="258"/>
      <c r="P458" s="258"/>
      <c r="Q458" s="258"/>
      <c r="R458" s="258"/>
      <c r="S458" s="258"/>
      <c r="T458" s="258"/>
      <c r="U458" s="258"/>
      <c r="V458" s="258"/>
      <c r="W458" s="258"/>
      <c r="X458" s="258"/>
      <c r="Y458" s="258"/>
      <c r="Z458" s="258"/>
      <c r="AA458" s="258"/>
      <c r="AB458" s="258"/>
      <c r="AC458" s="258"/>
      <c r="AD458" s="258"/>
      <c r="AE458" s="258"/>
      <c r="AF458" s="259"/>
      <c r="AG458" s="259"/>
      <c r="AH458" s="259"/>
      <c r="AI458" s="259"/>
      <c r="AJ458" s="259"/>
      <c r="AK458" s="259"/>
      <c r="AL458" s="259"/>
      <c r="AM458" s="259"/>
      <c r="AN458" s="259"/>
      <c r="AO458" s="260"/>
    </row>
    <row r="459" spans="2:41" ht="15" hidden="1">
      <c r="B459" s="269"/>
      <c r="N459" s="258"/>
      <c r="O459" s="258"/>
      <c r="P459" s="258"/>
      <c r="Q459" s="258"/>
      <c r="R459" s="258"/>
      <c r="S459" s="258"/>
      <c r="T459" s="258"/>
      <c r="U459" s="258"/>
      <c r="V459" s="258"/>
      <c r="W459" s="258"/>
      <c r="X459" s="258"/>
      <c r="Y459" s="258"/>
      <c r="Z459" s="258"/>
      <c r="AA459" s="258"/>
      <c r="AB459" s="258"/>
      <c r="AC459" s="258"/>
      <c r="AD459" s="258"/>
      <c r="AE459" s="258"/>
      <c r="AF459" s="259"/>
      <c r="AG459" s="259"/>
      <c r="AH459" s="259"/>
      <c r="AI459" s="259"/>
      <c r="AJ459" s="259"/>
      <c r="AK459" s="259"/>
      <c r="AL459" s="259"/>
      <c r="AM459" s="259"/>
      <c r="AN459" s="259"/>
      <c r="AO459" s="260"/>
    </row>
    <row r="460" spans="2:41" ht="15" hidden="1">
      <c r="B460" s="269"/>
      <c r="N460" s="258"/>
      <c r="O460" s="258"/>
      <c r="P460" s="258"/>
      <c r="Q460" s="258"/>
      <c r="R460" s="258"/>
      <c r="S460" s="258"/>
      <c r="T460" s="258"/>
      <c r="U460" s="258"/>
      <c r="V460" s="258"/>
      <c r="W460" s="258"/>
      <c r="X460" s="258"/>
      <c r="Y460" s="258"/>
      <c r="Z460" s="258"/>
      <c r="AA460" s="258"/>
      <c r="AB460" s="258"/>
      <c r="AC460" s="258"/>
      <c r="AD460" s="258"/>
      <c r="AE460" s="258"/>
      <c r="AF460" s="259"/>
      <c r="AG460" s="259"/>
      <c r="AH460" s="259"/>
      <c r="AI460" s="259"/>
      <c r="AJ460" s="259"/>
      <c r="AK460" s="259"/>
      <c r="AL460" s="259"/>
      <c r="AM460" s="259"/>
      <c r="AN460" s="259"/>
      <c r="AO460" s="260"/>
    </row>
    <row r="461" spans="2:41" ht="15" hidden="1">
      <c r="B461" s="269"/>
      <c r="N461" s="258"/>
      <c r="O461" s="258"/>
      <c r="P461" s="258"/>
      <c r="Q461" s="258"/>
      <c r="R461" s="258"/>
      <c r="S461" s="258"/>
      <c r="T461" s="258"/>
      <c r="U461" s="258"/>
      <c r="V461" s="258"/>
      <c r="W461" s="258"/>
      <c r="X461" s="258"/>
      <c r="Y461" s="258"/>
      <c r="Z461" s="258"/>
      <c r="AA461" s="258"/>
      <c r="AB461" s="258"/>
      <c r="AC461" s="258"/>
      <c r="AD461" s="258"/>
      <c r="AE461" s="258"/>
      <c r="AF461" s="259"/>
      <c r="AG461" s="259"/>
      <c r="AH461" s="259"/>
      <c r="AI461" s="259"/>
      <c r="AJ461" s="259"/>
      <c r="AK461" s="259"/>
      <c r="AL461" s="259"/>
      <c r="AM461" s="259"/>
      <c r="AN461" s="259"/>
      <c r="AO461" s="260"/>
    </row>
    <row r="462" spans="2:41" ht="15" hidden="1">
      <c r="B462" s="269"/>
      <c r="N462" s="258"/>
      <c r="O462" s="258"/>
      <c r="P462" s="258"/>
      <c r="Q462" s="258"/>
      <c r="R462" s="258"/>
      <c r="S462" s="258"/>
      <c r="T462" s="258"/>
      <c r="U462" s="258"/>
      <c r="V462" s="258"/>
      <c r="W462" s="258"/>
      <c r="X462" s="258"/>
      <c r="Y462" s="258"/>
      <c r="Z462" s="258"/>
      <c r="AA462" s="258"/>
      <c r="AB462" s="258"/>
      <c r="AC462" s="258"/>
      <c r="AD462" s="258"/>
      <c r="AE462" s="258"/>
      <c r="AF462" s="259"/>
      <c r="AG462" s="259"/>
      <c r="AH462" s="259"/>
      <c r="AI462" s="259"/>
      <c r="AJ462" s="259"/>
      <c r="AK462" s="259"/>
      <c r="AL462" s="259"/>
      <c r="AM462" s="259"/>
      <c r="AN462" s="259"/>
      <c r="AO462" s="260"/>
    </row>
    <row r="463" spans="2:41" ht="15" hidden="1">
      <c r="B463" s="269"/>
      <c r="N463" s="258"/>
      <c r="O463" s="258"/>
      <c r="P463" s="258"/>
      <c r="Q463" s="258"/>
      <c r="R463" s="258"/>
      <c r="S463" s="258"/>
      <c r="T463" s="258"/>
      <c r="U463" s="258"/>
      <c r="V463" s="258"/>
      <c r="W463" s="258"/>
      <c r="X463" s="258"/>
      <c r="Y463" s="258"/>
      <c r="Z463" s="258"/>
      <c r="AA463" s="258"/>
      <c r="AB463" s="258"/>
      <c r="AC463" s="258"/>
      <c r="AD463" s="258"/>
      <c r="AE463" s="258"/>
      <c r="AF463" s="259"/>
      <c r="AG463" s="259"/>
      <c r="AH463" s="259"/>
      <c r="AI463" s="259"/>
      <c r="AJ463" s="259"/>
      <c r="AK463" s="259"/>
      <c r="AL463" s="259"/>
      <c r="AM463" s="259"/>
      <c r="AN463" s="259"/>
      <c r="AO463" s="260"/>
    </row>
    <row r="464" spans="2:41" ht="15" hidden="1">
      <c r="B464" s="269"/>
      <c r="N464" s="258"/>
      <c r="O464" s="258"/>
      <c r="P464" s="258"/>
      <c r="Q464" s="258"/>
      <c r="R464" s="258"/>
      <c r="S464" s="258"/>
      <c r="T464" s="258"/>
      <c r="U464" s="258"/>
      <c r="V464" s="258"/>
      <c r="W464" s="258"/>
      <c r="X464" s="258"/>
      <c r="Y464" s="258"/>
      <c r="Z464" s="258"/>
      <c r="AA464" s="258"/>
      <c r="AB464" s="258"/>
      <c r="AC464" s="258"/>
      <c r="AD464" s="258"/>
      <c r="AE464" s="258"/>
      <c r="AF464" s="259"/>
      <c r="AG464" s="259"/>
      <c r="AH464" s="259"/>
      <c r="AI464" s="259"/>
      <c r="AJ464" s="259"/>
      <c r="AK464" s="259"/>
      <c r="AL464" s="259"/>
      <c r="AM464" s="259"/>
      <c r="AN464" s="259"/>
      <c r="AO464" s="260"/>
    </row>
    <row r="465" spans="2:41" ht="15" hidden="1">
      <c r="B465" s="269"/>
      <c r="N465" s="258"/>
      <c r="O465" s="258"/>
      <c r="P465" s="258"/>
      <c r="Q465" s="258"/>
      <c r="R465" s="258"/>
      <c r="S465" s="258"/>
      <c r="T465" s="258"/>
      <c r="U465" s="258"/>
      <c r="V465" s="258"/>
      <c r="W465" s="258"/>
      <c r="X465" s="258"/>
      <c r="Y465" s="258"/>
      <c r="Z465" s="258"/>
      <c r="AA465" s="258"/>
      <c r="AB465" s="258"/>
      <c r="AC465" s="258"/>
      <c r="AD465" s="258"/>
      <c r="AE465" s="258"/>
      <c r="AF465" s="259"/>
      <c r="AG465" s="259"/>
      <c r="AH465" s="259"/>
      <c r="AI465" s="259"/>
      <c r="AJ465" s="259"/>
      <c r="AK465" s="259"/>
      <c r="AL465" s="259"/>
      <c r="AM465" s="259"/>
      <c r="AN465" s="259"/>
      <c r="AO465" s="260"/>
    </row>
    <row r="466" spans="2:41" ht="15" hidden="1">
      <c r="B466" s="269"/>
      <c r="N466" s="258"/>
      <c r="O466" s="258"/>
      <c r="P466" s="258"/>
      <c r="Q466" s="258"/>
      <c r="R466" s="258"/>
      <c r="S466" s="258"/>
      <c r="T466" s="258"/>
      <c r="U466" s="258"/>
      <c r="V466" s="258"/>
      <c r="W466" s="258"/>
      <c r="X466" s="258"/>
      <c r="Y466" s="258"/>
      <c r="Z466" s="258"/>
      <c r="AA466" s="258"/>
      <c r="AB466" s="258"/>
      <c r="AC466" s="258"/>
      <c r="AD466" s="258"/>
      <c r="AE466" s="258"/>
      <c r="AF466" s="259"/>
      <c r="AG466" s="259"/>
      <c r="AH466" s="259"/>
      <c r="AI466" s="259"/>
      <c r="AJ466" s="259"/>
      <c r="AK466" s="259"/>
      <c r="AL466" s="259"/>
      <c r="AM466" s="259"/>
      <c r="AN466" s="259"/>
      <c r="AO466" s="260"/>
    </row>
    <row r="467" spans="2:41" ht="15" hidden="1">
      <c r="B467" s="269"/>
      <c r="N467" s="287"/>
      <c r="O467" s="258"/>
      <c r="P467" s="258"/>
      <c r="Q467" s="258"/>
      <c r="R467" s="258"/>
      <c r="S467" s="258"/>
      <c r="T467" s="258"/>
      <c r="U467" s="258"/>
      <c r="V467" s="258"/>
      <c r="W467" s="258"/>
      <c r="X467" s="258"/>
      <c r="Y467" s="258"/>
      <c r="Z467" s="258"/>
      <c r="AA467" s="258"/>
      <c r="AB467" s="258"/>
      <c r="AC467" s="258"/>
      <c r="AD467" s="258"/>
      <c r="AE467" s="258"/>
      <c r="AF467" s="259"/>
      <c r="AG467" s="259"/>
      <c r="AH467" s="259"/>
      <c r="AI467" s="259"/>
      <c r="AJ467" s="259"/>
      <c r="AK467" s="259"/>
      <c r="AL467" s="259"/>
      <c r="AM467" s="259"/>
      <c r="AN467" s="259"/>
      <c r="AO467" s="260"/>
    </row>
    <row r="468" spans="2:41" ht="15" hidden="1">
      <c r="B468" s="269"/>
      <c r="N468" s="287"/>
      <c r="O468" s="258"/>
      <c r="P468" s="258"/>
      <c r="Q468" s="258"/>
      <c r="R468" s="258"/>
      <c r="S468" s="258"/>
      <c r="T468" s="258"/>
      <c r="U468" s="258"/>
      <c r="V468" s="258"/>
      <c r="W468" s="258"/>
      <c r="X468" s="258"/>
      <c r="Y468" s="258"/>
      <c r="Z468" s="258"/>
      <c r="AA468" s="258"/>
      <c r="AB468" s="258"/>
      <c r="AC468" s="258"/>
      <c r="AD468" s="258"/>
      <c r="AE468" s="258"/>
      <c r="AF468" s="259"/>
      <c r="AG468" s="259"/>
      <c r="AH468" s="259"/>
      <c r="AI468" s="259"/>
      <c r="AJ468" s="259"/>
      <c r="AK468" s="259"/>
      <c r="AL468" s="259"/>
      <c r="AM468" s="259"/>
      <c r="AN468" s="259"/>
      <c r="AO468" s="260"/>
    </row>
    <row r="469" spans="2:41" ht="15" hidden="1">
      <c r="B469" s="269"/>
      <c r="N469" s="287"/>
      <c r="O469" s="258"/>
      <c r="P469" s="258"/>
      <c r="Q469" s="258"/>
      <c r="R469" s="258"/>
      <c r="S469" s="258"/>
      <c r="T469" s="258"/>
      <c r="U469" s="258"/>
      <c r="V469" s="258"/>
      <c r="W469" s="258"/>
      <c r="X469" s="258"/>
      <c r="Y469" s="258"/>
      <c r="Z469" s="258"/>
      <c r="AA469" s="258"/>
      <c r="AB469" s="258"/>
      <c r="AC469" s="258"/>
      <c r="AD469" s="258"/>
      <c r="AE469" s="258"/>
      <c r="AF469" s="259"/>
      <c r="AG469" s="259"/>
      <c r="AH469" s="259"/>
      <c r="AI469" s="259"/>
      <c r="AJ469" s="259"/>
      <c r="AK469" s="259"/>
      <c r="AL469" s="259"/>
      <c r="AM469" s="259"/>
      <c r="AN469" s="259"/>
      <c r="AO469" s="260"/>
    </row>
    <row r="470" spans="2:41" ht="15" hidden="1">
      <c r="B470" s="269"/>
      <c r="N470" s="287"/>
      <c r="O470" s="258"/>
      <c r="P470" s="258"/>
      <c r="Q470" s="258"/>
      <c r="R470" s="258"/>
      <c r="S470" s="258"/>
      <c r="T470" s="258"/>
      <c r="U470" s="258"/>
      <c r="V470" s="258"/>
      <c r="W470" s="258"/>
      <c r="X470" s="258"/>
      <c r="Y470" s="258"/>
      <c r="Z470" s="258"/>
      <c r="AA470" s="258"/>
      <c r="AB470" s="258"/>
      <c r="AC470" s="258"/>
      <c r="AD470" s="258"/>
      <c r="AE470" s="258"/>
      <c r="AF470" s="259"/>
      <c r="AG470" s="259"/>
      <c r="AH470" s="259"/>
      <c r="AI470" s="259"/>
      <c r="AJ470" s="259"/>
      <c r="AK470" s="259"/>
      <c r="AL470" s="259"/>
      <c r="AM470" s="259"/>
      <c r="AN470" s="259"/>
      <c r="AO470" s="260"/>
    </row>
    <row r="471" spans="2:41" ht="15" hidden="1">
      <c r="B471" s="269"/>
      <c r="N471" s="287"/>
      <c r="O471" s="258"/>
      <c r="P471" s="258"/>
      <c r="Q471" s="258"/>
      <c r="R471" s="258"/>
      <c r="S471" s="258"/>
      <c r="T471" s="258"/>
      <c r="U471" s="258"/>
      <c r="V471" s="258"/>
      <c r="W471" s="258"/>
      <c r="X471" s="258"/>
      <c r="Y471" s="258"/>
      <c r="Z471" s="258"/>
      <c r="AA471" s="258"/>
      <c r="AB471" s="258"/>
      <c r="AC471" s="258"/>
      <c r="AD471" s="258"/>
      <c r="AE471" s="258"/>
      <c r="AF471" s="259"/>
      <c r="AG471" s="259"/>
      <c r="AH471" s="259"/>
      <c r="AI471" s="259"/>
      <c r="AJ471" s="259"/>
      <c r="AK471" s="259"/>
      <c r="AL471" s="259"/>
      <c r="AM471" s="259"/>
      <c r="AN471" s="259"/>
      <c r="AO471" s="260"/>
    </row>
    <row r="472" spans="2:41" ht="21" hidden="1" customHeight="1">
      <c r="B472" s="269"/>
      <c r="N472" s="287"/>
      <c r="O472" s="258"/>
      <c r="P472" s="258"/>
      <c r="Q472" s="258"/>
      <c r="R472" s="258"/>
      <c r="S472" s="258"/>
      <c r="T472" s="258"/>
      <c r="U472" s="258"/>
      <c r="V472" s="258"/>
      <c r="W472" s="258"/>
      <c r="X472" s="258"/>
      <c r="Y472" s="258"/>
      <c r="Z472" s="258"/>
      <c r="AA472" s="258"/>
      <c r="AB472" s="258"/>
      <c r="AC472" s="258"/>
      <c r="AD472" s="258"/>
      <c r="AE472" s="258"/>
      <c r="AF472" s="259"/>
      <c r="AG472" s="259"/>
      <c r="AH472" s="259"/>
      <c r="AI472" s="259"/>
      <c r="AJ472" s="259"/>
      <c r="AK472" s="259"/>
      <c r="AL472" s="259"/>
      <c r="AM472" s="259"/>
      <c r="AN472" s="259"/>
      <c r="AO472" s="260"/>
    </row>
    <row r="473" spans="2:41" ht="21" hidden="1" customHeight="1">
      <c r="B473" s="269"/>
      <c r="N473" s="287"/>
      <c r="O473" s="258"/>
      <c r="P473" s="258"/>
      <c r="Q473" s="258"/>
      <c r="R473" s="258"/>
      <c r="S473" s="258"/>
      <c r="T473" s="258"/>
      <c r="U473" s="258"/>
      <c r="V473" s="258"/>
      <c r="W473" s="258"/>
      <c r="X473" s="258"/>
      <c r="Y473" s="258"/>
      <c r="Z473" s="258"/>
      <c r="AA473" s="258"/>
      <c r="AB473" s="258"/>
      <c r="AC473" s="258"/>
      <c r="AD473" s="258"/>
      <c r="AE473" s="258"/>
      <c r="AF473" s="259"/>
      <c r="AG473" s="259"/>
      <c r="AH473" s="259"/>
      <c r="AI473" s="259"/>
      <c r="AJ473" s="259"/>
      <c r="AK473" s="259"/>
      <c r="AL473" s="259"/>
      <c r="AM473" s="259"/>
      <c r="AN473" s="259"/>
      <c r="AO473" s="260"/>
    </row>
    <row r="474" spans="2:41" ht="21" hidden="1" customHeight="1">
      <c r="B474" s="269"/>
      <c r="N474" s="287"/>
      <c r="O474" s="258"/>
      <c r="P474" s="258"/>
      <c r="Q474" s="258"/>
      <c r="R474" s="258"/>
      <c r="S474" s="258"/>
      <c r="T474" s="258"/>
      <c r="U474" s="258"/>
      <c r="V474" s="258"/>
      <c r="W474" s="258"/>
      <c r="X474" s="258"/>
      <c r="Y474" s="258"/>
      <c r="Z474" s="258"/>
      <c r="AA474" s="258"/>
      <c r="AB474" s="258"/>
      <c r="AC474" s="258"/>
      <c r="AD474" s="258"/>
      <c r="AE474" s="258"/>
      <c r="AF474" s="259"/>
      <c r="AG474" s="259"/>
      <c r="AH474" s="259"/>
      <c r="AI474" s="259"/>
      <c r="AJ474" s="259"/>
      <c r="AK474" s="259"/>
      <c r="AL474" s="259"/>
      <c r="AM474" s="259"/>
      <c r="AN474" s="259"/>
      <c r="AO474" s="260"/>
    </row>
    <row r="475" spans="2:41" ht="21" hidden="1" customHeight="1">
      <c r="B475" s="269"/>
      <c r="N475" s="287"/>
      <c r="O475" s="258"/>
      <c r="P475" s="258"/>
      <c r="Q475" s="258"/>
      <c r="R475" s="258"/>
      <c r="S475" s="258"/>
      <c r="T475" s="258"/>
      <c r="U475" s="258"/>
      <c r="V475" s="258"/>
      <c r="W475" s="258"/>
      <c r="X475" s="258"/>
      <c r="Y475" s="258"/>
      <c r="Z475" s="258"/>
      <c r="AA475" s="258"/>
      <c r="AB475" s="258"/>
      <c r="AC475" s="258"/>
      <c r="AD475" s="258"/>
      <c r="AE475" s="258"/>
      <c r="AF475" s="259"/>
      <c r="AG475" s="259"/>
      <c r="AH475" s="259"/>
      <c r="AI475" s="259"/>
      <c r="AJ475" s="259"/>
      <c r="AK475" s="259"/>
      <c r="AL475" s="259"/>
      <c r="AM475" s="259"/>
      <c r="AN475" s="259"/>
      <c r="AO475" s="260"/>
    </row>
    <row r="476" spans="2:41" ht="21" hidden="1" customHeight="1">
      <c r="B476" s="269"/>
      <c r="N476" s="287"/>
      <c r="O476" s="258"/>
      <c r="P476" s="258"/>
      <c r="Q476" s="258"/>
      <c r="R476" s="258"/>
      <c r="S476" s="258"/>
      <c r="T476" s="258"/>
      <c r="U476" s="258"/>
      <c r="V476" s="258"/>
      <c r="W476" s="258"/>
      <c r="X476" s="258"/>
      <c r="Y476" s="258"/>
      <c r="Z476" s="258"/>
      <c r="AA476" s="258"/>
      <c r="AB476" s="258"/>
      <c r="AC476" s="258"/>
      <c r="AD476" s="258"/>
      <c r="AE476" s="258"/>
      <c r="AF476" s="259"/>
      <c r="AG476" s="259"/>
      <c r="AH476" s="259"/>
      <c r="AI476" s="259"/>
      <c r="AJ476" s="259"/>
      <c r="AK476" s="259"/>
      <c r="AL476" s="259"/>
      <c r="AM476" s="259"/>
      <c r="AN476" s="259"/>
      <c r="AO476" s="260"/>
    </row>
    <row r="477" spans="2:41" ht="15" hidden="1">
      <c r="B477" s="269"/>
      <c r="N477" s="287"/>
      <c r="O477" s="258"/>
      <c r="P477" s="258"/>
      <c r="Q477" s="258"/>
      <c r="R477" s="258"/>
      <c r="S477" s="258"/>
      <c r="T477" s="258"/>
      <c r="U477" s="258"/>
      <c r="V477" s="258"/>
      <c r="W477" s="258"/>
      <c r="X477" s="258"/>
      <c r="Y477" s="258"/>
      <c r="Z477" s="258"/>
      <c r="AA477" s="258"/>
      <c r="AB477" s="258"/>
      <c r="AC477" s="258"/>
      <c r="AD477" s="258"/>
      <c r="AE477" s="258"/>
      <c r="AF477" s="259"/>
      <c r="AG477" s="259"/>
      <c r="AH477" s="259"/>
      <c r="AI477" s="259"/>
      <c r="AJ477" s="259"/>
      <c r="AK477" s="259"/>
      <c r="AL477" s="259"/>
      <c r="AM477" s="259"/>
      <c r="AN477" s="259"/>
      <c r="AO477" s="260"/>
    </row>
    <row r="478" spans="2:41" ht="24" hidden="1" customHeight="1">
      <c r="B478" s="269"/>
      <c r="N478" s="287"/>
      <c r="O478" s="287"/>
      <c r="P478" s="287"/>
      <c r="Q478" s="287"/>
      <c r="R478" s="256"/>
      <c r="S478" s="319"/>
      <c r="T478" s="271"/>
      <c r="U478" s="271"/>
      <c r="V478" s="271"/>
      <c r="W478" s="271"/>
      <c r="X478" s="271"/>
      <c r="Y478" s="271"/>
      <c r="Z478" s="317"/>
      <c r="AA478" s="313"/>
      <c r="AB478" s="313"/>
      <c r="AC478" s="313"/>
      <c r="AD478" s="313"/>
      <c r="AE478" s="313"/>
      <c r="AF478" s="278"/>
      <c r="AG478" s="278"/>
      <c r="AH478" s="278"/>
      <c r="AI478" s="278"/>
      <c r="AJ478" s="278"/>
      <c r="AK478" s="278"/>
      <c r="AL478" s="278"/>
      <c r="AM478" s="278"/>
      <c r="AN478" s="278"/>
    </row>
    <row r="479" spans="2:41" ht="15" hidden="1">
      <c r="B479" s="269"/>
      <c r="N479" s="287"/>
      <c r="O479" s="287"/>
      <c r="P479" s="287"/>
      <c r="Q479" s="287"/>
      <c r="R479" s="256"/>
      <c r="S479" s="320"/>
      <c r="T479" s="258"/>
      <c r="U479" s="258"/>
      <c r="V479" s="258"/>
      <c r="W479" s="258"/>
      <c r="X479" s="258"/>
      <c r="Y479" s="258"/>
      <c r="Z479" s="318"/>
    </row>
    <row r="480" spans="2:41" ht="15" hidden="1">
      <c r="B480" s="269"/>
      <c r="N480" s="287"/>
      <c r="O480" s="287"/>
      <c r="P480" s="287"/>
      <c r="Q480" s="287"/>
      <c r="R480" s="256"/>
      <c r="S480" s="320"/>
      <c r="T480" s="258"/>
      <c r="U480" s="258"/>
      <c r="V480" s="258"/>
      <c r="W480" s="258"/>
      <c r="X480" s="258"/>
      <c r="Y480" s="258"/>
      <c r="Z480" s="318"/>
    </row>
    <row r="481" spans="1:26" ht="15" hidden="1">
      <c r="B481" s="269"/>
      <c r="N481" s="287"/>
      <c r="O481" s="287"/>
      <c r="P481" s="287"/>
      <c r="Q481" s="287"/>
      <c r="R481" s="256"/>
      <c r="S481" s="320"/>
      <c r="T481" s="258"/>
      <c r="U481" s="258"/>
      <c r="V481" s="258"/>
      <c r="W481" s="258"/>
      <c r="X481" s="258"/>
      <c r="Y481" s="258"/>
      <c r="Z481" s="318"/>
    </row>
    <row r="482" spans="1:26" ht="15" hidden="1">
      <c r="B482" s="269"/>
      <c r="N482" s="287"/>
      <c r="O482" s="287"/>
      <c r="P482" s="287"/>
      <c r="Q482" s="287"/>
      <c r="R482" s="256"/>
      <c r="S482" s="320"/>
      <c r="T482" s="258"/>
      <c r="U482" s="258"/>
      <c r="V482" s="258"/>
      <c r="W482" s="258"/>
      <c r="X482" s="258"/>
      <c r="Y482" s="258"/>
      <c r="Z482" s="318"/>
    </row>
    <row r="483" spans="1:26" ht="15" hidden="1">
      <c r="B483" s="269"/>
      <c r="N483" s="287"/>
      <c r="O483" s="287"/>
      <c r="P483" s="287"/>
      <c r="Q483" s="287"/>
      <c r="R483" s="256"/>
      <c r="S483" s="320"/>
      <c r="T483" s="258"/>
      <c r="U483" s="258"/>
      <c r="V483" s="258"/>
      <c r="W483" s="258"/>
      <c r="X483" s="258"/>
      <c r="Y483" s="258"/>
      <c r="Z483" s="318"/>
    </row>
    <row r="484" spans="1:26" ht="15" hidden="1">
      <c r="B484" s="269"/>
      <c r="N484" s="287"/>
      <c r="O484" s="287"/>
      <c r="P484" s="287"/>
      <c r="Q484" s="287"/>
      <c r="R484" s="256"/>
      <c r="S484" s="320"/>
      <c r="T484" s="258"/>
      <c r="U484" s="258"/>
      <c r="V484" s="258"/>
      <c r="W484" s="258"/>
      <c r="X484" s="258"/>
      <c r="Y484" s="258"/>
      <c r="Z484" s="318"/>
    </row>
    <row r="485" spans="1:26" ht="15" hidden="1">
      <c r="B485" s="269"/>
      <c r="N485" s="287"/>
      <c r="O485" s="287"/>
      <c r="P485" s="287"/>
      <c r="Q485" s="287"/>
      <c r="R485" s="256"/>
      <c r="S485" s="320"/>
      <c r="T485" s="258"/>
      <c r="U485" s="258"/>
      <c r="V485" s="258"/>
      <c r="W485" s="258"/>
      <c r="X485" s="258"/>
      <c r="Y485" s="258"/>
      <c r="Z485" s="318"/>
    </row>
    <row r="486" spans="1:26" ht="15" hidden="1">
      <c r="B486" s="269"/>
      <c r="N486" s="287"/>
      <c r="O486" s="287"/>
      <c r="P486" s="287"/>
      <c r="Q486" s="287"/>
      <c r="R486" s="256"/>
      <c r="S486" s="320"/>
      <c r="T486" s="258"/>
      <c r="U486" s="258"/>
      <c r="V486" s="258"/>
      <c r="W486" s="258"/>
      <c r="X486" s="258"/>
      <c r="Y486" s="258"/>
      <c r="Z486" s="318"/>
    </row>
    <row r="487" spans="1:26" ht="15" hidden="1">
      <c r="B487" s="269"/>
      <c r="N487" s="287"/>
      <c r="O487" s="287"/>
      <c r="P487" s="287"/>
      <c r="Q487" s="287"/>
      <c r="R487" s="256"/>
      <c r="S487" s="320"/>
      <c r="T487" s="258"/>
      <c r="U487" s="258"/>
      <c r="V487" s="258"/>
      <c r="W487" s="258"/>
      <c r="X487" s="258"/>
      <c r="Y487" s="258"/>
      <c r="Z487" s="318"/>
    </row>
    <row r="488" spans="1:26" ht="15" hidden="1">
      <c r="B488" s="269"/>
      <c r="N488" s="287"/>
      <c r="O488" s="287"/>
      <c r="P488" s="287"/>
      <c r="Q488" s="287"/>
      <c r="R488" s="256"/>
      <c r="S488" s="320"/>
      <c r="T488" s="258"/>
      <c r="U488" s="258"/>
      <c r="V488" s="258"/>
      <c r="W488" s="258"/>
      <c r="X488" s="258"/>
      <c r="Y488" s="258"/>
      <c r="Z488" s="318"/>
    </row>
    <row r="489" spans="1:26" ht="15" hidden="1">
      <c r="B489" s="269"/>
      <c r="N489" s="287"/>
      <c r="O489" s="287"/>
      <c r="P489" s="287"/>
      <c r="Q489" s="287"/>
      <c r="R489" s="256"/>
      <c r="S489" s="320"/>
      <c r="T489" s="258"/>
      <c r="U489" s="258"/>
      <c r="V489" s="258"/>
      <c r="W489" s="258"/>
      <c r="X489" s="258"/>
      <c r="Y489" s="258"/>
      <c r="Z489" s="318"/>
    </row>
    <row r="490" spans="1:26" ht="15" hidden="1">
      <c r="B490" s="269"/>
      <c r="N490" s="287"/>
      <c r="O490" s="287"/>
      <c r="P490" s="287"/>
      <c r="Q490" s="287"/>
      <c r="R490" s="256"/>
      <c r="S490" s="320"/>
      <c r="T490" s="258"/>
      <c r="U490" s="258"/>
      <c r="V490" s="258"/>
      <c r="W490" s="258"/>
      <c r="X490" s="258"/>
      <c r="Y490" s="258"/>
      <c r="Z490" s="318"/>
    </row>
    <row r="491" spans="1:26" ht="15" hidden="1">
      <c r="A491" s="284"/>
      <c r="B491" s="275"/>
      <c r="N491" s="287"/>
      <c r="O491" s="287"/>
      <c r="P491" s="287"/>
      <c r="Q491" s="287"/>
      <c r="R491" s="256"/>
      <c r="S491" s="320"/>
      <c r="T491" s="258"/>
      <c r="U491" s="258"/>
      <c r="V491" s="258"/>
      <c r="W491" s="258"/>
      <c r="X491" s="258"/>
      <c r="Y491" s="258"/>
      <c r="Z491" s="318"/>
    </row>
    <row r="492" spans="1:26" ht="15" hidden="1">
      <c r="B492" s="269"/>
      <c r="N492" s="287"/>
      <c r="O492" s="287"/>
      <c r="P492" s="287"/>
      <c r="Q492" s="287"/>
      <c r="R492" s="256"/>
      <c r="S492" s="320"/>
      <c r="T492" s="258"/>
      <c r="U492" s="258"/>
      <c r="V492" s="258"/>
      <c r="W492" s="258"/>
      <c r="X492" s="258"/>
      <c r="Y492" s="258"/>
      <c r="Z492" s="318"/>
    </row>
    <row r="493" spans="1:26" ht="15" hidden="1">
      <c r="B493" s="269"/>
      <c r="N493" s="287"/>
      <c r="O493" s="287"/>
      <c r="P493" s="287"/>
      <c r="Q493" s="287"/>
      <c r="R493" s="256"/>
      <c r="S493" s="320"/>
      <c r="T493" s="258"/>
      <c r="U493" s="258"/>
      <c r="V493" s="258"/>
      <c r="W493" s="258"/>
      <c r="X493" s="258"/>
      <c r="Y493" s="258"/>
      <c r="Z493" s="318"/>
    </row>
    <row r="494" spans="1:26" ht="15" hidden="1">
      <c r="B494" s="269"/>
      <c r="N494" s="287"/>
      <c r="O494" s="287"/>
      <c r="P494" s="287"/>
      <c r="Q494" s="287"/>
      <c r="R494" s="256"/>
      <c r="S494" s="317"/>
      <c r="T494" s="313"/>
      <c r="U494" s="313"/>
      <c r="V494" s="313"/>
      <c r="W494" s="313"/>
      <c r="X494" s="313"/>
      <c r="Y494" s="313"/>
    </row>
    <row r="495" spans="1:26" ht="15" hidden="1">
      <c r="B495" s="269"/>
      <c r="N495" s="287"/>
      <c r="O495" s="287"/>
      <c r="P495" s="287"/>
      <c r="Q495" s="287"/>
      <c r="R495" s="256"/>
      <c r="S495" s="318"/>
    </row>
    <row r="496" spans="1:26" ht="15" hidden="1">
      <c r="B496" s="269"/>
      <c r="N496" s="287"/>
      <c r="O496" s="287"/>
      <c r="P496" s="287"/>
      <c r="Q496" s="287"/>
      <c r="R496" s="256"/>
      <c r="S496" s="318"/>
    </row>
    <row r="497" spans="1:31" ht="15" hidden="1">
      <c r="B497" s="269"/>
      <c r="N497" s="287"/>
      <c r="O497" s="287"/>
      <c r="P497" s="287"/>
      <c r="Q497" s="287"/>
      <c r="R497" s="256"/>
      <c r="S497" s="318"/>
    </row>
    <row r="498" spans="1:31" ht="15" hidden="1">
      <c r="B498" s="269"/>
      <c r="N498" s="287"/>
      <c r="O498" s="287"/>
      <c r="P498" s="287"/>
      <c r="Q498" s="287"/>
      <c r="R498" s="256"/>
      <c r="S498" s="318"/>
    </row>
    <row r="499" spans="1:31" s="279" customFormat="1" ht="34.5" hidden="1" customHeight="1" thickBot="1">
      <c r="A499" s="285"/>
      <c r="B499" s="269"/>
      <c r="C499" s="268"/>
      <c r="D499" s="268"/>
      <c r="E499" s="268"/>
      <c r="F499" s="268"/>
      <c r="G499" s="268"/>
      <c r="H499" s="268"/>
      <c r="I499" s="268"/>
      <c r="J499" s="268"/>
      <c r="K499" s="268"/>
      <c r="L499" s="268"/>
      <c r="M499" s="268"/>
      <c r="N499" s="287"/>
      <c r="O499" s="287"/>
      <c r="P499" s="287"/>
      <c r="Q499" s="287"/>
      <c r="R499" s="256"/>
      <c r="S499" s="309"/>
      <c r="T499" s="310"/>
      <c r="U499" s="310"/>
      <c r="V499" s="310"/>
      <c r="W499" s="310"/>
      <c r="X499" s="310"/>
      <c r="Y499" s="310"/>
      <c r="Z499" s="310"/>
      <c r="AA499" s="310"/>
      <c r="AB499" s="310"/>
      <c r="AC499" s="310"/>
      <c r="AD499" s="310"/>
      <c r="AE499" s="310"/>
    </row>
    <row r="500" spans="1:31" ht="27.75" hidden="1" customHeight="1" thickBot="1">
      <c r="A500" s="284"/>
      <c r="B500" s="275"/>
      <c r="N500" s="287"/>
      <c r="O500" s="287"/>
      <c r="P500" s="287"/>
      <c r="Q500" s="287"/>
      <c r="R500" s="256"/>
      <c r="S500" s="321"/>
      <c r="T500" s="322"/>
      <c r="U500" s="322"/>
      <c r="V500" s="318"/>
    </row>
    <row r="501" spans="1:31" ht="23.25" hidden="1" customHeight="1" thickBot="1">
      <c r="B501" s="269"/>
      <c r="N501" s="287"/>
      <c r="O501" s="287"/>
      <c r="P501" s="287"/>
      <c r="Q501" s="287"/>
      <c r="R501" s="256"/>
      <c r="S501" s="321"/>
      <c r="T501" s="322"/>
      <c r="U501" s="322"/>
      <c r="V501" s="318"/>
    </row>
    <row r="502" spans="1:31" ht="23.25" hidden="1" customHeight="1" thickBot="1">
      <c r="A502" s="284"/>
      <c r="B502" s="275"/>
      <c r="N502" s="287"/>
      <c r="O502" s="287"/>
      <c r="P502" s="287"/>
      <c r="Q502" s="287"/>
      <c r="R502" s="256"/>
      <c r="S502" s="321"/>
      <c r="T502" s="322"/>
      <c r="U502" s="322"/>
      <c r="V502" s="318"/>
    </row>
    <row r="503" spans="1:31" ht="23.25" hidden="1" customHeight="1" thickBot="1">
      <c r="A503" s="284"/>
      <c r="B503" s="275"/>
      <c r="N503" s="287"/>
      <c r="O503" s="287"/>
      <c r="P503" s="287"/>
      <c r="Q503" s="287"/>
      <c r="R503" s="256"/>
      <c r="S503" s="321"/>
      <c r="T503" s="322"/>
      <c r="U503" s="322"/>
      <c r="V503" s="318"/>
    </row>
    <row r="504" spans="1:31" ht="37.5" hidden="1" customHeight="1" thickBot="1">
      <c r="A504" s="284"/>
      <c r="B504" s="275"/>
      <c r="N504" s="287"/>
      <c r="O504" s="287"/>
      <c r="P504" s="287"/>
      <c r="Q504" s="287"/>
      <c r="R504" s="256"/>
      <c r="S504" s="321"/>
      <c r="T504" s="322"/>
      <c r="U504" s="322"/>
      <c r="V504" s="318"/>
    </row>
    <row r="505" spans="1:31" ht="37.5" hidden="1" customHeight="1" thickBot="1">
      <c r="A505" s="284"/>
      <c r="B505" s="275"/>
      <c r="N505" s="287"/>
      <c r="O505" s="287"/>
      <c r="P505" s="287"/>
      <c r="Q505" s="287"/>
      <c r="R505" s="256"/>
      <c r="S505" s="321"/>
      <c r="T505" s="322"/>
      <c r="U505" s="322"/>
      <c r="V505" s="318"/>
    </row>
    <row r="506" spans="1:31" ht="36.75" hidden="1" customHeight="1">
      <c r="A506" s="284"/>
      <c r="B506" s="275"/>
      <c r="N506" s="287"/>
      <c r="O506" s="287"/>
      <c r="P506" s="287"/>
      <c r="Q506" s="287"/>
      <c r="R506" s="256"/>
      <c r="S506" s="317"/>
      <c r="T506" s="313"/>
      <c r="U506" s="313"/>
    </row>
    <row r="507" spans="1:31" ht="15" hidden="1">
      <c r="A507" s="284"/>
      <c r="B507" s="275"/>
      <c r="N507" s="287"/>
      <c r="O507" s="287"/>
      <c r="P507" s="287"/>
      <c r="Q507" s="287"/>
      <c r="R507" s="256"/>
      <c r="S507" s="318"/>
    </row>
    <row r="508" spans="1:31" s="279" customFormat="1" ht="33.75" hidden="1" customHeight="1">
      <c r="A508" s="285"/>
      <c r="B508" s="269"/>
      <c r="C508" s="268"/>
      <c r="D508" s="268"/>
      <c r="E508" s="268"/>
      <c r="F508" s="268"/>
      <c r="G508" s="268"/>
      <c r="H508" s="268"/>
      <c r="I508" s="268"/>
      <c r="J508" s="268"/>
      <c r="K508" s="268"/>
      <c r="L508" s="268"/>
      <c r="M508" s="268"/>
      <c r="N508" s="287"/>
      <c r="O508" s="287"/>
      <c r="P508" s="287"/>
      <c r="Q508" s="287"/>
      <c r="R508" s="256"/>
      <c r="S508" s="309"/>
      <c r="T508" s="310"/>
      <c r="U508" s="310"/>
      <c r="V508" s="310"/>
      <c r="W508" s="310"/>
      <c r="X508" s="310"/>
      <c r="Y508" s="310"/>
      <c r="Z508" s="310"/>
      <c r="AA508" s="310"/>
      <c r="AB508" s="310"/>
      <c r="AC508" s="310"/>
      <c r="AD508" s="310"/>
      <c r="AE508" s="310"/>
    </row>
    <row r="509" spans="1:31" ht="25.5" hidden="1" customHeight="1">
      <c r="B509" s="269"/>
      <c r="N509" s="287"/>
      <c r="O509" s="287"/>
      <c r="P509" s="287"/>
      <c r="Q509" s="287"/>
      <c r="R509" s="256"/>
      <c r="S509" s="318"/>
    </row>
    <row r="510" spans="1:31" s="279" customFormat="1" ht="23.25" hidden="1" customHeight="1">
      <c r="A510" s="285"/>
      <c r="B510" s="269"/>
      <c r="C510" s="268"/>
      <c r="D510" s="268"/>
      <c r="E510" s="268"/>
      <c r="F510" s="268"/>
      <c r="G510" s="268"/>
      <c r="H510" s="268"/>
      <c r="I510" s="268"/>
      <c r="J510" s="268"/>
      <c r="K510" s="268"/>
      <c r="L510" s="268"/>
      <c r="M510" s="268"/>
      <c r="N510" s="287"/>
      <c r="O510" s="287"/>
      <c r="P510" s="287"/>
      <c r="Q510" s="287"/>
      <c r="R510" s="256"/>
      <c r="S510" s="309"/>
      <c r="T510" s="310"/>
      <c r="U510" s="310"/>
      <c r="V510" s="310"/>
      <c r="W510" s="310"/>
      <c r="X510" s="310"/>
      <c r="Y510" s="310"/>
      <c r="Z510" s="310"/>
      <c r="AA510" s="310"/>
      <c r="AB510" s="310"/>
      <c r="AC510" s="310"/>
      <c r="AD510" s="310"/>
      <c r="AE510" s="310"/>
    </row>
    <row r="511" spans="1:31" s="279" customFormat="1" ht="23.25" hidden="1" customHeight="1">
      <c r="A511" s="285"/>
      <c r="B511" s="269"/>
      <c r="C511" s="268"/>
      <c r="D511" s="268"/>
      <c r="E511" s="268"/>
      <c r="F511" s="268"/>
      <c r="G511" s="268"/>
      <c r="H511" s="268"/>
      <c r="I511" s="268"/>
      <c r="J511" s="268"/>
      <c r="K511" s="268"/>
      <c r="L511" s="268"/>
      <c r="M511" s="268"/>
      <c r="N511" s="312"/>
      <c r="O511" s="287"/>
      <c r="P511" s="287"/>
      <c r="Q511" s="287"/>
      <c r="R511" s="256"/>
      <c r="S511" s="309"/>
      <c r="T511" s="310"/>
      <c r="U511" s="310"/>
      <c r="V511" s="310"/>
      <c r="W511" s="310"/>
      <c r="X511" s="310"/>
      <c r="Y511" s="310"/>
      <c r="Z511" s="310"/>
      <c r="AA511" s="310"/>
      <c r="AB511" s="310"/>
      <c r="AC511" s="310"/>
      <c r="AD511" s="310"/>
      <c r="AE511" s="310"/>
    </row>
    <row r="512" spans="1:31" s="279" customFormat="1" ht="38.25" hidden="1" customHeight="1">
      <c r="A512" s="285"/>
      <c r="B512" s="269"/>
      <c r="C512" s="268"/>
      <c r="D512" s="268"/>
      <c r="E512" s="268"/>
      <c r="F512" s="268"/>
      <c r="G512" s="268"/>
      <c r="H512" s="268"/>
      <c r="I512" s="268"/>
      <c r="J512" s="268"/>
      <c r="K512" s="268"/>
      <c r="L512" s="268"/>
      <c r="M512" s="268"/>
      <c r="N512" s="313"/>
      <c r="O512" s="287"/>
      <c r="P512" s="287"/>
      <c r="Q512" s="287"/>
      <c r="R512" s="256"/>
      <c r="S512" s="309"/>
      <c r="T512" s="310"/>
      <c r="U512" s="310"/>
      <c r="V512" s="310"/>
      <c r="W512" s="310"/>
      <c r="X512" s="310"/>
      <c r="Y512" s="310"/>
      <c r="Z512" s="310"/>
      <c r="AA512" s="310"/>
      <c r="AB512" s="310"/>
      <c r="AC512" s="310"/>
      <c r="AD512" s="310"/>
      <c r="AE512" s="310"/>
    </row>
    <row r="513" spans="1:46" s="279" customFormat="1" ht="38.25" hidden="1" customHeight="1">
      <c r="A513" s="285"/>
      <c r="B513" s="269"/>
      <c r="C513" s="268"/>
      <c r="D513" s="268"/>
      <c r="E513" s="268"/>
      <c r="F513" s="268"/>
      <c r="G513" s="268"/>
      <c r="H513" s="268"/>
      <c r="I513" s="268"/>
      <c r="J513" s="268"/>
      <c r="K513" s="268"/>
      <c r="L513" s="268"/>
      <c r="M513" s="268"/>
      <c r="N513" s="268"/>
      <c r="O513" s="287"/>
      <c r="P513" s="287"/>
      <c r="Q513" s="287"/>
      <c r="R513" s="256"/>
      <c r="S513" s="309"/>
      <c r="T513" s="310"/>
      <c r="U513" s="310"/>
      <c r="V513" s="310"/>
      <c r="W513" s="310"/>
      <c r="X513" s="310"/>
      <c r="Y513" s="310"/>
      <c r="Z513" s="310"/>
      <c r="AA513" s="310"/>
      <c r="AB513" s="310"/>
      <c r="AC513" s="310"/>
      <c r="AD513" s="310"/>
      <c r="AE513" s="310"/>
    </row>
    <row r="514" spans="1:46" s="279" customFormat="1" ht="23.25" hidden="1" customHeight="1">
      <c r="A514" s="285"/>
      <c r="B514" s="269"/>
      <c r="C514" s="268"/>
      <c r="D514" s="268"/>
      <c r="E514" s="268"/>
      <c r="F514" s="268"/>
      <c r="G514" s="268"/>
      <c r="H514" s="268"/>
      <c r="I514" s="268"/>
      <c r="J514" s="268"/>
      <c r="K514" s="268"/>
      <c r="L514" s="268"/>
      <c r="M514" s="268"/>
      <c r="N514" s="268"/>
      <c r="O514" s="287"/>
      <c r="P514" s="287"/>
      <c r="Q514" s="287"/>
      <c r="R514" s="256"/>
      <c r="S514" s="309"/>
      <c r="T514" s="310"/>
      <c r="U514" s="310"/>
      <c r="V514" s="310"/>
      <c r="W514" s="310"/>
      <c r="X514" s="310"/>
      <c r="Y514" s="310"/>
      <c r="Z514" s="310"/>
      <c r="AA514" s="310"/>
      <c r="AB514" s="310"/>
      <c r="AC514" s="310"/>
      <c r="AD514" s="310"/>
      <c r="AE514" s="310"/>
    </row>
    <row r="515" spans="1:46" s="279" customFormat="1" ht="38.25" hidden="1" customHeight="1">
      <c r="A515" s="285"/>
      <c r="B515" s="260"/>
      <c r="C515" s="268"/>
      <c r="D515" s="268"/>
      <c r="E515" s="268"/>
      <c r="F515" s="268"/>
      <c r="G515" s="268"/>
      <c r="H515" s="268"/>
      <c r="I515" s="268"/>
      <c r="J515" s="268"/>
      <c r="K515" s="268"/>
      <c r="L515" s="268"/>
      <c r="M515" s="268"/>
      <c r="N515" s="268"/>
      <c r="O515" s="287"/>
      <c r="P515" s="287"/>
      <c r="Q515" s="287"/>
      <c r="R515" s="256"/>
      <c r="S515" s="309"/>
      <c r="T515" s="310"/>
      <c r="U515" s="310"/>
      <c r="V515" s="310"/>
      <c r="W515" s="310"/>
      <c r="X515" s="310"/>
      <c r="Y515" s="310"/>
      <c r="Z515" s="310"/>
      <c r="AA515" s="310"/>
      <c r="AB515" s="310"/>
      <c r="AC515" s="310"/>
      <c r="AD515" s="310"/>
      <c r="AE515" s="310"/>
    </row>
    <row r="516" spans="1:46" ht="16.5" hidden="1" customHeight="1">
      <c r="O516" s="287"/>
      <c r="P516" s="287"/>
      <c r="Q516" s="287"/>
      <c r="R516" s="256"/>
      <c r="S516" s="318"/>
    </row>
    <row r="517" spans="1:46" s="268" customFormat="1" ht="16.5" hidden="1" customHeight="1">
      <c r="A517" s="285"/>
      <c r="B517" s="260"/>
      <c r="O517" s="287"/>
      <c r="P517" s="287"/>
      <c r="Q517" s="287"/>
      <c r="R517" s="256"/>
      <c r="S517" s="318"/>
      <c r="AF517" s="261"/>
      <c r="AG517" s="261"/>
      <c r="AH517" s="261"/>
      <c r="AI517" s="261"/>
      <c r="AJ517" s="261"/>
      <c r="AK517" s="261"/>
      <c r="AL517" s="261"/>
      <c r="AM517" s="261"/>
      <c r="AN517" s="261"/>
      <c r="AO517" s="261"/>
      <c r="AP517" s="261"/>
      <c r="AQ517" s="261"/>
      <c r="AR517" s="261"/>
      <c r="AS517" s="261"/>
      <c r="AT517" s="261"/>
    </row>
    <row r="518" spans="1:46" ht="16.5" customHeight="1"/>
    <row r="519" spans="1:46" ht="16.5" customHeight="1"/>
  </sheetData>
  <sheetProtection algorithmName="SHA-512" hashValue="/CuVa+AZMQ7c8C+VPfoaqitcTAEWZpVTGiAfIV/0neuEu4pmSDm+z5AlDWc8Vvkm0PJrUhjaB+t4L3ichPQiBg==" saltValue="C5DiA5HMaEJh5NCky6gm8A==" spinCount="100000" sheet="1" objects="1" scenarios="1" formatColumns="0" formatRows="0" autoFilter="0"/>
  <mergeCells count="74">
    <mergeCell ref="H51:I53"/>
    <mergeCell ref="D135:I135"/>
    <mergeCell ref="C136:I142"/>
    <mergeCell ref="D112:I112"/>
    <mergeCell ref="C113:I120"/>
    <mergeCell ref="D122:I122"/>
    <mergeCell ref="C123:I125"/>
    <mergeCell ref="D107:I107"/>
    <mergeCell ref="C104:I105"/>
    <mergeCell ref="C108:I110"/>
    <mergeCell ref="C99:D99"/>
    <mergeCell ref="C97:D97"/>
    <mergeCell ref="C98:D98"/>
    <mergeCell ref="D103:I103"/>
    <mergeCell ref="C90:D90"/>
    <mergeCell ref="C87:D87"/>
    <mergeCell ref="C88:D88"/>
    <mergeCell ref="C89:D89"/>
    <mergeCell ref="C86:D86"/>
    <mergeCell ref="C71:D71"/>
    <mergeCell ref="C70:D70"/>
    <mergeCell ref="C79:G80"/>
    <mergeCell ref="C81:G81"/>
    <mergeCell ref="D83:I83"/>
    <mergeCell ref="C84:I84"/>
    <mergeCell ref="C85:G85"/>
    <mergeCell ref="C69:D69"/>
    <mergeCell ref="C77:G77"/>
    <mergeCell ref="C78:G78"/>
    <mergeCell ref="C76:D76"/>
    <mergeCell ref="C75:D75"/>
    <mergeCell ref="C74:D74"/>
    <mergeCell ref="C73:D73"/>
    <mergeCell ref="C72:D72"/>
    <mergeCell ref="C61:G61"/>
    <mergeCell ref="C67:G67"/>
    <mergeCell ref="D65:I65"/>
    <mergeCell ref="C66:I66"/>
    <mergeCell ref="C68:D68"/>
    <mergeCell ref="C26:D26"/>
    <mergeCell ref="C25:D25"/>
    <mergeCell ref="C39:D39"/>
    <mergeCell ref="D22:I22"/>
    <mergeCell ref="C38:G38"/>
    <mergeCell ref="C32:G32"/>
    <mergeCell ref="C33:G33"/>
    <mergeCell ref="C34:G36"/>
    <mergeCell ref="C37:G37"/>
    <mergeCell ref="C31:D31"/>
    <mergeCell ref="C30:D30"/>
    <mergeCell ref="C29:D29"/>
    <mergeCell ref="C28:D28"/>
    <mergeCell ref="C27:D27"/>
    <mergeCell ref="C91:G91"/>
    <mergeCell ref="C92:G92"/>
    <mergeCell ref="C93:G93"/>
    <mergeCell ref="C94:G94"/>
    <mergeCell ref="C96:D96"/>
    <mergeCell ref="C59:D59"/>
    <mergeCell ref="C60:D60"/>
    <mergeCell ref="C58:G58"/>
    <mergeCell ref="C62:G63"/>
    <mergeCell ref="L6:M6"/>
    <mergeCell ref="D6:I6"/>
    <mergeCell ref="C7:I19"/>
    <mergeCell ref="C42:D42"/>
    <mergeCell ref="C41:D41"/>
    <mergeCell ref="C40:D40"/>
    <mergeCell ref="D55:I55"/>
    <mergeCell ref="C57:I57"/>
    <mergeCell ref="D56:I56"/>
    <mergeCell ref="D21:I21"/>
    <mergeCell ref="C23:I23"/>
    <mergeCell ref="C24:G24"/>
  </mergeCells>
  <hyperlinks>
    <hyperlink ref="E3" location="'Estratégia climática &amp; transiçã'!C6" display="GRI 3-3" xr:uid="{6914F951-70BA-481E-9006-8482A70B7BB4}"/>
    <hyperlink ref="F3" location="'Estratégia climática &amp; transiçã'!C21" display="GRI 305-1" xr:uid="{85A3BF3F-500D-4E63-927B-C74E9ED95338}"/>
    <hyperlink ref="G4" location="'Estratégia climática &amp; transiçã'!C22" display="SASB IF-EU-110a.1" xr:uid="{3C62336F-1B69-4D3D-8E23-174AB4C6A90F}"/>
    <hyperlink ref="G3" location="'Estratégia climática &amp; transiçã'!C55" display="GRI 305-2" xr:uid="{F140ADFB-4314-48A3-A3AF-29793E58EE74}"/>
    <hyperlink ref="H4" location="'Estratégia climática &amp; transiçã'!C56" display="SASB IF-EU-110a.2" xr:uid="{03609BB4-123D-4C8F-A31A-9FF9A0238EB7}"/>
    <hyperlink ref="H3" location="'Estratégia climática &amp; transiçã'!C65" display="GRI 305-3" xr:uid="{91C81918-386F-4597-AB20-2E271E5AE55A}"/>
    <hyperlink ref="I3" location="'Estratégia climática &amp; transiçã'!C83" display="GRI 305-4" xr:uid="{68D70185-9C39-4BA0-A8E0-7DE8958C506F}"/>
    <hyperlink ref="E4" location="'Estratégia climática &amp; transiçã'!C103" display="GRI 305-5" xr:uid="{AF16054B-6505-43E1-A150-C62B63E03EE5}"/>
    <hyperlink ref="F4" location="'Estratégia climática &amp; transiçã'!C107" display="GRI 11.2.4 - 12.2.4" xr:uid="{238F68DF-6072-4E52-A433-DAC8D8F20743}"/>
    <hyperlink ref="I4" location="'Estratégia climática &amp; transiçã'!C112" display="SASB EM-EP-110a.3" xr:uid="{0D53A9BF-1AC5-4CCB-BFAC-66075BDD5C5C}"/>
    <hyperlink ref="E5" location="'Estratégia climática &amp; transiçã'!C122" display="TCFD 4.b" xr:uid="{DAF2F559-8EFC-440A-98CE-763B4998B354}"/>
    <hyperlink ref="F5" location="'Estratégia climática &amp; transiçã'!C135" display="TCFD 4.c" xr:uid="{97F20B5C-DEBC-46F6-A8CC-7CC34624B002}"/>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49A-2721-4CBA-A250-C7F76D7C6625}">
  <sheetPr>
    <tabColor rgb="FF00A0A8"/>
  </sheetPr>
  <dimension ref="A1:AT752"/>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3" width="20.7109375" style="17" customWidth="1"/>
    <col min="14" max="21" width="14.140625" style="17" hidden="1" customWidth="1"/>
    <col min="22" max="23" width="30" style="17" hidden="1" customWidth="1"/>
    <col min="24" max="33" width="18.140625" style="17" hidden="1" customWidth="1"/>
    <col min="34" max="16384" width="0" style="17"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6" t="str">
        <f>Índice!B60</f>
        <v>CAPITAL NATURAL</v>
      </c>
      <c r="D3" s="60"/>
      <c r="E3" s="231" t="s">
        <v>467</v>
      </c>
      <c r="F3" s="231" t="s">
        <v>566</v>
      </c>
      <c r="G3" s="231" t="s">
        <v>567</v>
      </c>
      <c r="H3" s="231" t="s">
        <v>568</v>
      </c>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Índice!C60</f>
        <v>Energia</v>
      </c>
      <c r="D4" s="60"/>
      <c r="E4" s="147"/>
      <c r="F4" s="147"/>
      <c r="G4" s="147"/>
      <c r="H4" s="147"/>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4"/>
      <c r="B6" s="76"/>
      <c r="C6" s="229" t="str">
        <f>Índice!D60</f>
        <v>GRI 3-3</v>
      </c>
      <c r="D6" s="765" t="str">
        <f>Índice!E60</f>
        <v>Segurança energética do país</v>
      </c>
      <c r="E6" s="723"/>
      <c r="F6" s="723"/>
      <c r="G6" s="723"/>
      <c r="H6" s="723"/>
      <c r="I6" s="724"/>
      <c r="J6" s="129"/>
      <c r="K6" s="230"/>
      <c r="L6" s="763"/>
      <c r="M6" s="764"/>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s="62" customFormat="1" ht="24.95" customHeight="1">
      <c r="A7" s="94"/>
      <c r="B7" s="76"/>
      <c r="C7" s="801" t="s">
        <v>819</v>
      </c>
      <c r="D7" s="801"/>
      <c r="E7" s="801"/>
      <c r="F7" s="801"/>
      <c r="G7" s="801"/>
      <c r="H7" s="801"/>
      <c r="I7" s="801"/>
      <c r="J7" s="382"/>
      <c r="K7" s="382"/>
      <c r="L7" s="382"/>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802"/>
      <c r="D8" s="802"/>
      <c r="E8" s="802"/>
      <c r="F8" s="802"/>
      <c r="G8" s="802"/>
      <c r="H8" s="802"/>
      <c r="I8" s="802"/>
      <c r="J8" s="383"/>
      <c r="K8" s="383"/>
      <c r="L8" s="383"/>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802"/>
      <c r="D9" s="802"/>
      <c r="E9" s="802"/>
      <c r="F9" s="802"/>
      <c r="G9" s="802"/>
      <c r="H9" s="802"/>
      <c r="I9" s="802"/>
      <c r="J9" s="383"/>
      <c r="K9" s="383"/>
      <c r="L9" s="383"/>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802"/>
      <c r="D10" s="802"/>
      <c r="E10" s="802"/>
      <c r="F10" s="802"/>
      <c r="G10" s="802"/>
      <c r="H10" s="802"/>
      <c r="I10" s="802"/>
      <c r="J10" s="383"/>
      <c r="K10" s="383"/>
      <c r="L10" s="383"/>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802"/>
      <c r="D11" s="802"/>
      <c r="E11" s="802"/>
      <c r="F11" s="802"/>
      <c r="G11" s="802"/>
      <c r="H11" s="802"/>
      <c r="I11" s="802"/>
      <c r="J11" s="383"/>
      <c r="K11" s="383"/>
      <c r="L11" s="383"/>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02"/>
      <c r="D12" s="802"/>
      <c r="E12" s="802"/>
      <c r="F12" s="802"/>
      <c r="G12" s="802"/>
      <c r="H12" s="802"/>
      <c r="I12" s="802"/>
      <c r="J12" s="383"/>
      <c r="K12" s="383"/>
      <c r="L12" s="383"/>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802"/>
      <c r="D13" s="802"/>
      <c r="E13" s="802"/>
      <c r="F13" s="802"/>
      <c r="G13" s="802"/>
      <c r="H13" s="802"/>
      <c r="I13" s="802"/>
      <c r="J13" s="383"/>
      <c r="K13" s="383"/>
      <c r="L13" s="383"/>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802"/>
      <c r="D14" s="802"/>
      <c r="E14" s="802"/>
      <c r="F14" s="802"/>
      <c r="G14" s="802"/>
      <c r="H14" s="802"/>
      <c r="I14" s="802"/>
      <c r="J14" s="383"/>
      <c r="K14" s="383"/>
      <c r="L14" s="383"/>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802"/>
      <c r="D15" s="802"/>
      <c r="E15" s="802"/>
      <c r="F15" s="802"/>
      <c r="G15" s="802"/>
      <c r="H15" s="802"/>
      <c r="I15" s="802"/>
      <c r="J15" s="383"/>
      <c r="K15" s="383"/>
      <c r="L15" s="383"/>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802"/>
      <c r="D16" s="802"/>
      <c r="E16" s="802"/>
      <c r="F16" s="802"/>
      <c r="G16" s="802"/>
      <c r="H16" s="802"/>
      <c r="I16" s="802"/>
      <c r="J16" s="383"/>
      <c r="K16" s="383"/>
      <c r="L16" s="383"/>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802"/>
      <c r="D17" s="802"/>
      <c r="E17" s="802"/>
      <c r="F17" s="802"/>
      <c r="G17" s="802"/>
      <c r="H17" s="802"/>
      <c r="I17" s="802"/>
      <c r="J17" s="383"/>
      <c r="K17" s="383"/>
      <c r="L17" s="383"/>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802"/>
      <c r="D18" s="802"/>
      <c r="E18" s="802"/>
      <c r="F18" s="802"/>
      <c r="G18" s="802"/>
      <c r="H18" s="802"/>
      <c r="I18" s="802"/>
      <c r="J18" s="383"/>
      <c r="K18" s="383"/>
      <c r="L18" s="383"/>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802"/>
      <c r="D19" s="802"/>
      <c r="E19" s="802"/>
      <c r="F19" s="802"/>
      <c r="G19" s="802"/>
      <c r="H19" s="802"/>
      <c r="I19" s="802"/>
      <c r="J19" s="87"/>
      <c r="K19" s="87"/>
      <c r="L19" s="87"/>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87"/>
      <c r="D20" s="87"/>
      <c r="E20" s="87"/>
      <c r="F20" s="87"/>
      <c r="G20" s="87"/>
      <c r="H20" s="87"/>
      <c r="I20" s="87"/>
      <c r="J20" s="87"/>
      <c r="K20" s="87"/>
      <c r="L20" s="87"/>
      <c r="M20" s="77"/>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229" t="str">
        <f>Índice!D61</f>
        <v>GRI 302-1</v>
      </c>
      <c r="D21" s="765" t="str">
        <f>Índice!E61</f>
        <v>Consumo de energia dentro da organização</v>
      </c>
      <c r="E21" s="777"/>
      <c r="F21" s="777"/>
      <c r="G21" s="777"/>
      <c r="H21" s="777"/>
      <c r="I21" s="778"/>
      <c r="J21" s="53"/>
      <c r="K21" s="53"/>
      <c r="L21" s="771"/>
      <c r="M21" s="772"/>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76"/>
      <c r="C22" s="720" t="s">
        <v>965</v>
      </c>
      <c r="D22" s="721"/>
      <c r="E22" s="721"/>
      <c r="F22" s="721"/>
      <c r="G22" s="721"/>
      <c r="H22" s="721"/>
      <c r="I22" s="721"/>
      <c r="J22" s="85"/>
      <c r="K22" s="65"/>
      <c r="L22" s="65"/>
      <c r="M22" s="194"/>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24.95" customHeight="1">
      <c r="A23" s="96"/>
      <c r="B23" s="76"/>
      <c r="C23" s="239" t="s">
        <v>821</v>
      </c>
      <c r="D23" s="50"/>
      <c r="E23" s="50"/>
      <c r="F23" s="50"/>
      <c r="G23" s="50"/>
      <c r="H23" s="50"/>
      <c r="I23" s="50"/>
      <c r="J23" s="87"/>
      <c r="K23" s="63"/>
      <c r="L23" s="66"/>
      <c r="M23" s="194"/>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81"/>
      <c r="AS23" s="68"/>
      <c r="AT23" s="61"/>
    </row>
    <row r="24" spans="1:46" s="62" customFormat="1" ht="24.95" customHeight="1">
      <c r="A24" s="96"/>
      <c r="B24" s="76"/>
      <c r="C24" s="806" t="s">
        <v>80</v>
      </c>
      <c r="D24" s="806"/>
      <c r="E24" s="804">
        <v>2022</v>
      </c>
      <c r="F24" s="804">
        <v>2023</v>
      </c>
      <c r="G24" s="803">
        <v>2024</v>
      </c>
      <c r="H24" s="803"/>
      <c r="I24" s="803"/>
      <c r="J24" s="803"/>
      <c r="K24" s="803"/>
      <c r="L24" s="378"/>
      <c r="M24" s="75"/>
      <c r="N24" s="75"/>
      <c r="O24" s="75"/>
      <c r="P24" s="75"/>
      <c r="Q24" s="75"/>
      <c r="R24" s="75"/>
      <c r="S24" s="75"/>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1"/>
    </row>
    <row r="25" spans="1:46" s="62" customFormat="1" ht="24.95" customHeight="1" thickBot="1">
      <c r="A25" s="96"/>
      <c r="B25" s="76"/>
      <c r="C25" s="766"/>
      <c r="D25" s="766"/>
      <c r="E25" s="805"/>
      <c r="F25" s="805"/>
      <c r="G25" s="368" t="s">
        <v>82</v>
      </c>
      <c r="H25" s="368" t="s">
        <v>85</v>
      </c>
      <c r="I25" s="368" t="s">
        <v>83</v>
      </c>
      <c r="J25" s="368" t="s">
        <v>84</v>
      </c>
      <c r="K25" s="368" t="s">
        <v>81</v>
      </c>
      <c r="L25" s="74"/>
      <c r="M25" s="75"/>
      <c r="N25" s="75"/>
      <c r="O25" s="75"/>
      <c r="P25" s="75"/>
      <c r="Q25" s="75"/>
      <c r="R25" s="75"/>
      <c r="S25" s="75"/>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1"/>
    </row>
    <row r="26" spans="1:46" s="62" customFormat="1" ht="24.95" customHeight="1">
      <c r="A26" s="96"/>
      <c r="B26" s="76"/>
      <c r="C26" s="758" t="s">
        <v>86</v>
      </c>
      <c r="D26" s="758"/>
      <c r="E26" s="346">
        <v>114996.89</v>
      </c>
      <c r="F26" s="346">
        <v>1610617.39</v>
      </c>
      <c r="G26" s="243" t="s">
        <v>55</v>
      </c>
      <c r="H26" s="243" t="s">
        <v>55</v>
      </c>
      <c r="I26" s="243" t="s">
        <v>55</v>
      </c>
      <c r="J26" s="241">
        <v>8695672.3800000008</v>
      </c>
      <c r="K26" s="241">
        <v>8695672.3800000008</v>
      </c>
      <c r="L26" s="74"/>
      <c r="M26" s="75"/>
      <c r="N26" s="75"/>
      <c r="O26" s="75"/>
      <c r="P26" s="75"/>
      <c r="Q26" s="75"/>
      <c r="R26" s="75"/>
      <c r="S26" s="75"/>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1"/>
    </row>
    <row r="27" spans="1:46" s="62" customFormat="1" ht="24.95" customHeight="1">
      <c r="A27" s="96"/>
      <c r="B27" s="76"/>
      <c r="C27" s="758" t="s">
        <v>87</v>
      </c>
      <c r="D27" s="758"/>
      <c r="E27" s="346">
        <v>41744.5</v>
      </c>
      <c r="F27" s="346">
        <v>51181.45</v>
      </c>
      <c r="G27" s="243" t="s">
        <v>55</v>
      </c>
      <c r="H27" s="241">
        <v>270.91000000000003</v>
      </c>
      <c r="I27" s="241">
        <v>11214.03</v>
      </c>
      <c r="J27" s="241">
        <v>99439.77</v>
      </c>
      <c r="K27" s="241">
        <v>110924.71</v>
      </c>
      <c r="L27" s="74"/>
      <c r="M27" s="75"/>
      <c r="N27" s="75"/>
      <c r="O27" s="75"/>
      <c r="P27" s="75"/>
      <c r="Q27" s="75"/>
      <c r="R27" s="75"/>
      <c r="S27" s="75"/>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1"/>
    </row>
    <row r="28" spans="1:46" s="62" customFormat="1" ht="24.95" customHeight="1">
      <c r="A28" s="96"/>
      <c r="B28" s="76"/>
      <c r="C28" s="758" t="s">
        <v>88</v>
      </c>
      <c r="D28" s="758"/>
      <c r="E28" s="346">
        <v>76.22</v>
      </c>
      <c r="F28" s="346">
        <v>53.91</v>
      </c>
      <c r="G28" s="243" t="s">
        <v>55</v>
      </c>
      <c r="H28" s="243" t="s">
        <v>55</v>
      </c>
      <c r="I28" s="243" t="s">
        <v>55</v>
      </c>
      <c r="J28" s="243">
        <v>69.709999999999994</v>
      </c>
      <c r="K28" s="243">
        <v>69.709999999999994</v>
      </c>
      <c r="L28" s="74"/>
      <c r="M28" s="75"/>
      <c r="N28" s="75"/>
      <c r="O28" s="75"/>
      <c r="P28" s="75"/>
      <c r="Q28" s="75"/>
      <c r="R28" s="75"/>
      <c r="S28" s="75"/>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1"/>
    </row>
    <row r="29" spans="1:46" s="62" customFormat="1" ht="24.95" customHeight="1">
      <c r="A29" s="96"/>
      <c r="B29" s="76"/>
      <c r="C29" s="758" t="s">
        <v>89</v>
      </c>
      <c r="D29" s="758"/>
      <c r="E29" s="346">
        <v>997.31</v>
      </c>
      <c r="F29" s="346">
        <v>1320.9</v>
      </c>
      <c r="G29" s="243" t="s">
        <v>55</v>
      </c>
      <c r="H29" s="243" t="s">
        <v>55</v>
      </c>
      <c r="I29" s="243">
        <v>10.38</v>
      </c>
      <c r="J29" s="241">
        <v>1207.82</v>
      </c>
      <c r="K29" s="241">
        <v>1218.2</v>
      </c>
      <c r="L29" s="74"/>
      <c r="M29" s="75"/>
      <c r="N29" s="75"/>
      <c r="O29" s="75"/>
      <c r="P29" s="75"/>
      <c r="Q29" s="75"/>
      <c r="R29" s="75"/>
      <c r="S29" s="75"/>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1"/>
    </row>
    <row r="30" spans="1:46" s="62" customFormat="1" ht="24.95" customHeight="1">
      <c r="A30" s="96"/>
      <c r="B30" s="76"/>
      <c r="C30" s="758" t="s">
        <v>90</v>
      </c>
      <c r="D30" s="758"/>
      <c r="E30" s="346">
        <v>1678.55</v>
      </c>
      <c r="F30" s="346">
        <v>5656.74</v>
      </c>
      <c r="G30" s="243" t="s">
        <v>55</v>
      </c>
      <c r="H30" s="243" t="s">
        <v>55</v>
      </c>
      <c r="I30" s="243" t="s">
        <v>55</v>
      </c>
      <c r="J30" s="241">
        <v>177737</v>
      </c>
      <c r="K30" s="241">
        <v>177737</v>
      </c>
      <c r="L30" s="74"/>
      <c r="M30" s="75"/>
      <c r="N30" s="75"/>
      <c r="O30" s="75"/>
      <c r="P30" s="75"/>
      <c r="Q30" s="75"/>
      <c r="R30" s="75"/>
      <c r="S30" s="75"/>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1"/>
    </row>
    <row r="31" spans="1:46" s="62" customFormat="1" ht="24.95" customHeight="1">
      <c r="A31" s="96"/>
      <c r="B31" s="76"/>
      <c r="C31" s="758" t="s">
        <v>91</v>
      </c>
      <c r="D31" s="758"/>
      <c r="E31" s="379">
        <v>36901672.399999999</v>
      </c>
      <c r="F31" s="379">
        <v>38395690.359999999</v>
      </c>
      <c r="G31" s="243" t="s">
        <v>55</v>
      </c>
      <c r="H31" s="243" t="s">
        <v>55</v>
      </c>
      <c r="I31" s="243" t="s">
        <v>92</v>
      </c>
      <c r="J31" s="241">
        <v>55127599.609999999</v>
      </c>
      <c r="K31" s="241">
        <v>63466272.869999997</v>
      </c>
      <c r="L31" s="74"/>
      <c r="M31" s="75"/>
      <c r="N31" s="75"/>
      <c r="O31" s="75"/>
      <c r="P31" s="75"/>
      <c r="Q31" s="75"/>
      <c r="R31" s="75"/>
      <c r="S31" s="75"/>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1"/>
    </row>
    <row r="32" spans="1:46" s="62" customFormat="1" ht="24.95" customHeight="1">
      <c r="A32" s="96"/>
      <c r="B32" s="76"/>
      <c r="C32" s="758" t="s">
        <v>93</v>
      </c>
      <c r="D32" s="758"/>
      <c r="E32" s="242" t="s">
        <v>55</v>
      </c>
      <c r="F32" s="242" t="s">
        <v>55</v>
      </c>
      <c r="G32" s="243" t="s">
        <v>55</v>
      </c>
      <c r="H32" s="243">
        <v>427.13</v>
      </c>
      <c r="I32" s="243" t="s">
        <v>55</v>
      </c>
      <c r="J32" s="243" t="s">
        <v>55</v>
      </c>
      <c r="K32" s="243" t="s">
        <v>55</v>
      </c>
      <c r="L32" s="74"/>
      <c r="M32" s="75"/>
      <c r="N32" s="75"/>
      <c r="O32" s="75"/>
      <c r="P32" s="75"/>
      <c r="Q32" s="75"/>
      <c r="R32" s="75"/>
      <c r="S32" s="75"/>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1"/>
    </row>
    <row r="33" spans="1:46" s="62" customFormat="1" ht="24.95" customHeight="1">
      <c r="A33" s="96"/>
      <c r="B33" s="76"/>
      <c r="C33" s="758" t="s">
        <v>94</v>
      </c>
      <c r="D33" s="758"/>
      <c r="E33" s="242" t="s">
        <v>55</v>
      </c>
      <c r="F33" s="242" t="s">
        <v>55</v>
      </c>
      <c r="G33" s="243" t="s">
        <v>55</v>
      </c>
      <c r="H33" s="243" t="s">
        <v>55</v>
      </c>
      <c r="I33" s="243" t="s">
        <v>55</v>
      </c>
      <c r="J33" s="241">
        <v>869172.51</v>
      </c>
      <c r="K33" s="241">
        <v>869172.51</v>
      </c>
      <c r="L33" s="74"/>
      <c r="M33" s="75"/>
      <c r="N33" s="75"/>
      <c r="O33" s="75"/>
      <c r="P33" s="75"/>
      <c r="Q33" s="75"/>
      <c r="R33" s="75"/>
      <c r="S33" s="75"/>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1"/>
    </row>
    <row r="34" spans="1:46" s="62" customFormat="1" ht="24.95" customHeight="1">
      <c r="A34" s="96"/>
      <c r="B34" s="76"/>
      <c r="C34" s="775" t="s">
        <v>822</v>
      </c>
      <c r="D34" s="775"/>
      <c r="E34" s="384">
        <v>37061165.859999999</v>
      </c>
      <c r="F34" s="384">
        <v>40064520.740000002</v>
      </c>
      <c r="G34" s="385" t="s">
        <v>55</v>
      </c>
      <c r="H34" s="385">
        <v>698.04</v>
      </c>
      <c r="I34" s="328">
        <v>8349897.6699999999</v>
      </c>
      <c r="J34" s="328">
        <v>64970898.789999999</v>
      </c>
      <c r="K34" s="335">
        <v>73321494.5</v>
      </c>
      <c r="L34" s="74"/>
      <c r="M34" s="75"/>
      <c r="N34" s="75"/>
      <c r="O34" s="75"/>
      <c r="P34" s="75"/>
      <c r="Q34" s="75"/>
      <c r="R34" s="75"/>
      <c r="S34" s="75"/>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1"/>
    </row>
    <row r="35" spans="1:46" s="62" customFormat="1" ht="24.95" customHeight="1">
      <c r="A35" s="96"/>
      <c r="B35" s="76"/>
      <c r="C35" s="809" t="s">
        <v>95</v>
      </c>
      <c r="D35" s="809"/>
      <c r="E35" s="807">
        <v>2022</v>
      </c>
      <c r="F35" s="807">
        <v>2023</v>
      </c>
      <c r="G35" s="803">
        <v>2024</v>
      </c>
      <c r="H35" s="803"/>
      <c r="I35" s="803"/>
      <c r="J35" s="803"/>
      <c r="K35" s="803"/>
      <c r="L35" s="74"/>
      <c r="M35" s="75"/>
      <c r="N35" s="75"/>
      <c r="O35" s="75"/>
      <c r="P35" s="75"/>
      <c r="Q35" s="75"/>
      <c r="R35" s="75"/>
      <c r="S35" s="75"/>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1"/>
    </row>
    <row r="36" spans="1:46" s="62" customFormat="1" ht="24.95" customHeight="1">
      <c r="A36" s="96"/>
      <c r="B36" s="76"/>
      <c r="C36" s="806"/>
      <c r="D36" s="806"/>
      <c r="E36" s="808"/>
      <c r="F36" s="808"/>
      <c r="G36" s="368" t="s">
        <v>82</v>
      </c>
      <c r="H36" s="368" t="s">
        <v>85</v>
      </c>
      <c r="I36" s="368" t="s">
        <v>83</v>
      </c>
      <c r="J36" s="368" t="s">
        <v>84</v>
      </c>
      <c r="K36" s="368" t="s">
        <v>81</v>
      </c>
      <c r="L36" s="74"/>
      <c r="M36" s="75"/>
      <c r="N36" s="75"/>
      <c r="O36" s="75"/>
      <c r="P36" s="75"/>
      <c r="Q36" s="75"/>
      <c r="R36" s="75"/>
      <c r="S36" s="75"/>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1"/>
    </row>
    <row r="37" spans="1:46" s="62" customFormat="1" ht="24.95" customHeight="1">
      <c r="A37" s="96"/>
      <c r="B37" s="76"/>
      <c r="C37" s="758" t="s">
        <v>96</v>
      </c>
      <c r="D37" s="758"/>
      <c r="E37" s="379">
        <v>139741.85</v>
      </c>
      <c r="F37" s="379">
        <v>222323.33</v>
      </c>
      <c r="G37" s="247">
        <v>2484.92</v>
      </c>
      <c r="H37" s="243">
        <v>499</v>
      </c>
      <c r="I37" s="247">
        <v>115464</v>
      </c>
      <c r="J37" s="247">
        <v>244084</v>
      </c>
      <c r="K37" s="247">
        <v>362531</v>
      </c>
      <c r="L37" s="74"/>
      <c r="M37" s="75"/>
      <c r="N37" s="75"/>
      <c r="O37" s="75"/>
      <c r="P37" s="75"/>
      <c r="Q37" s="75"/>
      <c r="R37" s="75"/>
      <c r="S37" s="75"/>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1"/>
    </row>
    <row r="38" spans="1:46" s="62" customFormat="1" ht="24.95" customHeight="1">
      <c r="A38" s="96"/>
      <c r="B38" s="76"/>
      <c r="C38" s="758" t="s">
        <v>97</v>
      </c>
      <c r="D38" s="758"/>
      <c r="E38" s="379">
        <v>1717.82</v>
      </c>
      <c r="F38" s="379">
        <v>3101.94</v>
      </c>
      <c r="G38" s="243" t="s">
        <v>55</v>
      </c>
      <c r="H38" s="243" t="s">
        <v>55</v>
      </c>
      <c r="I38" s="247">
        <v>2312</v>
      </c>
      <c r="J38" s="243" t="s">
        <v>55</v>
      </c>
      <c r="K38" s="247">
        <v>2312</v>
      </c>
      <c r="L38" s="74"/>
      <c r="M38" s="75"/>
      <c r="N38" s="75"/>
      <c r="O38" s="75"/>
      <c r="P38" s="75"/>
      <c r="Q38" s="75"/>
      <c r="R38" s="75"/>
      <c r="S38" s="75"/>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1"/>
    </row>
    <row r="39" spans="1:46" s="62" customFormat="1" ht="24.95" customHeight="1">
      <c r="A39" s="96"/>
      <c r="B39" s="76"/>
      <c r="C39" s="758" t="s">
        <v>98</v>
      </c>
      <c r="D39" s="758"/>
      <c r="E39" s="242" t="s">
        <v>55</v>
      </c>
      <c r="F39" s="242">
        <v>29.7</v>
      </c>
      <c r="G39" s="243" t="s">
        <v>55</v>
      </c>
      <c r="H39" s="243" t="s">
        <v>55</v>
      </c>
      <c r="I39" s="243" t="s">
        <v>55</v>
      </c>
      <c r="J39" s="243" t="s">
        <v>55</v>
      </c>
      <c r="K39" s="243" t="s">
        <v>55</v>
      </c>
      <c r="L39" s="74"/>
      <c r="M39" s="75"/>
      <c r="N39" s="75"/>
      <c r="O39" s="75"/>
      <c r="P39" s="75"/>
      <c r="Q39" s="75"/>
      <c r="R39" s="75"/>
      <c r="S39" s="75"/>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1"/>
    </row>
    <row r="40" spans="1:46" s="62" customFormat="1" ht="24.95" customHeight="1">
      <c r="A40" s="96"/>
      <c r="B40" s="76"/>
      <c r="C40" s="775" t="s">
        <v>823</v>
      </c>
      <c r="D40" s="775"/>
      <c r="E40" s="384">
        <v>141459.66</v>
      </c>
      <c r="F40" s="384">
        <v>225454.96</v>
      </c>
      <c r="G40" s="328">
        <v>2483.92</v>
      </c>
      <c r="H40" s="385">
        <v>498.97</v>
      </c>
      <c r="I40" s="328">
        <v>117775.94</v>
      </c>
      <c r="J40" s="328">
        <v>244084.04</v>
      </c>
      <c r="K40" s="335">
        <v>364842.87</v>
      </c>
      <c r="L40" s="74"/>
      <c r="M40" s="75"/>
      <c r="N40" s="75"/>
      <c r="O40" s="75"/>
      <c r="P40" s="75"/>
      <c r="Q40" s="75"/>
      <c r="R40" s="75"/>
      <c r="S40" s="75"/>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1"/>
    </row>
    <row r="41" spans="1:46" s="62" customFormat="1" ht="24.95" customHeight="1">
      <c r="A41" s="96"/>
      <c r="B41" s="76"/>
      <c r="C41" s="810" t="s">
        <v>99</v>
      </c>
      <c r="D41" s="810"/>
      <c r="E41" s="380">
        <v>37202625.520000003</v>
      </c>
      <c r="F41" s="380">
        <v>40289975.710000001</v>
      </c>
      <c r="G41" s="334">
        <v>2484.92</v>
      </c>
      <c r="H41" s="386">
        <v>1197</v>
      </c>
      <c r="I41" s="386">
        <v>8467674</v>
      </c>
      <c r="J41" s="386">
        <v>65214983</v>
      </c>
      <c r="K41" s="386">
        <v>73686337</v>
      </c>
      <c r="L41" s="74"/>
      <c r="M41" s="75"/>
      <c r="N41" s="75"/>
      <c r="O41" s="75"/>
      <c r="P41" s="75"/>
      <c r="Q41" s="75"/>
      <c r="R41" s="75"/>
      <c r="S41" s="75"/>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1"/>
    </row>
    <row r="42" spans="1:46" s="62" customFormat="1" ht="43.5" customHeight="1">
      <c r="A42" s="96"/>
      <c r="B42" s="76"/>
      <c r="C42" s="779" t="s">
        <v>825</v>
      </c>
      <c r="D42" s="761"/>
      <c r="E42" s="761"/>
      <c r="F42" s="761"/>
      <c r="G42" s="761"/>
      <c r="H42" s="761"/>
      <c r="I42" s="761"/>
      <c r="J42" s="220"/>
      <c r="K42" s="220"/>
      <c r="L42" s="365"/>
      <c r="N42" s="74"/>
      <c r="O42" s="75"/>
      <c r="P42" s="75"/>
      <c r="Q42" s="75"/>
      <c r="R42" s="75"/>
      <c r="S42" s="75"/>
      <c r="T42" s="75"/>
      <c r="U42" s="75"/>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35.1" customHeight="1">
      <c r="A43" s="96"/>
      <c r="B43" s="76"/>
      <c r="C43" s="781" t="s">
        <v>824</v>
      </c>
      <c r="D43" s="782"/>
      <c r="E43" s="782"/>
      <c r="F43" s="782"/>
      <c r="G43" s="782"/>
      <c r="H43" s="782"/>
      <c r="I43" s="782"/>
      <c r="J43" s="219"/>
      <c r="K43" s="219"/>
      <c r="L43" s="246"/>
      <c r="N43" s="74"/>
      <c r="O43" s="75"/>
      <c r="P43" s="75"/>
      <c r="Q43" s="75"/>
      <c r="R43" s="75"/>
      <c r="S43" s="75"/>
      <c r="T43" s="75"/>
      <c r="U43" s="75"/>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c r="A44" s="96"/>
      <c r="B44" s="76"/>
      <c r="C44" s="65"/>
      <c r="D44" s="65"/>
      <c r="E44" s="65"/>
      <c r="F44" s="65"/>
      <c r="N44" s="74"/>
      <c r="O44" s="75"/>
      <c r="P44" s="75"/>
      <c r="Q44" s="75"/>
      <c r="R44" s="75"/>
      <c r="S44" s="75"/>
      <c r="T44" s="75"/>
      <c r="U44" s="75"/>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thickBot="1">
      <c r="A45" s="96"/>
      <c r="B45" s="76"/>
      <c r="C45" s="766" t="s">
        <v>826</v>
      </c>
      <c r="D45" s="766"/>
      <c r="E45" s="329">
        <v>2022</v>
      </c>
      <c r="F45" s="329">
        <v>2023</v>
      </c>
      <c r="G45" s="330">
        <v>2024</v>
      </c>
      <c r="N45" s="74"/>
      <c r="O45" s="75"/>
      <c r="P45" s="75"/>
      <c r="Q45" s="75"/>
      <c r="R45" s="75"/>
      <c r="S45" s="75"/>
      <c r="T45" s="75"/>
      <c r="U45" s="75"/>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1"/>
    </row>
    <row r="46" spans="1:46" s="62" customFormat="1" ht="24.95" customHeight="1">
      <c r="A46" s="96"/>
      <c r="B46" s="76"/>
      <c r="C46" s="758" t="s">
        <v>100</v>
      </c>
      <c r="D46" s="758"/>
      <c r="E46" s="346">
        <v>37012558</v>
      </c>
      <c r="F46" s="346">
        <v>52641144</v>
      </c>
      <c r="G46" s="347">
        <v>69788499</v>
      </c>
      <c r="N46" s="74"/>
      <c r="O46" s="75"/>
      <c r="P46" s="75"/>
      <c r="Q46" s="75"/>
      <c r="R46" s="75"/>
      <c r="S46" s="75"/>
      <c r="T46" s="75"/>
      <c r="U46" s="75"/>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1"/>
    </row>
    <row r="47" spans="1:46" s="62" customFormat="1" ht="24.95" customHeight="1">
      <c r="A47" s="96"/>
      <c r="B47" s="76"/>
      <c r="C47" s="758" t="s">
        <v>101</v>
      </c>
      <c r="D47" s="758"/>
      <c r="E47" s="346">
        <v>9680619</v>
      </c>
      <c r="F47" s="346">
        <v>14178978</v>
      </c>
      <c r="G47" s="347">
        <v>16075641</v>
      </c>
      <c r="N47" s="74"/>
      <c r="O47" s="75"/>
      <c r="P47" s="75"/>
      <c r="Q47" s="75"/>
      <c r="R47" s="75"/>
      <c r="S47" s="75"/>
      <c r="T47" s="75"/>
      <c r="U47" s="75"/>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1"/>
    </row>
    <row r="48" spans="1:46" s="62" customFormat="1" ht="24.95" customHeight="1">
      <c r="A48" s="96"/>
      <c r="B48" s="76"/>
      <c r="C48" s="133"/>
      <c r="D48" s="133"/>
      <c r="E48" s="133"/>
      <c r="F48" s="133"/>
      <c r="N48" s="74"/>
      <c r="O48" s="75"/>
      <c r="P48" s="75"/>
      <c r="Q48" s="75"/>
      <c r="R48" s="75"/>
      <c r="S48" s="75"/>
      <c r="T48" s="75"/>
      <c r="U48" s="75"/>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1"/>
    </row>
    <row r="49" spans="1:46" s="62" customFormat="1" ht="24.95" customHeight="1">
      <c r="A49" s="96"/>
      <c r="B49" s="76"/>
      <c r="N49" s="74"/>
      <c r="O49" s="75"/>
      <c r="P49" s="75"/>
      <c r="Q49" s="75"/>
      <c r="R49" s="75"/>
      <c r="S49" s="75"/>
      <c r="T49" s="75"/>
      <c r="U49" s="75"/>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1"/>
    </row>
    <row r="50" spans="1:46" s="62" customFormat="1" ht="24.95" customHeight="1">
      <c r="A50" s="96"/>
      <c r="B50" s="76"/>
      <c r="C50" s="229" t="str">
        <f>Índice!D62</f>
        <v>GRI 302-2</v>
      </c>
      <c r="D50" s="765" t="str">
        <f>Índice!E62</f>
        <v>Consumo de energia fora da organização</v>
      </c>
      <c r="E50" s="777"/>
      <c r="F50" s="777"/>
      <c r="G50" s="777"/>
      <c r="H50" s="777"/>
      <c r="I50" s="778"/>
      <c r="J50" s="53"/>
      <c r="K50" s="53"/>
      <c r="L50" s="771"/>
      <c r="M50" s="772"/>
      <c r="N50" s="74"/>
      <c r="O50" s="75"/>
      <c r="P50" s="75"/>
      <c r="Q50" s="75"/>
      <c r="R50" s="75"/>
      <c r="S50" s="75"/>
      <c r="T50" s="75"/>
      <c r="U50" s="75"/>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1"/>
    </row>
    <row r="51" spans="1:46" s="62" customFormat="1" ht="24.95" customHeight="1">
      <c r="A51" s="96"/>
      <c r="B51" s="76"/>
      <c r="C51" s="720" t="s">
        <v>820</v>
      </c>
      <c r="D51" s="721"/>
      <c r="E51" s="721"/>
      <c r="F51" s="721"/>
      <c r="G51" s="721"/>
      <c r="H51" s="721"/>
      <c r="I51" s="721"/>
      <c r="J51" s="85"/>
      <c r="M51" s="194"/>
      <c r="N51" s="74"/>
      <c r="O51" s="75"/>
      <c r="P51" s="75"/>
      <c r="Q51" s="75"/>
      <c r="R51" s="75"/>
      <c r="S51" s="75"/>
      <c r="T51" s="75"/>
      <c r="U51" s="75"/>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1"/>
    </row>
    <row r="52" spans="1:46" s="62" customFormat="1" ht="35.1" customHeight="1" thickBot="1">
      <c r="A52" s="96"/>
      <c r="B52" s="76"/>
      <c r="C52" s="766" t="s">
        <v>829</v>
      </c>
      <c r="D52" s="766"/>
      <c r="E52" s="329">
        <v>2023</v>
      </c>
      <c r="F52" s="330">
        <v>2024</v>
      </c>
      <c r="N52" s="74"/>
      <c r="O52" s="75"/>
      <c r="P52" s="75"/>
      <c r="Q52" s="75"/>
      <c r="R52" s="75"/>
      <c r="S52" s="75"/>
      <c r="T52" s="75"/>
      <c r="U52" s="75"/>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1"/>
    </row>
    <row r="53" spans="1:46" s="62" customFormat="1" ht="24.95" customHeight="1">
      <c r="A53" s="96"/>
      <c r="B53" s="76"/>
      <c r="C53" s="758" t="s">
        <v>102</v>
      </c>
      <c r="D53" s="758"/>
      <c r="E53" s="344">
        <v>510.5</v>
      </c>
      <c r="F53" s="345">
        <v>554.6</v>
      </c>
      <c r="N53" s="74"/>
      <c r="O53" s="75"/>
      <c r="P53" s="75"/>
      <c r="Q53" s="75"/>
      <c r="R53" s="75"/>
      <c r="S53" s="75"/>
      <c r="T53" s="75"/>
      <c r="U53" s="75"/>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1"/>
    </row>
    <row r="54" spans="1:46" s="62" customFormat="1" ht="35.1" customHeight="1">
      <c r="A54" s="96"/>
      <c r="B54" s="76"/>
      <c r="C54" s="779" t="s">
        <v>827</v>
      </c>
      <c r="D54" s="761"/>
      <c r="E54" s="761"/>
      <c r="F54" s="761"/>
      <c r="G54" s="761"/>
      <c r="H54" s="761"/>
      <c r="I54" s="761"/>
      <c r="J54" s="387"/>
      <c r="N54" s="74"/>
      <c r="O54" s="75"/>
      <c r="P54" s="75"/>
      <c r="Q54" s="75"/>
      <c r="R54" s="75"/>
      <c r="S54" s="75"/>
      <c r="T54" s="75"/>
      <c r="U54" s="75"/>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1"/>
    </row>
    <row r="55" spans="1:46" s="62" customFormat="1" ht="24.95" customHeight="1">
      <c r="A55" s="96"/>
      <c r="B55" s="76"/>
      <c r="C55" s="367"/>
      <c r="D55" s="220"/>
      <c r="E55" s="220"/>
      <c r="F55" s="220"/>
      <c r="G55" s="220"/>
      <c r="H55" s="220"/>
      <c r="I55" s="220"/>
      <c r="J55" s="220"/>
      <c r="K55" s="220"/>
      <c r="L55" s="365"/>
      <c r="N55" s="74"/>
      <c r="O55" s="75"/>
      <c r="P55" s="75"/>
      <c r="Q55" s="75"/>
      <c r="R55" s="75"/>
      <c r="S55" s="75"/>
      <c r="T55" s="75"/>
      <c r="U55" s="75"/>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1"/>
    </row>
    <row r="56" spans="1:46" s="62" customFormat="1" ht="24.95" customHeight="1">
      <c r="A56" s="96"/>
      <c r="B56" s="76"/>
      <c r="C56" s="229" t="str">
        <f>Índice!D63</f>
        <v>GRI 302-3</v>
      </c>
      <c r="D56" s="765" t="str">
        <f>Índice!E63</f>
        <v>Intensidade energética</v>
      </c>
      <c r="E56" s="777"/>
      <c r="F56" s="777"/>
      <c r="G56" s="777"/>
      <c r="H56" s="777"/>
      <c r="I56" s="778"/>
      <c r="N56" s="74"/>
      <c r="O56" s="75"/>
      <c r="P56" s="75"/>
      <c r="Q56" s="75"/>
      <c r="R56" s="75"/>
      <c r="S56" s="75"/>
      <c r="T56" s="75"/>
      <c r="U56" s="75"/>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1"/>
    </row>
    <row r="57" spans="1:46" s="62" customFormat="1" ht="24.95" customHeight="1">
      <c r="A57" s="96"/>
      <c r="B57" s="76"/>
      <c r="C57" s="773" t="s">
        <v>966</v>
      </c>
      <c r="D57" s="719"/>
      <c r="E57" s="719"/>
      <c r="F57" s="719"/>
      <c r="G57" s="719"/>
      <c r="H57" s="719"/>
      <c r="I57" s="719"/>
      <c r="J57" s="85"/>
      <c r="M57" s="194"/>
      <c r="N57" s="74"/>
      <c r="O57" s="75"/>
      <c r="P57" s="75"/>
      <c r="Q57" s="75"/>
      <c r="R57" s="75"/>
      <c r="S57" s="75"/>
      <c r="T57" s="75"/>
      <c r="U57" s="75"/>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1"/>
    </row>
    <row r="58" spans="1:46" s="62" customFormat="1" ht="24.95" customHeight="1" thickBot="1">
      <c r="A58" s="96"/>
      <c r="B58" s="76"/>
      <c r="C58" s="766" t="s">
        <v>967</v>
      </c>
      <c r="D58" s="766"/>
      <c r="E58" s="329">
        <v>2022</v>
      </c>
      <c r="F58" s="329">
        <v>2023</v>
      </c>
      <c r="G58" s="330">
        <v>2024</v>
      </c>
      <c r="N58" s="74"/>
      <c r="O58" s="75"/>
      <c r="P58" s="75"/>
      <c r="Q58" s="75"/>
      <c r="R58" s="75"/>
      <c r="S58" s="75"/>
      <c r="T58" s="75"/>
      <c r="U58" s="75"/>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1"/>
    </row>
    <row r="59" spans="1:46" s="62" customFormat="1" ht="35.1" customHeight="1">
      <c r="A59" s="96"/>
      <c r="B59" s="76"/>
      <c r="C59" s="758" t="s">
        <v>830</v>
      </c>
      <c r="D59" s="758"/>
      <c r="E59" s="343">
        <v>8.11</v>
      </c>
      <c r="F59" s="343">
        <v>6.41</v>
      </c>
      <c r="G59" s="388">
        <v>5.49</v>
      </c>
      <c r="N59" s="74"/>
      <c r="O59" s="75"/>
      <c r="P59" s="75"/>
      <c r="Q59" s="75"/>
      <c r="R59" s="75"/>
      <c r="S59" s="75"/>
      <c r="T59" s="75"/>
      <c r="U59" s="75"/>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1"/>
    </row>
    <row r="60" spans="1:46" s="62" customFormat="1" ht="24.95" customHeight="1">
      <c r="A60" s="96"/>
      <c r="B60" s="76"/>
      <c r="C60" s="761" t="s">
        <v>828</v>
      </c>
      <c r="D60" s="761"/>
      <c r="E60" s="761"/>
      <c r="F60" s="761"/>
      <c r="G60" s="761"/>
      <c r="N60" s="74"/>
      <c r="O60" s="75"/>
      <c r="P60" s="75"/>
      <c r="Q60" s="75"/>
      <c r="R60" s="75"/>
      <c r="S60" s="75"/>
      <c r="T60" s="75"/>
      <c r="U60" s="75"/>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1"/>
    </row>
    <row r="61" spans="1:46" s="62" customFormat="1" ht="24.95" customHeight="1">
      <c r="A61" s="96"/>
      <c r="B61" s="76"/>
      <c r="C61" s="761"/>
      <c r="D61" s="761"/>
      <c r="E61" s="761"/>
      <c r="F61" s="761"/>
      <c r="G61" s="761"/>
      <c r="H61" s="87"/>
      <c r="I61" s="87"/>
      <c r="J61" s="87"/>
      <c r="K61" s="87"/>
      <c r="L61" s="87"/>
      <c r="M61" s="77"/>
      <c r="N61" s="74"/>
      <c r="O61" s="75"/>
      <c r="P61" s="75"/>
      <c r="Q61" s="75"/>
      <c r="R61" s="75"/>
      <c r="S61" s="75"/>
      <c r="T61" s="75"/>
      <c r="U61" s="75"/>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1"/>
    </row>
    <row r="62" spans="1:46" s="62" customFormat="1" ht="24.95" customHeight="1">
      <c r="A62" s="96"/>
      <c r="B62" s="76"/>
      <c r="C62" s="87"/>
      <c r="D62" s="87"/>
      <c r="E62" s="87"/>
      <c r="F62" s="87"/>
      <c r="G62" s="87"/>
      <c r="H62" s="87"/>
      <c r="I62" s="87"/>
      <c r="J62" s="87"/>
      <c r="K62" s="87"/>
      <c r="L62" s="87"/>
      <c r="M62" s="77"/>
      <c r="N62" s="74"/>
      <c r="O62" s="75"/>
      <c r="P62" s="75"/>
      <c r="Q62" s="75"/>
      <c r="R62" s="75"/>
      <c r="S62" s="75"/>
      <c r="T62" s="75"/>
      <c r="U62" s="75"/>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1"/>
    </row>
    <row r="63" spans="1:46" s="62" customFormat="1" ht="24.95" customHeight="1">
      <c r="A63" s="96"/>
      <c r="B63" s="76"/>
      <c r="C63" s="87"/>
      <c r="D63" s="87"/>
      <c r="E63" s="87"/>
      <c r="F63" s="87"/>
      <c r="G63" s="87"/>
      <c r="H63" s="87"/>
      <c r="I63" s="87"/>
      <c r="J63" s="87"/>
      <c r="K63" s="87"/>
      <c r="L63" s="87"/>
      <c r="M63" s="77"/>
      <c r="N63" s="74"/>
      <c r="O63" s="75"/>
      <c r="P63" s="75"/>
      <c r="Q63" s="75"/>
      <c r="R63" s="75"/>
      <c r="S63" s="75"/>
      <c r="T63" s="75"/>
      <c r="U63" s="75"/>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1"/>
    </row>
    <row r="64" spans="1:46" s="62" customFormat="1" ht="24.95" customHeight="1">
      <c r="A64" s="96"/>
      <c r="B64" s="76"/>
      <c r="C64" s="87"/>
      <c r="D64" s="87"/>
      <c r="E64" s="87"/>
      <c r="F64" s="87"/>
      <c r="G64" s="87"/>
      <c r="H64" s="87"/>
      <c r="I64" s="87"/>
      <c r="J64" s="87"/>
      <c r="K64" s="87"/>
      <c r="L64" s="87"/>
      <c r="M64" s="77"/>
      <c r="N64" s="74"/>
      <c r="O64" s="75"/>
      <c r="P64" s="75"/>
      <c r="Q64" s="75"/>
      <c r="R64" s="75"/>
      <c r="S64" s="75"/>
      <c r="T64" s="75"/>
      <c r="U64" s="75"/>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1"/>
    </row>
    <row r="65" spans="1:46" s="62" customFormat="1" ht="24.95" customHeight="1">
      <c r="A65" s="96"/>
      <c r="B65" s="76"/>
      <c r="C65" s="87"/>
      <c r="D65" s="87"/>
      <c r="E65" s="87"/>
      <c r="F65" s="87"/>
      <c r="G65" s="87"/>
      <c r="H65" s="87"/>
      <c r="I65" s="87"/>
      <c r="J65" s="87"/>
      <c r="K65" s="87"/>
      <c r="L65" s="87"/>
      <c r="M65" s="77"/>
      <c r="N65" s="74"/>
      <c r="O65" s="75"/>
      <c r="P65" s="75"/>
      <c r="Q65" s="75"/>
      <c r="R65" s="75"/>
      <c r="S65" s="75"/>
      <c r="T65" s="75"/>
      <c r="U65" s="75"/>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1"/>
    </row>
    <row r="66" spans="1:46" s="62" customFormat="1" ht="24.95" customHeight="1">
      <c r="A66" s="96"/>
      <c r="B66" s="76"/>
      <c r="C66" s="87"/>
      <c r="D66" s="87"/>
      <c r="E66" s="87"/>
      <c r="F66" s="87"/>
      <c r="G66" s="87"/>
      <c r="H66" s="87"/>
      <c r="I66" s="87"/>
      <c r="J66" s="87"/>
      <c r="K66" s="87"/>
      <c r="L66" s="87"/>
      <c r="M66" s="77"/>
      <c r="N66" s="74"/>
      <c r="O66" s="75"/>
      <c r="P66" s="75"/>
      <c r="Q66" s="75"/>
      <c r="R66" s="75"/>
      <c r="S66" s="75"/>
      <c r="T66" s="75"/>
      <c r="U66" s="75"/>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1"/>
    </row>
    <row r="67" spans="1:46" s="62" customFormat="1" ht="24.95" customHeight="1">
      <c r="A67" s="96"/>
      <c r="B67" s="61"/>
    </row>
    <row r="68" spans="1:46" s="62" customFormat="1" ht="24.95" customHeight="1">
      <c r="A68" s="96"/>
      <c r="B68" s="61"/>
    </row>
    <row r="69" spans="1:46" s="62" customFormat="1" ht="24.95" customHeight="1">
      <c r="A69" s="96"/>
      <c r="B69" s="61"/>
    </row>
    <row r="70" spans="1:46" s="62" customFormat="1" ht="24.95" customHeight="1">
      <c r="A70" s="96"/>
      <c r="B70" s="61"/>
    </row>
    <row r="71" spans="1:46" s="62" customFormat="1" ht="24.95" customHeight="1">
      <c r="A71" s="96"/>
      <c r="B71" s="61"/>
    </row>
    <row r="72" spans="1:46" s="62" customFormat="1" ht="24.95" customHeight="1">
      <c r="A72" s="96"/>
      <c r="B72" s="61"/>
    </row>
    <row r="73" spans="1:46" s="62" customFormat="1" ht="24.95" customHeight="1">
      <c r="A73" s="96"/>
      <c r="B73" s="61"/>
    </row>
    <row r="74" spans="1:46" s="62" customFormat="1" ht="24.95" customHeight="1">
      <c r="A74" s="96"/>
      <c r="B74" s="61"/>
    </row>
    <row r="75" spans="1:46" s="62" customFormat="1" ht="24.95" customHeight="1">
      <c r="A75" s="96"/>
      <c r="B75" s="61"/>
    </row>
    <row r="76" spans="1:46" s="62" customFormat="1" ht="24.95" customHeight="1">
      <c r="A76" s="96"/>
      <c r="B76" s="61"/>
    </row>
    <row r="77" spans="1:46" s="62" customFormat="1" ht="24.95" customHeight="1">
      <c r="A77" s="96"/>
      <c r="B77" s="61"/>
    </row>
    <row r="78" spans="1:46" s="62" customFormat="1" ht="24.95" customHeight="1">
      <c r="A78" s="96"/>
      <c r="B78" s="61"/>
    </row>
    <row r="79" spans="1:46" s="62" customFormat="1" ht="24.95" customHeight="1">
      <c r="A79" s="96"/>
      <c r="B79" s="61"/>
    </row>
    <row r="80" spans="1:46" s="62" customFormat="1" ht="24.95" customHeight="1">
      <c r="A80" s="96"/>
      <c r="B80" s="61"/>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sheetData>
  <sheetProtection algorithmName="SHA-512" hashValue="hQn9IV1jgy7ozRrZvYVqtJVf/q2mSXCc6s/gd0OB33OaUOpyt9Sv6GIJV+ewIpyx79szhuttbxt4vSqgcqUVeg==" saltValue="iwlmR52bjWSFaDQNllc/fQ==" spinCount="100000" sheet="1" objects="1" scenarios="1" formatColumns="0" formatRows="0" autoFilter="0"/>
  <mergeCells count="44">
    <mergeCell ref="D50:I50"/>
    <mergeCell ref="C51:I51"/>
    <mergeCell ref="C60:G61"/>
    <mergeCell ref="C58:D58"/>
    <mergeCell ref="C59:D59"/>
    <mergeCell ref="C52:D52"/>
    <mergeCell ref="C53:D53"/>
    <mergeCell ref="C54:I54"/>
    <mergeCell ref="D56:I56"/>
    <mergeCell ref="C57:I57"/>
    <mergeCell ref="C38:D38"/>
    <mergeCell ref="C37:D37"/>
    <mergeCell ref="C45:D45"/>
    <mergeCell ref="C46:D46"/>
    <mergeCell ref="C47:D47"/>
    <mergeCell ref="C43:I43"/>
    <mergeCell ref="C42:I42"/>
    <mergeCell ref="C41:D41"/>
    <mergeCell ref="C40:D40"/>
    <mergeCell ref="C39:D39"/>
    <mergeCell ref="E24:E25"/>
    <mergeCell ref="F24:F25"/>
    <mergeCell ref="C24:D25"/>
    <mergeCell ref="C22:I22"/>
    <mergeCell ref="G35:K35"/>
    <mergeCell ref="F35:F36"/>
    <mergeCell ref="E35:E36"/>
    <mergeCell ref="C35:D36"/>
    <mergeCell ref="L6:M6"/>
    <mergeCell ref="L21:M21"/>
    <mergeCell ref="L50:M50"/>
    <mergeCell ref="C29:D29"/>
    <mergeCell ref="C28:D28"/>
    <mergeCell ref="C27:D27"/>
    <mergeCell ref="C26:D26"/>
    <mergeCell ref="D6:I6"/>
    <mergeCell ref="C7:I19"/>
    <mergeCell ref="D21:I21"/>
    <mergeCell ref="C34:D34"/>
    <mergeCell ref="C32:D32"/>
    <mergeCell ref="C31:D31"/>
    <mergeCell ref="C33:D33"/>
    <mergeCell ref="C30:D30"/>
    <mergeCell ref="G24:K24"/>
  </mergeCells>
  <hyperlinks>
    <hyperlink ref="E3" location="Energia!C6" display="GRI 3-3" xr:uid="{7C384B85-8D34-4155-86D6-7F614461D9A2}"/>
    <hyperlink ref="F3" location="Energia!C21" display="GRI 302-1" xr:uid="{A22D3E97-74EC-434C-8ED6-B9817A10CDC6}"/>
    <hyperlink ref="G3" location="Energia!C50" display="GRI 302-2" xr:uid="{DC614713-F771-4C7C-863E-814909DE3B08}"/>
    <hyperlink ref="H3" location="Energia!C56" display="GRI 302-3" xr:uid="{9F3EACDF-632E-493A-B6E3-1E01DF7E6177}"/>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6778-0210-49BE-A7FB-BE90467AF3DB}">
  <sheetPr>
    <tabColor rgb="FF00A0A8"/>
  </sheetPr>
  <dimension ref="A1:AT726"/>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42578125" style="62" customWidth="1"/>
    <col min="14" max="21" width="14.140625" style="62" hidden="1" customWidth="1"/>
    <col min="22" max="23" width="30" style="62" hidden="1" customWidth="1"/>
    <col min="24" max="33" width="18.140625" style="62" hidden="1" customWidth="1"/>
    <col min="34" max="16384" width="0" style="62" hidden="1"/>
  </cols>
  <sheetData>
    <row r="1" spans="1:45"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5" ht="24.95" customHeight="1">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5" ht="24.95" customHeight="1">
      <c r="B3" s="60"/>
      <c r="C3" s="236" t="str">
        <f>Índice!B64</f>
        <v>CAPITAL NATURAL</v>
      </c>
      <c r="D3" s="60"/>
      <c r="E3" s="232" t="s">
        <v>467</v>
      </c>
      <c r="F3" s="232" t="s">
        <v>573</v>
      </c>
      <c r="G3" s="232" t="s">
        <v>574</v>
      </c>
      <c r="H3" s="232" t="s">
        <v>575</v>
      </c>
      <c r="I3" s="232" t="s">
        <v>580</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5" ht="24.95" customHeight="1">
      <c r="B4" s="60"/>
      <c r="C4" s="118" t="str">
        <f>Índice!C64</f>
        <v>Biodiversidade e ecossistemas</v>
      </c>
      <c r="D4" s="60"/>
      <c r="E4" s="147"/>
      <c r="F4" s="147"/>
      <c r="G4" s="147"/>
      <c r="H4" s="147"/>
      <c r="I4" s="147"/>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5" ht="24.95" customHeight="1">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5" s="150" customFormat="1" ht="24.95" customHeight="1">
      <c r="A6" s="96"/>
      <c r="B6" s="148"/>
      <c r="C6" s="229" t="str">
        <f>Índice!D64</f>
        <v>GRI 3-3</v>
      </c>
      <c r="D6" s="765" t="str">
        <f>Índice!E64</f>
        <v>Biodiversidade, ecossistemas e recursos hídricos</v>
      </c>
      <c r="E6" s="723"/>
      <c r="F6" s="723"/>
      <c r="G6" s="723"/>
      <c r="H6" s="723"/>
      <c r="I6" s="724"/>
      <c r="J6" s="87"/>
      <c r="K6" s="87"/>
      <c r="L6" s="77"/>
      <c r="M6" s="149"/>
    </row>
    <row r="7" spans="1:45" ht="24.95" customHeight="1">
      <c r="B7" s="76"/>
      <c r="C7" s="720" t="s">
        <v>106</v>
      </c>
      <c r="D7" s="721"/>
      <c r="E7" s="721"/>
      <c r="F7" s="721"/>
      <c r="G7" s="721"/>
      <c r="H7" s="721"/>
      <c r="I7" s="721"/>
      <c r="J7" s="85"/>
      <c r="K7" s="85"/>
      <c r="L7" s="85"/>
      <c r="M7" s="73"/>
    </row>
    <row r="8" spans="1:45" ht="24.95" customHeight="1">
      <c r="B8" s="76"/>
      <c r="C8" s="710"/>
      <c r="D8" s="711"/>
      <c r="E8" s="711"/>
      <c r="F8" s="711"/>
      <c r="G8" s="711"/>
      <c r="H8" s="711"/>
      <c r="I8" s="711"/>
      <c r="J8" s="87"/>
      <c r="K8" s="87"/>
      <c r="L8" s="87"/>
      <c r="M8" s="77"/>
    </row>
    <row r="9" spans="1:45" ht="24.95" customHeight="1">
      <c r="B9" s="76"/>
      <c r="C9" s="710"/>
      <c r="D9" s="711"/>
      <c r="E9" s="711"/>
      <c r="F9" s="711"/>
      <c r="G9" s="711"/>
      <c r="H9" s="711"/>
      <c r="I9" s="711"/>
      <c r="J9" s="87"/>
      <c r="K9" s="87"/>
      <c r="L9" s="87"/>
      <c r="M9" s="77"/>
    </row>
    <row r="10" spans="1:45" ht="24.95" customHeight="1">
      <c r="B10" s="76"/>
      <c r="C10" s="710"/>
      <c r="D10" s="711"/>
      <c r="E10" s="711"/>
      <c r="F10" s="711"/>
      <c r="G10" s="711"/>
      <c r="H10" s="711"/>
      <c r="I10" s="711"/>
      <c r="J10" s="87"/>
      <c r="K10" s="87"/>
      <c r="L10" s="87"/>
      <c r="M10" s="77"/>
    </row>
    <row r="11" spans="1:45" ht="24.95" customHeight="1">
      <c r="B11" s="76"/>
      <c r="C11" s="710"/>
      <c r="D11" s="711"/>
      <c r="E11" s="711"/>
      <c r="F11" s="711"/>
      <c r="G11" s="711"/>
      <c r="H11" s="711"/>
      <c r="I11" s="711"/>
      <c r="J11" s="87"/>
      <c r="K11" s="87"/>
      <c r="L11" s="87"/>
      <c r="M11" s="77"/>
    </row>
    <row r="12" spans="1:45" ht="24.95" customHeight="1">
      <c r="B12" s="76"/>
      <c r="C12" s="710"/>
      <c r="D12" s="711"/>
      <c r="E12" s="711"/>
      <c r="F12" s="711"/>
      <c r="G12" s="711"/>
      <c r="H12" s="711"/>
      <c r="I12" s="711"/>
      <c r="J12" s="87"/>
      <c r="K12" s="87"/>
      <c r="L12" s="87"/>
      <c r="M12" s="77"/>
    </row>
    <row r="13" spans="1:45" ht="24.95" customHeight="1">
      <c r="B13" s="76"/>
      <c r="C13" s="710"/>
      <c r="D13" s="711"/>
      <c r="E13" s="711"/>
      <c r="F13" s="711"/>
      <c r="G13" s="711"/>
      <c r="H13" s="711"/>
      <c r="I13" s="711"/>
      <c r="J13" s="87"/>
      <c r="K13" s="87"/>
      <c r="L13" s="87"/>
      <c r="M13" s="77"/>
    </row>
    <row r="14" spans="1:45" ht="24.95" customHeight="1">
      <c r="B14" s="76"/>
      <c r="C14" s="710"/>
      <c r="D14" s="711"/>
      <c r="E14" s="711"/>
      <c r="F14" s="711"/>
      <c r="G14" s="711"/>
      <c r="H14" s="711"/>
      <c r="I14" s="711"/>
      <c r="J14" s="87"/>
      <c r="K14" s="87"/>
      <c r="L14" s="87"/>
      <c r="M14" s="77"/>
    </row>
    <row r="15" spans="1:45" ht="24.95" customHeight="1">
      <c r="B15" s="76"/>
      <c r="C15" s="710"/>
      <c r="D15" s="711"/>
      <c r="E15" s="711"/>
      <c r="F15" s="711"/>
      <c r="G15" s="711"/>
      <c r="H15" s="711"/>
      <c r="I15" s="711"/>
      <c r="J15" s="87"/>
      <c r="K15" s="87"/>
      <c r="L15" s="87"/>
      <c r="M15" s="77"/>
    </row>
    <row r="16" spans="1:45" ht="24.95" customHeight="1">
      <c r="B16" s="76"/>
      <c r="C16" s="710"/>
      <c r="D16" s="711"/>
      <c r="E16" s="711"/>
      <c r="F16" s="711"/>
      <c r="G16" s="711"/>
      <c r="H16" s="711"/>
      <c r="I16" s="711"/>
      <c r="J16" s="87"/>
      <c r="K16" s="87"/>
      <c r="L16" s="87"/>
      <c r="M16" s="77"/>
    </row>
    <row r="17" spans="1:46" ht="24.95" customHeight="1">
      <c r="B17" s="76"/>
      <c r="C17" s="710"/>
      <c r="D17" s="711"/>
      <c r="E17" s="711"/>
      <c r="F17" s="711"/>
      <c r="G17" s="711"/>
      <c r="H17" s="711"/>
      <c r="I17" s="711"/>
      <c r="J17" s="87"/>
      <c r="K17" s="87"/>
      <c r="L17" s="87"/>
      <c r="M17" s="77"/>
    </row>
    <row r="18" spans="1:46" ht="24.95" customHeight="1">
      <c r="B18" s="76"/>
      <c r="C18" s="710"/>
      <c r="D18" s="711"/>
      <c r="E18" s="711"/>
      <c r="F18" s="711"/>
      <c r="G18" s="711"/>
      <c r="H18" s="711"/>
      <c r="I18" s="711"/>
      <c r="J18" s="87"/>
      <c r="K18" s="87"/>
      <c r="L18" s="87"/>
      <c r="M18" s="77"/>
    </row>
    <row r="19" spans="1:46" ht="24.95" customHeight="1">
      <c r="B19" s="186"/>
      <c r="C19" s="710"/>
      <c r="D19" s="711"/>
      <c r="E19" s="711"/>
      <c r="F19" s="711"/>
      <c r="G19" s="711"/>
      <c r="H19" s="711"/>
      <c r="I19" s="711"/>
      <c r="J19" s="87"/>
      <c r="K19" s="87"/>
      <c r="L19" s="87"/>
      <c r="M19" s="77"/>
    </row>
    <row r="20" spans="1:46" ht="24.95" customHeight="1">
      <c r="B20" s="186"/>
      <c r="C20" s="710"/>
      <c r="D20" s="711"/>
      <c r="E20" s="711"/>
      <c r="F20" s="711"/>
      <c r="G20" s="711"/>
      <c r="H20" s="711"/>
      <c r="I20" s="711"/>
      <c r="J20" s="87"/>
      <c r="K20" s="87"/>
      <c r="L20" s="87"/>
      <c r="M20" s="77"/>
    </row>
    <row r="21" spans="1:46" ht="24.95" customHeight="1">
      <c r="B21" s="186"/>
      <c r="C21" s="101"/>
      <c r="D21" s="92"/>
      <c r="E21" s="92"/>
      <c r="F21" s="92"/>
      <c r="G21" s="92"/>
      <c r="H21" s="92"/>
      <c r="I21" s="92"/>
      <c r="J21" s="87"/>
      <c r="K21" s="87"/>
      <c r="L21" s="87"/>
      <c r="M21" s="77"/>
    </row>
    <row r="22" spans="1:46" ht="24.95" customHeight="1">
      <c r="A22" s="94"/>
      <c r="B22" s="76"/>
      <c r="C22" s="229" t="str">
        <f>Índice!D65</f>
        <v>GRI 101-1</v>
      </c>
      <c r="D22" s="765" t="str">
        <f>Índice!E65</f>
        <v>Políticas para deter e reverter a perda de biodiversidade</v>
      </c>
      <c r="E22" s="723"/>
      <c r="F22" s="723"/>
      <c r="G22" s="723"/>
      <c r="H22" s="723"/>
      <c r="I22" s="724"/>
      <c r="J22" s="129"/>
      <c r="K22" s="129"/>
      <c r="L22" s="763"/>
      <c r="M22" s="764"/>
      <c r="N22" s="68"/>
      <c r="O22" s="69"/>
      <c r="P22" s="69"/>
      <c r="Q22" s="69"/>
      <c r="R22" s="69"/>
      <c r="S22" s="69"/>
      <c r="T22" s="69"/>
      <c r="U22" s="70"/>
      <c r="V22" s="71"/>
      <c r="W22" s="71"/>
      <c r="X22" s="71"/>
      <c r="Y22" s="71"/>
      <c r="Z22" s="72"/>
      <c r="AA22" s="71"/>
      <c r="AB22" s="71"/>
      <c r="AC22" s="71"/>
      <c r="AD22" s="71"/>
      <c r="AE22" s="71"/>
      <c r="AF22" s="71"/>
      <c r="AG22" s="71"/>
      <c r="AH22" s="71"/>
      <c r="AI22" s="71"/>
      <c r="AJ22" s="71"/>
      <c r="AK22" s="71"/>
      <c r="AL22" s="71"/>
      <c r="AM22" s="71"/>
      <c r="AN22" s="71"/>
      <c r="AO22" s="66"/>
      <c r="AP22" s="65"/>
      <c r="AQ22" s="65"/>
      <c r="AR22" s="65"/>
      <c r="AS22" s="65"/>
    </row>
    <row r="23" spans="1:46" ht="24.95" customHeight="1">
      <c r="A23" s="94"/>
      <c r="B23" s="76"/>
      <c r="C23" s="720" t="s">
        <v>103</v>
      </c>
      <c r="D23" s="721"/>
      <c r="E23" s="721"/>
      <c r="F23" s="721"/>
      <c r="G23" s="721"/>
      <c r="H23" s="721"/>
      <c r="I23" s="721"/>
      <c r="J23" s="85"/>
      <c r="K23" s="85"/>
      <c r="L23" s="85"/>
      <c r="M23" s="73"/>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A24" s="98"/>
      <c r="B24" s="76"/>
      <c r="C24" s="710"/>
      <c r="D24" s="711"/>
      <c r="E24" s="711"/>
      <c r="F24" s="711"/>
      <c r="G24" s="711"/>
      <c r="H24" s="711"/>
      <c r="I24" s="711"/>
      <c r="J24" s="87"/>
      <c r="K24" s="87"/>
      <c r="L24" s="87"/>
      <c r="M24" s="77"/>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A25" s="98"/>
      <c r="B25" s="76"/>
      <c r="C25" s="710"/>
      <c r="D25" s="711"/>
      <c r="E25" s="711"/>
      <c r="F25" s="711"/>
      <c r="G25" s="711"/>
      <c r="H25" s="711"/>
      <c r="I25" s="711"/>
      <c r="J25" s="87"/>
      <c r="K25" s="87"/>
      <c r="L25" s="87"/>
      <c r="M25" s="77"/>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A26" s="98"/>
      <c r="B26" s="76"/>
      <c r="C26" s="710"/>
      <c r="D26" s="711"/>
      <c r="E26" s="711"/>
      <c r="F26" s="711"/>
      <c r="G26" s="711"/>
      <c r="H26" s="711"/>
      <c r="I26" s="711"/>
      <c r="J26" s="87"/>
      <c r="K26" s="87"/>
      <c r="L26" s="87"/>
      <c r="M26" s="77"/>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B27" s="76"/>
      <c r="C27" s="710"/>
      <c r="D27" s="711"/>
      <c r="E27" s="711"/>
      <c r="F27" s="711"/>
      <c r="G27" s="711"/>
      <c r="H27" s="711"/>
      <c r="I27" s="711"/>
      <c r="J27" s="87"/>
      <c r="K27" s="87"/>
      <c r="L27" s="87"/>
      <c r="M27" s="77"/>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ht="24.95" customHeight="1">
      <c r="B28" s="76"/>
      <c r="C28" s="710"/>
      <c r="D28" s="711"/>
      <c r="E28" s="711"/>
      <c r="F28" s="711"/>
      <c r="G28" s="711"/>
      <c r="H28" s="711"/>
      <c r="I28" s="711"/>
      <c r="J28" s="87"/>
      <c r="K28" s="87"/>
      <c r="L28" s="87"/>
      <c r="M28" s="77"/>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1:46" ht="24.95" customHeight="1">
      <c r="B29" s="76"/>
      <c r="C29" s="710"/>
      <c r="D29" s="711"/>
      <c r="E29" s="711"/>
      <c r="F29" s="711"/>
      <c r="G29" s="711"/>
      <c r="H29" s="711"/>
      <c r="I29" s="711"/>
      <c r="J29" s="87"/>
      <c r="K29" s="87"/>
      <c r="L29" s="87"/>
      <c r="M29" s="77"/>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1:46" ht="24.95" customHeight="1">
      <c r="B30" s="76"/>
      <c r="C30" s="710"/>
      <c r="D30" s="711"/>
      <c r="E30" s="711"/>
      <c r="F30" s="711"/>
      <c r="G30" s="711"/>
      <c r="H30" s="711"/>
      <c r="I30" s="711"/>
      <c r="J30" s="87"/>
      <c r="K30" s="87"/>
      <c r="L30" s="87"/>
      <c r="M30" s="77"/>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1:46" ht="24.95" customHeight="1">
      <c r="B31" s="76"/>
      <c r="C31" s="710"/>
      <c r="D31" s="711"/>
      <c r="E31" s="711"/>
      <c r="F31" s="711"/>
      <c r="G31" s="711"/>
      <c r="H31" s="711"/>
      <c r="I31" s="711"/>
      <c r="J31" s="87"/>
      <c r="K31" s="87"/>
      <c r="L31" s="87"/>
      <c r="M31" s="77"/>
      <c r="N31" s="74"/>
      <c r="O31" s="75"/>
      <c r="P31" s="75"/>
      <c r="Q31" s="75"/>
      <c r="R31" s="75"/>
      <c r="S31" s="75"/>
      <c r="T31" s="75"/>
      <c r="U31" s="7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1"/>
    </row>
    <row r="32" spans="1:46" ht="24.95" customHeight="1">
      <c r="B32" s="76"/>
      <c r="C32" s="710"/>
      <c r="D32" s="711"/>
      <c r="E32" s="711"/>
      <c r="F32" s="711"/>
      <c r="G32" s="711"/>
      <c r="H32" s="711"/>
      <c r="I32" s="711"/>
      <c r="J32" s="87"/>
      <c r="K32" s="87"/>
      <c r="L32" s="87"/>
      <c r="M32" s="77"/>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2:46" ht="24.95" customHeight="1">
      <c r="B33" s="76"/>
      <c r="C33" s="710"/>
      <c r="D33" s="711"/>
      <c r="E33" s="711"/>
      <c r="F33" s="711"/>
      <c r="G33" s="711"/>
      <c r="H33" s="711"/>
      <c r="I33" s="711"/>
      <c r="J33" s="87"/>
      <c r="K33" s="87"/>
      <c r="L33" s="87"/>
      <c r="M33" s="77"/>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2:46" ht="24.95" customHeight="1">
      <c r="B34" s="76"/>
      <c r="C34" s="710"/>
      <c r="D34" s="711"/>
      <c r="E34" s="711"/>
      <c r="F34" s="711"/>
      <c r="G34" s="711"/>
      <c r="H34" s="711"/>
      <c r="I34" s="711"/>
      <c r="J34" s="87"/>
      <c r="K34" s="87"/>
      <c r="L34" s="87"/>
      <c r="M34" s="77"/>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2:46" ht="24.95" customHeight="1">
      <c r="B35" s="76"/>
      <c r="C35" s="86"/>
      <c r="D35" s="87"/>
      <c r="E35" s="87"/>
      <c r="F35" s="87"/>
      <c r="G35" s="87"/>
      <c r="H35" s="87"/>
      <c r="I35" s="87"/>
      <c r="J35" s="87"/>
      <c r="K35" s="87"/>
      <c r="L35" s="87"/>
      <c r="M35" s="77"/>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2:46" ht="24.95" customHeight="1">
      <c r="B36" s="76"/>
      <c r="C36" s="229" t="str">
        <f>Índice!D66</f>
        <v>GRI 101-2</v>
      </c>
      <c r="D36" s="765" t="str">
        <f>Índice!E66</f>
        <v>Gestão de impactos na biodiversidade</v>
      </c>
      <c r="E36" s="723"/>
      <c r="F36" s="723"/>
      <c r="G36" s="723"/>
      <c r="H36" s="723"/>
      <c r="I36" s="724"/>
      <c r="J36" s="87"/>
      <c r="K36" s="87"/>
      <c r="L36" s="87"/>
      <c r="M36" s="77"/>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2:46" ht="24.95" customHeight="1">
      <c r="B37" s="76"/>
      <c r="C37" s="720" t="s">
        <v>831</v>
      </c>
      <c r="D37" s="721"/>
      <c r="E37" s="721"/>
      <c r="F37" s="721"/>
      <c r="G37" s="721"/>
      <c r="H37" s="721"/>
      <c r="I37" s="721"/>
      <c r="J37" s="87"/>
      <c r="K37" s="87"/>
      <c r="L37" s="87"/>
      <c r="M37" s="77"/>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2:46" ht="24.95" customHeight="1">
      <c r="B38" s="76"/>
      <c r="C38" s="710"/>
      <c r="D38" s="711"/>
      <c r="E38" s="711"/>
      <c r="F38" s="711"/>
      <c r="G38" s="711"/>
      <c r="H38" s="711"/>
      <c r="I38" s="711"/>
      <c r="J38" s="87"/>
      <c r="K38" s="87"/>
      <c r="L38" s="87"/>
      <c r="M38" s="77"/>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2:46" ht="24.95" customHeight="1">
      <c r="B39" s="76"/>
      <c r="C39" s="710"/>
      <c r="D39" s="711"/>
      <c r="E39" s="711"/>
      <c r="F39" s="711"/>
      <c r="G39" s="711"/>
      <c r="H39" s="711"/>
      <c r="I39" s="711"/>
      <c r="J39" s="92"/>
      <c r="K39" s="92"/>
      <c r="L39" s="92"/>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2:46" ht="24.95" customHeight="1">
      <c r="B40" s="76"/>
      <c r="C40" s="710"/>
      <c r="D40" s="711"/>
      <c r="E40" s="711"/>
      <c r="F40" s="711"/>
      <c r="G40" s="711"/>
      <c r="H40" s="711"/>
      <c r="I40" s="711"/>
      <c r="J40" s="129"/>
      <c r="K40" s="129"/>
      <c r="L40" s="763"/>
      <c r="M40" s="764"/>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2:46" ht="24.95" customHeight="1">
      <c r="B41" s="76"/>
      <c r="C41" s="710"/>
      <c r="D41" s="711"/>
      <c r="E41" s="711"/>
      <c r="F41" s="711"/>
      <c r="G41" s="711"/>
      <c r="H41" s="711"/>
      <c r="I41" s="711"/>
      <c r="J41" s="85"/>
      <c r="K41" s="85"/>
      <c r="L41" s="73"/>
      <c r="M41" s="68"/>
    </row>
    <row r="42" spans="2:46" ht="24.95" customHeight="1">
      <c r="B42" s="76"/>
      <c r="C42" s="710"/>
      <c r="D42" s="711"/>
      <c r="E42" s="711"/>
      <c r="F42" s="711"/>
      <c r="G42" s="711"/>
      <c r="H42" s="711"/>
      <c r="I42" s="711"/>
      <c r="J42" s="87"/>
      <c r="K42" s="87"/>
      <c r="L42" s="77"/>
      <c r="M42" s="68"/>
    </row>
    <row r="43" spans="2:46" ht="24.95" customHeight="1">
      <c r="B43" s="76"/>
      <c r="C43" s="710"/>
      <c r="D43" s="711"/>
      <c r="E43" s="711"/>
      <c r="F43" s="711"/>
      <c r="G43" s="711"/>
      <c r="H43" s="711"/>
      <c r="I43" s="711"/>
      <c r="J43" s="87"/>
      <c r="K43" s="87"/>
      <c r="L43" s="77"/>
      <c r="M43" s="68"/>
    </row>
    <row r="44" spans="2:46" ht="24.95" customHeight="1">
      <c r="B44" s="76"/>
      <c r="C44" s="710"/>
      <c r="D44" s="711"/>
      <c r="E44" s="711"/>
      <c r="F44" s="711"/>
      <c r="G44" s="711"/>
      <c r="H44" s="711"/>
      <c r="I44" s="711"/>
      <c r="J44" s="87"/>
      <c r="K44" s="87"/>
      <c r="L44" s="77"/>
      <c r="M44" s="68"/>
    </row>
    <row r="45" spans="2:46" ht="24.95" customHeight="1">
      <c r="B45" s="76"/>
      <c r="C45" s="710"/>
      <c r="D45" s="711"/>
      <c r="E45" s="711"/>
      <c r="F45" s="711"/>
      <c r="G45" s="711"/>
      <c r="H45" s="711"/>
      <c r="I45" s="711"/>
      <c r="J45" s="87"/>
      <c r="K45" s="87"/>
      <c r="L45" s="77"/>
      <c r="M45" s="68"/>
    </row>
    <row r="46" spans="2:46" ht="24.95" customHeight="1">
      <c r="B46" s="76"/>
      <c r="C46" s="710"/>
      <c r="D46" s="711"/>
      <c r="E46" s="711"/>
      <c r="F46" s="711"/>
      <c r="G46" s="711"/>
      <c r="H46" s="711"/>
      <c r="I46" s="711"/>
      <c r="J46" s="87"/>
      <c r="K46" s="87"/>
      <c r="L46" s="77"/>
      <c r="M46" s="68"/>
    </row>
    <row r="47" spans="2:46" ht="24.95" customHeight="1">
      <c r="B47" s="76"/>
      <c r="C47" s="710"/>
      <c r="D47" s="711"/>
      <c r="E47" s="711"/>
      <c r="F47" s="711"/>
      <c r="G47" s="711"/>
      <c r="H47" s="711"/>
      <c r="I47" s="711"/>
      <c r="J47" s="87"/>
      <c r="K47" s="87"/>
      <c r="L47" s="77"/>
      <c r="M47" s="68"/>
    </row>
    <row r="48" spans="2:46" ht="24.95" customHeight="1">
      <c r="B48" s="186"/>
      <c r="C48" s="86"/>
      <c r="D48" s="87"/>
      <c r="E48" s="87"/>
      <c r="F48" s="87"/>
      <c r="G48" s="87"/>
      <c r="H48" s="87"/>
      <c r="I48" s="87"/>
      <c r="J48" s="87"/>
      <c r="K48" s="87"/>
      <c r="L48" s="77"/>
      <c r="M48" s="68"/>
    </row>
    <row r="49" spans="1:13" ht="24.95" customHeight="1">
      <c r="B49" s="76"/>
      <c r="C49" s="229" t="str">
        <f>Índice!D67</f>
        <v>GRI 101-4</v>
      </c>
      <c r="D49" s="765" t="str">
        <f>Índice!E67</f>
        <v>Identificação de impactos na biodiversidade</v>
      </c>
      <c r="E49" s="723"/>
      <c r="F49" s="723"/>
      <c r="G49" s="723"/>
      <c r="H49" s="723"/>
      <c r="I49" s="724"/>
      <c r="J49" s="87"/>
      <c r="K49" s="87"/>
      <c r="L49" s="77"/>
      <c r="M49" s="68"/>
    </row>
    <row r="50" spans="1:13" ht="24.95" customHeight="1">
      <c r="B50" s="76"/>
      <c r="C50" s="721" t="s">
        <v>104</v>
      </c>
      <c r="D50" s="721"/>
      <c r="E50" s="721"/>
      <c r="F50" s="721"/>
      <c r="G50" s="721"/>
      <c r="H50" s="721"/>
      <c r="I50" s="721"/>
      <c r="J50" s="85"/>
      <c r="K50" s="85"/>
      <c r="L50" s="73"/>
      <c r="M50" s="68"/>
    </row>
    <row r="51" spans="1:13" ht="24.95" customHeight="1">
      <c r="B51" s="76"/>
      <c r="C51" s="711"/>
      <c r="D51" s="711"/>
      <c r="E51" s="711"/>
      <c r="F51" s="711"/>
      <c r="G51" s="711"/>
      <c r="H51" s="711"/>
      <c r="I51" s="711"/>
      <c r="J51" s="87"/>
      <c r="K51" s="87"/>
      <c r="L51" s="77"/>
      <c r="M51" s="68"/>
    </row>
    <row r="52" spans="1:13" ht="24.95" customHeight="1">
      <c r="B52" s="76"/>
      <c r="C52" s="711"/>
      <c r="D52" s="711"/>
      <c r="E52" s="711"/>
      <c r="F52" s="711"/>
      <c r="G52" s="711"/>
      <c r="H52" s="711"/>
      <c r="I52" s="711"/>
      <c r="J52" s="87"/>
      <c r="K52" s="87"/>
      <c r="L52" s="77"/>
      <c r="M52" s="68"/>
    </row>
    <row r="53" spans="1:13" ht="24.95" customHeight="1">
      <c r="B53" s="76"/>
      <c r="C53" s="87"/>
      <c r="D53" s="87"/>
      <c r="E53" s="87"/>
      <c r="F53" s="87"/>
      <c r="G53" s="87"/>
      <c r="H53" s="87"/>
      <c r="I53" s="87"/>
      <c r="J53" s="87"/>
      <c r="K53" s="87"/>
      <c r="L53" s="77"/>
      <c r="M53" s="68"/>
    </row>
    <row r="54" spans="1:13" ht="24.95" customHeight="1">
      <c r="B54" s="76"/>
      <c r="C54" s="229" t="str">
        <f>Índice!D68</f>
        <v>SASB EM-EP-160a.1</v>
      </c>
      <c r="D54" s="765" t="str">
        <f>Índice!E68</f>
        <v>Descrição das políticas e práticas de gerenciamento ambiental para locais ativos</v>
      </c>
      <c r="E54" s="723"/>
      <c r="F54" s="723"/>
      <c r="G54" s="723"/>
      <c r="H54" s="723"/>
      <c r="I54" s="724"/>
      <c r="J54" s="92"/>
      <c r="K54" s="92"/>
      <c r="L54" s="78"/>
      <c r="M54" s="68"/>
    </row>
    <row r="55" spans="1:13" s="150" customFormat="1" ht="24.95" customHeight="1">
      <c r="A55" s="96"/>
      <c r="B55" s="148"/>
      <c r="C55" s="721" t="s">
        <v>105</v>
      </c>
      <c r="D55" s="721"/>
      <c r="E55" s="721"/>
      <c r="F55" s="721"/>
      <c r="G55" s="721"/>
      <c r="H55" s="721"/>
      <c r="I55" s="721"/>
      <c r="J55" s="85"/>
      <c r="K55" s="85"/>
      <c r="L55" s="73"/>
      <c r="M55" s="149"/>
    </row>
    <row r="56" spans="1:13" s="150" customFormat="1" ht="24.95" customHeight="1">
      <c r="A56" s="96"/>
      <c r="B56" s="148"/>
      <c r="C56" s="711"/>
      <c r="D56" s="711"/>
      <c r="E56" s="711"/>
      <c r="F56" s="711"/>
      <c r="G56" s="711"/>
      <c r="H56" s="711"/>
      <c r="I56" s="711"/>
      <c r="J56" s="87"/>
      <c r="K56" s="87"/>
      <c r="L56" s="77"/>
      <c r="M56" s="149"/>
    </row>
    <row r="57" spans="1:13" s="150" customFormat="1" ht="24.95" customHeight="1">
      <c r="A57" s="96"/>
      <c r="B57" s="148"/>
      <c r="C57" s="711"/>
      <c r="D57" s="711"/>
      <c r="E57" s="711"/>
      <c r="F57" s="711"/>
      <c r="G57" s="711"/>
      <c r="H57" s="711"/>
      <c r="I57" s="711"/>
      <c r="J57" s="87"/>
      <c r="K57" s="87"/>
      <c r="L57" s="77"/>
      <c r="M57" s="149"/>
    </row>
    <row r="58" spans="1:13" s="150" customFormat="1" ht="24.95" customHeight="1">
      <c r="A58" s="96"/>
      <c r="B58" s="148"/>
      <c r="C58" s="711"/>
      <c r="D58" s="711"/>
      <c r="E58" s="711"/>
      <c r="F58" s="711"/>
      <c r="G58" s="711"/>
      <c r="H58" s="711"/>
      <c r="I58" s="711"/>
      <c r="J58" s="87"/>
      <c r="K58" s="87"/>
      <c r="L58" s="77"/>
      <c r="M58" s="149"/>
    </row>
    <row r="59" spans="1:13" s="150" customFormat="1" ht="24.95" customHeight="1">
      <c r="A59" s="96"/>
      <c r="B59" s="148"/>
      <c r="C59" s="711"/>
      <c r="D59" s="711"/>
      <c r="E59" s="711"/>
      <c r="F59" s="711"/>
      <c r="G59" s="711"/>
      <c r="H59" s="711"/>
      <c r="I59" s="711"/>
      <c r="J59" s="87"/>
      <c r="K59" s="87"/>
      <c r="L59" s="77"/>
      <c r="M59" s="149"/>
    </row>
    <row r="60" spans="1:13" s="150" customFormat="1" ht="24.95" customHeight="1">
      <c r="A60" s="96"/>
      <c r="B60" s="148"/>
      <c r="C60" s="711"/>
      <c r="D60" s="711"/>
      <c r="E60" s="711"/>
      <c r="F60" s="711"/>
      <c r="G60" s="711"/>
      <c r="H60" s="711"/>
      <c r="I60" s="711"/>
      <c r="J60" s="87"/>
      <c r="K60" s="87"/>
      <c r="L60" s="77"/>
      <c r="M60" s="149"/>
    </row>
    <row r="61" spans="1:13" s="150" customFormat="1" ht="24.95" customHeight="1">
      <c r="A61" s="96"/>
      <c r="B61" s="148"/>
      <c r="C61" s="711"/>
      <c r="D61" s="711"/>
      <c r="E61" s="711"/>
      <c r="F61" s="711"/>
      <c r="G61" s="711"/>
      <c r="H61" s="711"/>
      <c r="I61" s="711"/>
      <c r="J61" s="87"/>
      <c r="K61" s="87"/>
      <c r="L61" s="77"/>
      <c r="M61" s="149"/>
    </row>
    <row r="62" spans="1:13" s="150" customFormat="1" ht="24.95" customHeight="1">
      <c r="A62" s="96"/>
      <c r="B62" s="148"/>
      <c r="C62" s="711"/>
      <c r="D62" s="711"/>
      <c r="E62" s="711"/>
      <c r="F62" s="711"/>
      <c r="G62" s="711"/>
      <c r="H62" s="711"/>
      <c r="I62" s="711"/>
      <c r="J62" s="87"/>
      <c r="K62" s="87"/>
      <c r="L62" s="77"/>
      <c r="M62" s="149"/>
    </row>
    <row r="63" spans="1:13" s="150" customFormat="1" ht="24.95" customHeight="1">
      <c r="A63" s="96"/>
      <c r="B63" s="148"/>
      <c r="C63" s="711"/>
      <c r="D63" s="711"/>
      <c r="E63" s="711"/>
      <c r="F63" s="711"/>
      <c r="G63" s="711"/>
      <c r="H63" s="711"/>
      <c r="I63" s="711"/>
      <c r="J63" s="87"/>
      <c r="K63" s="87"/>
      <c r="L63" s="77"/>
      <c r="M63" s="149"/>
    </row>
    <row r="64" spans="1:13" s="150" customFormat="1" ht="24.95" customHeight="1">
      <c r="A64" s="96"/>
      <c r="B64" s="148"/>
      <c r="C64" s="711"/>
      <c r="D64" s="711"/>
      <c r="E64" s="711"/>
      <c r="F64" s="711"/>
      <c r="G64" s="711"/>
      <c r="H64" s="711"/>
      <c r="I64" s="711"/>
      <c r="J64" s="87"/>
      <c r="K64" s="87"/>
      <c r="L64" s="77"/>
      <c r="M64" s="149"/>
    </row>
    <row r="65" spans="1:13" s="150" customFormat="1" ht="24.95" customHeight="1">
      <c r="A65" s="96"/>
      <c r="B65" s="148"/>
      <c r="C65" s="711"/>
      <c r="D65" s="711"/>
      <c r="E65" s="711"/>
      <c r="F65" s="711"/>
      <c r="G65" s="711"/>
      <c r="H65" s="711"/>
      <c r="I65" s="711"/>
      <c r="J65" s="87"/>
      <c r="K65" s="87"/>
      <c r="L65" s="77"/>
      <c r="M65" s="149"/>
    </row>
    <row r="66" spans="1:13" s="150" customFormat="1" ht="24.95" customHeight="1">
      <c r="A66" s="96"/>
      <c r="B66" s="148"/>
      <c r="C66" s="711"/>
      <c r="D66" s="711"/>
      <c r="E66" s="711"/>
      <c r="F66" s="711"/>
      <c r="G66" s="711"/>
      <c r="H66" s="711"/>
      <c r="I66" s="711"/>
      <c r="J66" s="87"/>
      <c r="K66" s="87"/>
      <c r="L66" s="77"/>
      <c r="M66" s="149"/>
    </row>
    <row r="67" spans="1:13" s="150" customFormat="1" ht="24.95" customHeight="1">
      <c r="A67" s="96"/>
      <c r="B67" s="148"/>
      <c r="C67" s="711"/>
      <c r="D67" s="711"/>
      <c r="E67" s="711"/>
      <c r="F67" s="711"/>
      <c r="G67" s="711"/>
      <c r="H67" s="711"/>
      <c r="I67" s="711"/>
      <c r="J67" s="87"/>
      <c r="K67" s="87"/>
      <c r="L67" s="77"/>
      <c r="M67" s="149"/>
    </row>
    <row r="68" spans="1:13" s="150" customFormat="1" ht="24.95" customHeight="1">
      <c r="A68" s="96"/>
      <c r="B68" s="148"/>
      <c r="C68" s="711"/>
      <c r="D68" s="711"/>
      <c r="E68" s="711"/>
      <c r="F68" s="711"/>
      <c r="G68" s="711"/>
      <c r="H68" s="711"/>
      <c r="I68" s="711"/>
      <c r="J68" s="87"/>
      <c r="K68" s="87"/>
      <c r="L68" s="77"/>
      <c r="M68" s="149"/>
    </row>
    <row r="69" spans="1:13" s="150" customFormat="1" ht="24.95" customHeight="1">
      <c r="A69" s="96"/>
      <c r="B69" s="148"/>
      <c r="C69" s="87"/>
      <c r="D69" s="87"/>
      <c r="E69" s="87"/>
      <c r="F69" s="87"/>
      <c r="G69" s="87"/>
      <c r="H69" s="87"/>
      <c r="I69" s="87"/>
      <c r="J69" s="87"/>
      <c r="K69" s="87"/>
      <c r="L69" s="77"/>
      <c r="M69" s="149"/>
    </row>
    <row r="70" spans="1:13" ht="24.95" customHeight="1">
      <c r="B70" s="76"/>
      <c r="C70" s="68"/>
      <c r="D70" s="68"/>
      <c r="E70" s="68"/>
      <c r="F70" s="68"/>
      <c r="G70" s="68"/>
      <c r="H70" s="68"/>
      <c r="I70" s="68"/>
      <c r="J70" s="68"/>
      <c r="K70" s="68"/>
      <c r="L70" s="68"/>
      <c r="M70" s="68"/>
    </row>
    <row r="71" spans="1:13" ht="24.95" customHeight="1">
      <c r="B71" s="76"/>
      <c r="C71" s="68"/>
      <c r="D71" s="68"/>
      <c r="E71" s="68"/>
      <c r="F71" s="68"/>
      <c r="G71" s="68"/>
      <c r="H71" s="68"/>
      <c r="I71" s="68"/>
      <c r="J71" s="68"/>
      <c r="K71" s="68"/>
      <c r="L71" s="68"/>
      <c r="M71" s="68"/>
    </row>
    <row r="72" spans="1:13" ht="15.75" customHeight="1">
      <c r="B72" s="76"/>
      <c r="C72" s="68"/>
      <c r="D72" s="68"/>
      <c r="E72" s="68"/>
      <c r="F72" s="68"/>
      <c r="G72" s="68"/>
      <c r="H72" s="68"/>
      <c r="I72" s="68"/>
      <c r="J72" s="68"/>
      <c r="K72" s="68"/>
      <c r="L72" s="68"/>
      <c r="M72" s="68"/>
    </row>
    <row r="73" spans="1:13" ht="15.75" customHeight="1">
      <c r="B73" s="186"/>
      <c r="C73" s="68"/>
      <c r="D73" s="68"/>
      <c r="E73" s="68"/>
      <c r="F73" s="68"/>
      <c r="G73" s="68"/>
      <c r="H73" s="68"/>
      <c r="I73" s="68"/>
      <c r="J73" s="68"/>
      <c r="K73" s="68"/>
      <c r="L73" s="68"/>
      <c r="M73" s="68"/>
    </row>
    <row r="74" spans="1:13" ht="15.75" customHeight="1">
      <c r="B74" s="186"/>
      <c r="C74" s="68"/>
      <c r="D74" s="68"/>
      <c r="E74" s="68"/>
      <c r="F74" s="68"/>
      <c r="G74" s="68"/>
      <c r="H74" s="68"/>
      <c r="I74" s="68"/>
      <c r="J74" s="68"/>
      <c r="K74" s="68"/>
      <c r="L74" s="68"/>
      <c r="M74" s="68"/>
    </row>
    <row r="75" spans="1:13" ht="15.75" customHeight="1">
      <c r="B75" s="82"/>
    </row>
    <row r="76" spans="1:13" ht="15.75" customHeight="1">
      <c r="B76" s="82"/>
    </row>
    <row r="77" spans="1:13" ht="15.75" customHeight="1">
      <c r="B77" s="82"/>
    </row>
    <row r="78" spans="1:13" ht="15.75" customHeight="1">
      <c r="B78" s="60"/>
    </row>
    <row r="79" spans="1:13" ht="15.75" customHeight="1">
      <c r="B79" s="60"/>
    </row>
    <row r="80" spans="1:13" ht="15.75" customHeight="1">
      <c r="B80" s="83"/>
    </row>
    <row r="81" spans="2:2" ht="15.75" customHeight="1">
      <c r="B81" s="60"/>
    </row>
    <row r="82" spans="2:2" ht="15.75" customHeight="1">
      <c r="B82" s="60"/>
    </row>
    <row r="83" spans="2:2" ht="15.75" customHeight="1">
      <c r="B83" s="60"/>
    </row>
    <row r="84" spans="2:2" ht="15.75" customHeight="1">
      <c r="B84" s="82"/>
    </row>
    <row r="85" spans="2:2" ht="15.75" customHeight="1">
      <c r="B85" s="60"/>
    </row>
    <row r="86" spans="2:2" ht="15.75" customHeight="1">
      <c r="B86" s="60"/>
    </row>
    <row r="87" spans="2:2" ht="15.75" customHeight="1">
      <c r="B87" s="60"/>
    </row>
    <row r="88" spans="2:2" ht="15.75" customHeight="1">
      <c r="B88" s="82"/>
    </row>
    <row r="89" spans="2:2" ht="15.75" customHeight="1">
      <c r="B89" s="82"/>
    </row>
    <row r="90" spans="2:2" ht="15.75" customHeight="1">
      <c r="B90" s="82"/>
    </row>
    <row r="91" spans="2:2" ht="15.75" hidden="1" customHeight="1">
      <c r="B91" s="83"/>
    </row>
    <row r="92" spans="2:2" ht="15.75" hidden="1" customHeight="1">
      <c r="B92" s="82"/>
    </row>
    <row r="93" spans="2:2" ht="15.75" hidden="1" customHeight="1">
      <c r="B93" s="82"/>
    </row>
    <row r="94" spans="2:2" ht="15.75" hidden="1" customHeight="1">
      <c r="B94" s="82"/>
    </row>
    <row r="95" spans="2:2" ht="15.75" hidden="1" customHeight="1">
      <c r="B95" s="82"/>
    </row>
    <row r="96" spans="2:2" ht="15.75" hidden="1" customHeight="1">
      <c r="B96" s="82"/>
    </row>
    <row r="97" spans="2:2" ht="15.75" hidden="1" customHeight="1">
      <c r="B97" s="82"/>
    </row>
    <row r="98" spans="2:2" ht="15.75" hidden="1" customHeight="1">
      <c r="B98" s="82"/>
    </row>
    <row r="99" spans="2:2" ht="15.75" hidden="1" customHeight="1">
      <c r="B99" s="82"/>
    </row>
    <row r="100" spans="2:2" ht="15.75" hidden="1" customHeight="1">
      <c r="B100" s="82"/>
    </row>
    <row r="101" spans="2:2" ht="15.75" hidden="1" customHeight="1">
      <c r="B101" s="60"/>
    </row>
    <row r="102" spans="2:2" ht="15.75" hidden="1" customHeight="1">
      <c r="B102" s="60"/>
    </row>
    <row r="103" spans="2:2" ht="15.75" hidden="1" customHeight="1">
      <c r="B103" s="60"/>
    </row>
    <row r="104" spans="2:2" ht="15.75" hidden="1" customHeight="1">
      <c r="B104" s="60"/>
    </row>
    <row r="105" spans="2:2" ht="15.75" hidden="1" customHeight="1">
      <c r="B105" s="60"/>
    </row>
    <row r="106" spans="2:2" ht="15.75" hidden="1" customHeight="1">
      <c r="B106" s="60"/>
    </row>
    <row r="107" spans="2:2" ht="15.75" hidden="1" customHeight="1">
      <c r="B107" s="60"/>
    </row>
    <row r="108" spans="2:2" ht="15.75" hidden="1" customHeight="1">
      <c r="B108" s="60"/>
    </row>
    <row r="109" spans="2:2" ht="15.75" hidden="1" customHeight="1">
      <c r="B109" s="60"/>
    </row>
    <row r="110" spans="2:2" ht="15.75" hidden="1" customHeight="1">
      <c r="B110" s="60"/>
    </row>
    <row r="111" spans="2:2" ht="15.75" hidden="1" customHeight="1">
      <c r="B111" s="60"/>
    </row>
    <row r="112" spans="2:2" ht="15.75" hidden="1" customHeight="1">
      <c r="B112" s="60"/>
    </row>
    <row r="113" spans="2:2" ht="15.75" hidden="1" customHeight="1">
      <c r="B113" s="60"/>
    </row>
    <row r="114" spans="2:2" ht="15.75" hidden="1" customHeight="1">
      <c r="B114" s="82"/>
    </row>
    <row r="115" spans="2:2" ht="15.75" hidden="1" customHeight="1">
      <c r="B115" s="82"/>
    </row>
    <row r="116" spans="2:2" ht="15.75" hidden="1" customHeight="1">
      <c r="B116" s="82"/>
    </row>
    <row r="117" spans="2:2" ht="15.75" hidden="1" customHeight="1">
      <c r="B117" s="82"/>
    </row>
    <row r="118" spans="2:2" ht="15.75" hidden="1" customHeight="1">
      <c r="B118" s="60"/>
    </row>
    <row r="119" spans="2:2" ht="15.75" hidden="1" customHeight="1">
      <c r="B119" s="82"/>
    </row>
    <row r="120" spans="2:2" ht="15.75" hidden="1" customHeight="1">
      <c r="B120" s="82"/>
    </row>
    <row r="121" spans="2:2" ht="15.75" hidden="1" customHeight="1">
      <c r="B121" s="82"/>
    </row>
    <row r="122" spans="2:2" ht="15.75" hidden="1" customHeight="1">
      <c r="B122" s="82"/>
    </row>
    <row r="123" spans="2:2" ht="15.75" hidden="1" customHeight="1">
      <c r="B123" s="82"/>
    </row>
    <row r="124" spans="2:2" ht="15.75" hidden="1" customHeight="1">
      <c r="B124" s="60"/>
    </row>
    <row r="125" spans="2:2" ht="15.75" hidden="1" customHeight="1">
      <c r="B125" s="60"/>
    </row>
    <row r="126" spans="2:2" ht="15.75" hidden="1" customHeight="1">
      <c r="B126" s="82"/>
    </row>
    <row r="127" spans="2:2" ht="15.75" hidden="1" customHeight="1">
      <c r="B127" s="82"/>
    </row>
    <row r="128" spans="2:2" ht="15.75" hidden="1" customHeight="1">
      <c r="B128" s="82"/>
    </row>
    <row r="129" spans="2:2" ht="15.75" hidden="1" customHeight="1">
      <c r="B129" s="82"/>
    </row>
    <row r="130" spans="2:2" ht="15.75" hidden="1" customHeight="1">
      <c r="B130" s="82"/>
    </row>
    <row r="131" spans="2:2" ht="15.75" hidden="1" customHeight="1">
      <c r="B131" s="82"/>
    </row>
    <row r="132" spans="2:2" ht="15.75" hidden="1" customHeight="1">
      <c r="B132" s="82"/>
    </row>
    <row r="133" spans="2:2" ht="15.75" hidden="1" customHeight="1">
      <c r="B133" s="82"/>
    </row>
    <row r="134" spans="2:2" ht="15.75" hidden="1" customHeight="1">
      <c r="B134" s="82"/>
    </row>
    <row r="135" spans="2:2" ht="15.75" hidden="1" customHeight="1">
      <c r="B135" s="82"/>
    </row>
    <row r="136" spans="2:2" ht="15.75" hidden="1" customHeight="1">
      <c r="B136" s="82"/>
    </row>
    <row r="137" spans="2:2" ht="15.75" hidden="1" customHeight="1">
      <c r="B137" s="82"/>
    </row>
    <row r="138" spans="2:2" ht="15.75" hidden="1" customHeight="1">
      <c r="B138" s="82"/>
    </row>
    <row r="139" spans="2:2" ht="15.75" hidden="1" customHeight="1">
      <c r="B139" s="82"/>
    </row>
    <row r="140" spans="2:2" ht="15.75" hidden="1" customHeight="1">
      <c r="B140" s="82"/>
    </row>
    <row r="141" spans="2:2" ht="15.75" hidden="1" customHeight="1">
      <c r="B141" s="82"/>
    </row>
    <row r="142" spans="2:2" ht="15.75" hidden="1" customHeight="1">
      <c r="B142" s="60"/>
    </row>
    <row r="143" spans="2:2" ht="15.75" hidden="1" customHeight="1">
      <c r="B143" s="60"/>
    </row>
    <row r="144" spans="2:2" ht="15.75" hidden="1" customHeight="1">
      <c r="B144" s="82"/>
    </row>
    <row r="145" spans="2:2" ht="15.75" hidden="1" customHeight="1">
      <c r="B145" s="60"/>
    </row>
    <row r="146" spans="2:2" ht="15.75" hidden="1" customHeight="1">
      <c r="B146" s="60"/>
    </row>
    <row r="147" spans="2:2" ht="15.75" hidden="1" customHeight="1">
      <c r="B147" s="60"/>
    </row>
    <row r="148" spans="2:2" ht="15.75" hidden="1" customHeight="1">
      <c r="B148" s="60"/>
    </row>
    <row r="149" spans="2:2" ht="15.75" hidden="1" customHeight="1">
      <c r="B149" s="60"/>
    </row>
    <row r="150" spans="2:2" ht="15.75" hidden="1" customHeight="1">
      <c r="B150" s="60"/>
    </row>
    <row r="151" spans="2:2" ht="15.75" hidden="1" customHeight="1">
      <c r="B151" s="60"/>
    </row>
    <row r="152" spans="2:2" ht="15.75" hidden="1" customHeight="1">
      <c r="B152" s="60"/>
    </row>
    <row r="153" spans="2:2" ht="15.75" hidden="1" customHeight="1">
      <c r="B153" s="60"/>
    </row>
    <row r="154" spans="2:2" ht="15.75" hidden="1" customHeight="1">
      <c r="B154" s="60"/>
    </row>
    <row r="155" spans="2:2" ht="15.75" hidden="1" customHeight="1">
      <c r="B155" s="60"/>
    </row>
    <row r="156" spans="2:2" ht="15.75" hidden="1" customHeight="1">
      <c r="B156" s="60"/>
    </row>
    <row r="157" spans="2:2" ht="15.75" hidden="1" customHeight="1">
      <c r="B157" s="60"/>
    </row>
    <row r="158" spans="2:2" ht="15.75" hidden="1" customHeight="1">
      <c r="B158" s="60"/>
    </row>
    <row r="159" spans="2:2" ht="15.75" hidden="1" customHeight="1">
      <c r="B159" s="60"/>
    </row>
    <row r="160" spans="2:2" ht="15.75" hidden="1" customHeight="1">
      <c r="B160" s="60"/>
    </row>
    <row r="161" spans="2:2" ht="15.75" hidden="1" customHeight="1">
      <c r="B161" s="60"/>
    </row>
    <row r="162" spans="2:2" ht="15.75" hidden="1" customHeight="1">
      <c r="B162" s="60"/>
    </row>
    <row r="163" spans="2:2" ht="15.75" hidden="1" customHeight="1">
      <c r="B163" s="60"/>
    </row>
    <row r="164" spans="2:2" ht="15.75" hidden="1" customHeight="1">
      <c r="B164" s="60"/>
    </row>
    <row r="165" spans="2:2" ht="15.75" hidden="1" customHeight="1">
      <c r="B165" s="60"/>
    </row>
    <row r="166" spans="2:2" ht="15.75" hidden="1" customHeight="1">
      <c r="B166" s="60"/>
    </row>
    <row r="167" spans="2:2" ht="15.75" hidden="1" customHeight="1">
      <c r="B167" s="60"/>
    </row>
    <row r="168" spans="2:2" ht="15.75" hidden="1" customHeight="1">
      <c r="B168" s="60"/>
    </row>
    <row r="169" spans="2:2" ht="15.75" hidden="1" customHeight="1">
      <c r="B169" s="60"/>
    </row>
    <row r="170" spans="2:2" ht="15.75" hidden="1" customHeight="1">
      <c r="B170" s="60"/>
    </row>
    <row r="171" spans="2:2" ht="15.75" hidden="1" customHeight="1">
      <c r="B171" s="60"/>
    </row>
    <row r="172" spans="2:2" ht="15.75" hidden="1" customHeight="1">
      <c r="B172" s="60"/>
    </row>
    <row r="173" spans="2:2" ht="15.75" hidden="1" customHeight="1">
      <c r="B173" s="60"/>
    </row>
    <row r="174" spans="2:2" ht="15.75" hidden="1" customHeight="1">
      <c r="B174" s="60"/>
    </row>
    <row r="175" spans="2:2" ht="15.75" hidden="1" customHeight="1">
      <c r="B175" s="60"/>
    </row>
    <row r="176" spans="2:2" ht="15.75" hidden="1" customHeight="1">
      <c r="B176" s="60"/>
    </row>
    <row r="177" spans="2:2" ht="15.75" hidden="1" customHeight="1">
      <c r="B177" s="60"/>
    </row>
    <row r="178" spans="2:2" ht="15.75" hidden="1" customHeight="1">
      <c r="B178" s="60"/>
    </row>
    <row r="179" spans="2:2" ht="15.75" hidden="1" customHeight="1">
      <c r="B179" s="60"/>
    </row>
    <row r="180" spans="2:2" ht="15.75" hidden="1" customHeight="1">
      <c r="B180" s="60"/>
    </row>
    <row r="181" spans="2:2" ht="15.75" hidden="1" customHeight="1">
      <c r="B181" s="60"/>
    </row>
    <row r="182" spans="2:2" ht="15.75" hidden="1" customHeight="1">
      <c r="B182" s="60"/>
    </row>
    <row r="183" spans="2:2" ht="15.75" hidden="1" customHeight="1">
      <c r="B183" s="60"/>
    </row>
    <row r="184" spans="2:2" ht="15.75" hidden="1" customHeight="1">
      <c r="B184" s="60"/>
    </row>
    <row r="185" spans="2:2" ht="15.75" hidden="1" customHeight="1">
      <c r="B185" s="60"/>
    </row>
    <row r="186" spans="2:2" ht="15.75" hidden="1" customHeight="1">
      <c r="B186" s="60"/>
    </row>
    <row r="187" spans="2:2" ht="15.75" hidden="1" customHeight="1">
      <c r="B187" s="60"/>
    </row>
    <row r="188" spans="2:2" ht="15.75" hidden="1" customHeight="1">
      <c r="B188" s="60"/>
    </row>
    <row r="189" spans="2:2" ht="15.75" hidden="1" customHeight="1">
      <c r="B189" s="60"/>
    </row>
    <row r="190" spans="2:2" ht="15.75" hidden="1" customHeight="1">
      <c r="B190" s="60"/>
    </row>
    <row r="191" spans="2:2" ht="15.75" hidden="1" customHeight="1">
      <c r="B191" s="60"/>
    </row>
    <row r="192" spans="2:2" ht="15.75" hidden="1" customHeight="1">
      <c r="B192" s="60"/>
    </row>
    <row r="193" spans="2:2" ht="15.75" hidden="1" customHeight="1">
      <c r="B193" s="60"/>
    </row>
    <row r="194" spans="2:2" ht="15.75" hidden="1" customHeight="1">
      <c r="B194" s="60"/>
    </row>
    <row r="195" spans="2:2" ht="15.75" hidden="1" customHeight="1">
      <c r="B195" s="60"/>
    </row>
    <row r="196" spans="2:2" ht="15.75" hidden="1" customHeight="1">
      <c r="B196" s="60"/>
    </row>
    <row r="197" spans="2:2" ht="15.75" hidden="1" customHeight="1">
      <c r="B197" s="60"/>
    </row>
    <row r="198" spans="2:2" ht="15.75" hidden="1" customHeight="1">
      <c r="B198" s="60"/>
    </row>
    <row r="199" spans="2:2" ht="15.75" hidden="1" customHeight="1">
      <c r="B199" s="60"/>
    </row>
    <row r="200" spans="2:2" ht="15.75" hidden="1" customHeight="1">
      <c r="B200" s="60"/>
    </row>
    <row r="201" spans="2:2" ht="15.75" hidden="1" customHeight="1">
      <c r="B201" s="60"/>
    </row>
    <row r="202" spans="2:2" ht="15.75" hidden="1" customHeight="1">
      <c r="B202" s="60"/>
    </row>
    <row r="203" spans="2:2" ht="15.75" hidden="1" customHeight="1">
      <c r="B203" s="60"/>
    </row>
    <row r="204" spans="2:2" ht="15.75" hidden="1" customHeight="1">
      <c r="B204" s="60"/>
    </row>
    <row r="205" spans="2:2" ht="15.75" hidden="1" customHeight="1">
      <c r="B205" s="60"/>
    </row>
    <row r="206" spans="2:2" ht="15.75" hidden="1" customHeight="1">
      <c r="B206" s="60"/>
    </row>
    <row r="207" spans="2:2" ht="15.75" hidden="1" customHeight="1">
      <c r="B207" s="60"/>
    </row>
    <row r="208" spans="2:2" ht="15.75" hidden="1" customHeight="1">
      <c r="B208" s="60"/>
    </row>
    <row r="209" spans="2:2" ht="15.75" hidden="1" customHeight="1">
      <c r="B209" s="82"/>
    </row>
    <row r="210" spans="2:2" ht="15.75" hidden="1" customHeight="1">
      <c r="B210" s="60"/>
    </row>
    <row r="211" spans="2:2" ht="15.75" hidden="1" customHeight="1">
      <c r="B211" s="60"/>
    </row>
    <row r="212" spans="2:2" ht="15.75" hidden="1" customHeight="1">
      <c r="B212" s="60"/>
    </row>
    <row r="213" spans="2:2" ht="15.75" hidden="1" customHeight="1">
      <c r="B213" s="60"/>
    </row>
    <row r="214" spans="2:2" ht="15.75" hidden="1" customHeight="1">
      <c r="B214" s="60"/>
    </row>
    <row r="215" spans="2:2" ht="15.75" hidden="1" customHeight="1">
      <c r="B215" s="60"/>
    </row>
    <row r="216" spans="2:2" ht="15.75" hidden="1" customHeight="1">
      <c r="B216" s="60"/>
    </row>
    <row r="217" spans="2:2" ht="15.75" hidden="1" customHeight="1">
      <c r="B217" s="60"/>
    </row>
    <row r="218" spans="2:2" ht="15.75" hidden="1" customHeight="1">
      <c r="B218" s="82"/>
    </row>
    <row r="219" spans="2:2" ht="15.75" hidden="1" customHeight="1">
      <c r="B219" s="60"/>
    </row>
    <row r="220" spans="2:2" ht="15.75" hidden="1" customHeight="1">
      <c r="B220" s="82"/>
    </row>
    <row r="221" spans="2:2" ht="15.75" hidden="1" customHeight="1">
      <c r="B221" s="82"/>
    </row>
    <row r="222" spans="2:2" ht="15.75" hidden="1" customHeight="1">
      <c r="B222" s="82"/>
    </row>
    <row r="223" spans="2:2" ht="15.75" hidden="1" customHeight="1">
      <c r="B223" s="82"/>
    </row>
    <row r="224" spans="2:2" ht="15.75" hidden="1" customHeight="1">
      <c r="B224" s="82"/>
    </row>
    <row r="225" spans="2:2" ht="15.75" hidden="1" customHeight="1">
      <c r="B225" s="82"/>
    </row>
    <row r="226" spans="2:2" ht="15.75" hidden="1" customHeight="1">
      <c r="B226" s="60"/>
    </row>
    <row r="227" spans="2:2" ht="15.75" hidden="1" customHeight="1">
      <c r="B227" s="60"/>
    </row>
    <row r="228" spans="2:2" ht="15.75" hidden="1" customHeight="1">
      <c r="B228" s="60"/>
    </row>
    <row r="229" spans="2:2" ht="15.75" hidden="1" customHeight="1">
      <c r="B229" s="60"/>
    </row>
    <row r="230" spans="2:2" ht="15.75" hidden="1" customHeight="1">
      <c r="B230" s="60"/>
    </row>
    <row r="231" spans="2:2" ht="15.75" hidden="1" customHeight="1">
      <c r="B231" s="60"/>
    </row>
    <row r="232" spans="2:2" ht="15.75" hidden="1" customHeight="1">
      <c r="B232" s="60"/>
    </row>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sheetData>
  <sheetProtection algorithmName="SHA-512" hashValue="HQCb5X8Dx+f6KC6GwD4vbIFYYdw2cWtu0J5jM6yTT+Zk6fNdPcGu0ud2HKLFSEiPH7Ph+b2/qQXY5C0g6zN8Dw==" saltValue="Wb+kSFJvHwXdXN296fZ63Q==" spinCount="100000" sheet="1" objects="1" scenarios="1" formatColumns="0" formatRows="0" autoFilter="0"/>
  <mergeCells count="12">
    <mergeCell ref="C7:I20"/>
    <mergeCell ref="C50:I52"/>
    <mergeCell ref="D54:I54"/>
    <mergeCell ref="C55:I68"/>
    <mergeCell ref="D6:I6"/>
    <mergeCell ref="D49:I49"/>
    <mergeCell ref="L22:M22"/>
    <mergeCell ref="L40:M40"/>
    <mergeCell ref="D22:I22"/>
    <mergeCell ref="C23:I34"/>
    <mergeCell ref="D36:I36"/>
    <mergeCell ref="C37:I47"/>
  </mergeCells>
  <hyperlinks>
    <hyperlink ref="E3" location="'Biodiversidade e ecossistemas'!C6" display="GRI 3-3" xr:uid="{8F5266DE-CCC8-4F44-86DE-5F1578DCE12C}"/>
    <hyperlink ref="F3" location="'Biodiversidade e ecossistemas'!C22" display="GRI 101-1" xr:uid="{131B41D3-1DE1-4364-A802-AD0A74668D32}"/>
    <hyperlink ref="G3" location="'Biodiversidade e ecossistemas'!C36" display="GRI 101-2" xr:uid="{6B38A054-D01B-472F-809B-4F1B08358377}"/>
    <hyperlink ref="H3" location="'Biodiversidade e ecossistemas'!C49" display="GRI 101-4" xr:uid="{5EB27510-0BB2-4F1E-A65E-61634C790AB6}"/>
    <hyperlink ref="I3" location="'Biodiversidade e ecossistemas'!C54" display="SASB EM-EP-160a.1" xr:uid="{887CD240-0477-4A7B-9763-994A1308D370}"/>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D88A-DEDE-4CD5-923D-83B99DD9215B}">
  <sheetPr>
    <tabColor rgb="FF00A0A8"/>
  </sheetPr>
  <dimension ref="A1:AT750"/>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10" width="20.85546875" style="268" customWidth="1"/>
    <col min="11" max="12" width="14.140625" style="268" customWidth="1"/>
    <col min="13" max="13" width="7.85546875" style="268" customWidth="1"/>
    <col min="14" max="21" width="14.140625" style="268" hidden="1" customWidth="1"/>
    <col min="22" max="23" width="30" style="268" hidden="1" customWidth="1"/>
    <col min="24" max="31" width="18.140625" style="268" hidden="1" customWidth="1"/>
    <col min="32" max="33" width="18.140625" style="261" hidden="1" customWidth="1"/>
    <col min="34" max="37" width="0" style="261" hidden="1" customWidth="1"/>
    <col min="38" max="16384" width="0" style="261" hidden="1"/>
  </cols>
  <sheetData>
    <row r="1" spans="1:46" s="62" customFormat="1" ht="24.95" customHeight="1">
      <c r="A1" s="142"/>
      <c r="B1" s="58"/>
      <c r="C1" s="58"/>
      <c r="D1" s="58"/>
      <c r="E1" s="59"/>
      <c r="F1" s="60"/>
      <c r="G1" s="60"/>
      <c r="H1" s="60"/>
      <c r="I1" s="60"/>
      <c r="J1" s="60"/>
      <c r="K1" s="102"/>
      <c r="L1" s="95"/>
      <c r="N1" s="63"/>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102"/>
      <c r="L2" s="95"/>
      <c r="N2" s="63"/>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6" t="str">
        <f>Índice!B69</f>
        <v>CAPITAL NATURAL</v>
      </c>
      <c r="D3" s="60"/>
      <c r="E3" s="232" t="s">
        <v>581</v>
      </c>
      <c r="F3" s="232" t="s">
        <v>582</v>
      </c>
      <c r="G3" s="232" t="s">
        <v>583</v>
      </c>
      <c r="H3" s="232" t="s">
        <v>584</v>
      </c>
      <c r="I3" s="232" t="s">
        <v>585</v>
      </c>
      <c r="J3" s="61"/>
      <c r="L3" s="95"/>
      <c r="N3" s="63"/>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Índice!C69</f>
        <v>Recursos hídricos</v>
      </c>
      <c r="D4" s="60"/>
      <c r="E4" s="232" t="s">
        <v>586</v>
      </c>
      <c r="F4" s="232" t="s">
        <v>587</v>
      </c>
      <c r="G4" s="416"/>
      <c r="H4" s="416"/>
      <c r="I4" s="416"/>
      <c r="J4" s="60"/>
      <c r="K4" s="102"/>
      <c r="L4" s="95"/>
      <c r="N4" s="63"/>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147"/>
      <c r="F5" s="147"/>
      <c r="G5" s="147"/>
      <c r="H5" s="147"/>
      <c r="I5" s="147"/>
      <c r="J5" s="60"/>
      <c r="K5" s="102"/>
      <c r="L5" s="95"/>
      <c r="N5" s="63"/>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4"/>
      <c r="B6" s="60"/>
      <c r="C6" s="229" t="str">
        <f>Índice!D69</f>
        <v>GRI 303-1</v>
      </c>
      <c r="D6" s="765" t="str">
        <f>Índice!E69</f>
        <v>Interações com a água como um recurso compartilhado</v>
      </c>
      <c r="E6" s="723"/>
      <c r="F6" s="723"/>
      <c r="G6" s="723"/>
      <c r="H6" s="723"/>
      <c r="I6" s="724"/>
      <c r="J6" s="84"/>
      <c r="K6" s="771"/>
      <c r="L6" s="772"/>
      <c r="N6" s="63"/>
      <c r="O6" s="63"/>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s="150" customFormat="1" ht="24.95" customHeight="1">
      <c r="A7" s="389"/>
      <c r="B7" s="151"/>
      <c r="C7" s="721" t="s">
        <v>846</v>
      </c>
      <c r="D7" s="721"/>
      <c r="E7" s="721"/>
      <c r="F7" s="721"/>
      <c r="G7" s="721"/>
      <c r="H7" s="721"/>
      <c r="I7" s="721"/>
      <c r="J7" s="85"/>
      <c r="K7" s="85"/>
      <c r="L7" s="85"/>
      <c r="M7" s="89"/>
      <c r="N7" s="89"/>
      <c r="O7" s="390"/>
      <c r="P7" s="391"/>
      <c r="Q7" s="391"/>
      <c r="R7" s="391"/>
      <c r="S7" s="391"/>
      <c r="T7" s="391"/>
      <c r="U7" s="391"/>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64"/>
    </row>
    <row r="8" spans="1:46" s="150" customFormat="1" ht="24.95" customHeight="1">
      <c r="A8" s="392"/>
      <c r="B8" s="148"/>
      <c r="C8" s="711"/>
      <c r="D8" s="711"/>
      <c r="E8" s="711"/>
      <c r="F8" s="711"/>
      <c r="G8" s="711"/>
      <c r="H8" s="711"/>
      <c r="I8" s="711"/>
      <c r="J8" s="87"/>
      <c r="K8" s="87"/>
      <c r="L8" s="87"/>
      <c r="M8" s="89"/>
      <c r="N8" s="89"/>
      <c r="O8" s="390"/>
      <c r="P8" s="391"/>
      <c r="Q8" s="391"/>
      <c r="R8" s="391"/>
      <c r="S8" s="391"/>
      <c r="T8" s="391"/>
      <c r="U8" s="391"/>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64"/>
    </row>
    <row r="9" spans="1:46" s="150" customFormat="1" ht="34.5" customHeight="1">
      <c r="A9" s="392"/>
      <c r="B9" s="148"/>
      <c r="C9" s="711"/>
      <c r="D9" s="711"/>
      <c r="E9" s="711"/>
      <c r="F9" s="711"/>
      <c r="G9" s="711"/>
      <c r="H9" s="711"/>
      <c r="I9" s="711"/>
      <c r="J9" s="87"/>
      <c r="K9" s="87"/>
      <c r="L9" s="87"/>
      <c r="M9" s="89"/>
      <c r="N9" s="89"/>
      <c r="O9" s="390"/>
      <c r="P9" s="391"/>
      <c r="Q9" s="391"/>
      <c r="R9" s="391"/>
      <c r="S9" s="391"/>
      <c r="T9" s="391"/>
      <c r="U9" s="391"/>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64"/>
    </row>
    <row r="10" spans="1:46" s="150" customFormat="1" ht="24.95" customHeight="1">
      <c r="A10" s="392"/>
      <c r="B10" s="148"/>
      <c r="C10" s="711"/>
      <c r="D10" s="711"/>
      <c r="E10" s="711"/>
      <c r="F10" s="711"/>
      <c r="G10" s="711"/>
      <c r="H10" s="711"/>
      <c r="I10" s="711"/>
      <c r="J10" s="87"/>
      <c r="K10" s="87"/>
      <c r="L10" s="87"/>
      <c r="M10" s="89"/>
      <c r="N10" s="89"/>
      <c r="O10" s="390"/>
      <c r="P10" s="391"/>
      <c r="Q10" s="391"/>
      <c r="R10" s="391"/>
      <c r="S10" s="391"/>
      <c r="T10" s="391"/>
      <c r="U10" s="391"/>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64"/>
    </row>
    <row r="11" spans="1:46" s="62" customFormat="1" ht="24.95" customHeight="1">
      <c r="A11" s="94"/>
      <c r="B11" s="76"/>
      <c r="C11" s="711"/>
      <c r="D11" s="711"/>
      <c r="E11" s="711"/>
      <c r="F11" s="711"/>
      <c r="G11" s="711"/>
      <c r="H11" s="711"/>
      <c r="I11" s="711"/>
      <c r="J11" s="87"/>
      <c r="K11" s="87"/>
      <c r="L11" s="87"/>
      <c r="M11" s="59"/>
      <c r="N11" s="59"/>
      <c r="O11" s="393"/>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13" t="s">
        <v>109</v>
      </c>
      <c r="D12" s="813"/>
      <c r="E12" s="813"/>
      <c r="F12" s="813"/>
      <c r="G12" s="63"/>
      <c r="H12" s="63"/>
      <c r="I12" s="63"/>
      <c r="J12" s="63"/>
      <c r="K12" s="63"/>
      <c r="L12" s="63"/>
      <c r="M12" s="63"/>
      <c r="N12" s="63"/>
      <c r="O12" s="63"/>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thickBot="1">
      <c r="A13" s="96"/>
      <c r="B13" s="76"/>
      <c r="C13" s="814" t="s">
        <v>110</v>
      </c>
      <c r="D13" s="814"/>
      <c r="E13" s="814" t="s">
        <v>111</v>
      </c>
      <c r="F13" s="814"/>
      <c r="G13" s="814" t="s">
        <v>112</v>
      </c>
      <c r="H13" s="814"/>
      <c r="I13" s="814" t="s">
        <v>113</v>
      </c>
      <c r="J13" s="814"/>
      <c r="K13" s="63"/>
      <c r="L13" s="63"/>
      <c r="M13" s="63"/>
      <c r="N13" s="63"/>
      <c r="O13" s="63"/>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35.1" customHeight="1">
      <c r="A14" s="96"/>
      <c r="B14" s="76"/>
      <c r="C14" s="815" t="s">
        <v>114</v>
      </c>
      <c r="D14" s="815"/>
      <c r="E14" s="821" t="s">
        <v>115</v>
      </c>
      <c r="F14" s="821"/>
      <c r="G14" s="824" t="s">
        <v>116</v>
      </c>
      <c r="H14" s="824"/>
      <c r="I14" s="820" t="s">
        <v>117</v>
      </c>
      <c r="J14" s="820"/>
      <c r="K14" s="63"/>
      <c r="L14" s="63"/>
      <c r="M14" s="63"/>
      <c r="N14" s="63"/>
      <c r="O14" s="63"/>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815" t="s">
        <v>118</v>
      </c>
      <c r="D15" s="815"/>
      <c r="E15" s="820" t="s">
        <v>119</v>
      </c>
      <c r="F15" s="820"/>
      <c r="G15" s="815" t="s">
        <v>116</v>
      </c>
      <c r="H15" s="815"/>
      <c r="I15" s="820" t="s">
        <v>120</v>
      </c>
      <c r="J15" s="820"/>
      <c r="K15" s="63"/>
      <c r="L15" s="63"/>
      <c r="M15" s="63"/>
      <c r="N15" s="63"/>
      <c r="O15" s="63"/>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35.1" customHeight="1">
      <c r="A16" s="96"/>
      <c r="B16" s="76"/>
      <c r="C16" s="815" t="s">
        <v>121</v>
      </c>
      <c r="D16" s="815"/>
      <c r="E16" s="820" t="s">
        <v>122</v>
      </c>
      <c r="F16" s="820"/>
      <c r="G16" s="815" t="s">
        <v>123</v>
      </c>
      <c r="H16" s="815"/>
      <c r="I16" s="820" t="s">
        <v>124</v>
      </c>
      <c r="J16" s="820"/>
      <c r="K16" s="63"/>
      <c r="L16" s="63"/>
      <c r="M16" s="63"/>
      <c r="N16" s="63"/>
      <c r="O16" s="63"/>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815" t="s">
        <v>125</v>
      </c>
      <c r="D17" s="815"/>
      <c r="E17" s="820" t="s">
        <v>126</v>
      </c>
      <c r="F17" s="820"/>
      <c r="G17" s="815" t="s">
        <v>127</v>
      </c>
      <c r="H17" s="815"/>
      <c r="I17" s="820" t="s">
        <v>741</v>
      </c>
      <c r="J17" s="820"/>
      <c r="K17" s="63"/>
      <c r="L17" s="63"/>
      <c r="M17" s="63"/>
      <c r="N17" s="63"/>
      <c r="O17" s="63"/>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35.1" customHeight="1">
      <c r="A18" s="96"/>
      <c r="B18" s="76"/>
      <c r="C18" s="815" t="s">
        <v>128</v>
      </c>
      <c r="D18" s="815"/>
      <c r="E18" s="820" t="s">
        <v>129</v>
      </c>
      <c r="F18" s="820"/>
      <c r="G18" s="815" t="s">
        <v>130</v>
      </c>
      <c r="H18" s="815"/>
      <c r="I18" s="820" t="s">
        <v>131</v>
      </c>
      <c r="J18" s="820"/>
      <c r="K18" s="63"/>
      <c r="L18" s="63"/>
      <c r="M18" s="63"/>
      <c r="N18" s="63"/>
      <c r="O18" s="63"/>
      <c r="P18" s="99"/>
      <c r="Q18" s="99"/>
      <c r="R18" s="99"/>
      <c r="S18" s="99"/>
      <c r="T18" s="99"/>
      <c r="U18" s="99"/>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815" t="s">
        <v>742</v>
      </c>
      <c r="D19" s="815"/>
      <c r="E19" s="820" t="s">
        <v>132</v>
      </c>
      <c r="F19" s="820"/>
      <c r="G19" s="815" t="s">
        <v>130</v>
      </c>
      <c r="H19" s="815"/>
      <c r="I19" s="820" t="s">
        <v>133</v>
      </c>
      <c r="J19" s="820"/>
      <c r="K19" s="63"/>
      <c r="L19" s="63"/>
      <c r="M19" s="63"/>
      <c r="N19" s="63"/>
      <c r="O19" s="63"/>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35.1" customHeight="1">
      <c r="A20" s="96"/>
      <c r="B20" s="76"/>
      <c r="C20" s="815" t="s">
        <v>134</v>
      </c>
      <c r="D20" s="815"/>
      <c r="E20" s="820" t="s">
        <v>135</v>
      </c>
      <c r="F20" s="820"/>
      <c r="G20" s="826" t="s">
        <v>127</v>
      </c>
      <c r="H20" s="826"/>
      <c r="I20" s="825" t="s">
        <v>743</v>
      </c>
      <c r="J20" s="825"/>
      <c r="K20" s="63"/>
      <c r="L20" s="63"/>
      <c r="M20" s="63"/>
      <c r="N20" s="63"/>
      <c r="O20" s="63"/>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60"/>
      <c r="C21" s="133"/>
      <c r="D21" s="133"/>
      <c r="E21" s="133"/>
      <c r="F21" s="133"/>
      <c r="N21" s="135"/>
      <c r="O21" s="79"/>
      <c r="P21" s="79"/>
      <c r="Q21" s="79"/>
      <c r="R21" s="79"/>
      <c r="S21" s="79"/>
      <c r="T21" s="79"/>
      <c r="U21" s="79"/>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60"/>
      <c r="C22" s="229" t="str">
        <f>Índice!D70</f>
        <v>GRI 303-2</v>
      </c>
      <c r="D22" s="765" t="str">
        <f>Índice!E70</f>
        <v>Gestão de impactos relacionados ao descarte de água</v>
      </c>
      <c r="E22" s="723"/>
      <c r="F22" s="723"/>
      <c r="G22" s="723"/>
      <c r="H22" s="723"/>
      <c r="I22" s="724"/>
      <c r="J22" s="60"/>
      <c r="K22" s="102"/>
      <c r="L22" s="95"/>
      <c r="N22" s="182"/>
      <c r="O22" s="398"/>
      <c r="P22" s="398"/>
      <c r="Q22" s="398"/>
      <c r="R22" s="398"/>
      <c r="S22" s="398"/>
      <c r="T22" s="398"/>
      <c r="U22" s="399"/>
      <c r="V22" s="71"/>
      <c r="W22" s="71"/>
      <c r="X22" s="71"/>
      <c r="Y22" s="71"/>
      <c r="Z22" s="72"/>
      <c r="AA22" s="71"/>
      <c r="AB22" s="71"/>
      <c r="AC22" s="71"/>
      <c r="AD22" s="71"/>
      <c r="AE22" s="71"/>
      <c r="AF22" s="71"/>
      <c r="AG22" s="71"/>
      <c r="AH22" s="71"/>
      <c r="AI22" s="71"/>
      <c r="AJ22" s="71"/>
      <c r="AK22" s="71"/>
      <c r="AL22" s="71"/>
      <c r="AM22" s="71"/>
      <c r="AN22" s="71"/>
      <c r="AO22" s="72"/>
      <c r="AP22" s="71"/>
      <c r="AQ22" s="71"/>
      <c r="AR22" s="71"/>
      <c r="AS22" s="71"/>
      <c r="AT22" s="61"/>
    </row>
    <row r="23" spans="1:46" s="62" customFormat="1" ht="24.95" customHeight="1">
      <c r="A23" s="96"/>
      <c r="B23" s="60"/>
      <c r="C23" s="720" t="s">
        <v>136</v>
      </c>
      <c r="D23" s="721"/>
      <c r="E23" s="721"/>
      <c r="F23" s="721"/>
      <c r="G23" s="721"/>
      <c r="H23" s="721"/>
      <c r="I23" s="721"/>
      <c r="J23" s="85"/>
      <c r="K23" s="85"/>
      <c r="L23" s="85"/>
      <c r="N23" s="63"/>
      <c r="O23" s="63"/>
      <c r="P23" s="69"/>
      <c r="Q23" s="69"/>
      <c r="R23" s="69"/>
      <c r="S23" s="69"/>
      <c r="T23" s="69"/>
      <c r="U23" s="70"/>
      <c r="V23" s="71"/>
      <c r="W23" s="71"/>
      <c r="X23" s="71"/>
      <c r="Y23" s="71"/>
      <c r="Z23" s="72"/>
      <c r="AA23" s="71"/>
      <c r="AB23" s="71"/>
      <c r="AC23" s="71"/>
      <c r="AD23" s="71"/>
      <c r="AE23" s="71"/>
      <c r="AF23" s="71"/>
      <c r="AG23" s="71"/>
      <c r="AH23" s="71"/>
      <c r="AI23" s="71"/>
      <c r="AJ23" s="71"/>
      <c r="AK23" s="71"/>
      <c r="AL23" s="71"/>
      <c r="AM23" s="71"/>
      <c r="AN23" s="71"/>
      <c r="AO23" s="66"/>
      <c r="AP23" s="65"/>
      <c r="AQ23" s="65"/>
      <c r="AR23" s="65"/>
      <c r="AS23" s="65"/>
      <c r="AT23" s="61"/>
    </row>
    <row r="24" spans="1:46" s="62" customFormat="1" ht="24.95" customHeight="1">
      <c r="A24" s="96"/>
      <c r="B24" s="60"/>
      <c r="C24" s="710"/>
      <c r="D24" s="711"/>
      <c r="E24" s="711"/>
      <c r="F24" s="711"/>
      <c r="G24" s="711"/>
      <c r="H24" s="711"/>
      <c r="I24" s="711"/>
      <c r="J24" s="87"/>
      <c r="K24" s="87"/>
      <c r="L24" s="87"/>
      <c r="N24" s="63"/>
      <c r="O24" s="63"/>
      <c r="P24" s="69"/>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c r="AT24" s="61"/>
    </row>
    <row r="25" spans="1:46" s="62" customFormat="1" ht="24.95" customHeight="1">
      <c r="A25" s="96"/>
      <c r="B25" s="60"/>
      <c r="C25" s="710"/>
      <c r="D25" s="711"/>
      <c r="E25" s="711"/>
      <c r="F25" s="711"/>
      <c r="G25" s="711"/>
      <c r="H25" s="711"/>
      <c r="I25" s="711"/>
      <c r="J25" s="87"/>
      <c r="K25" s="87"/>
      <c r="L25" s="87"/>
      <c r="N25" s="63"/>
      <c r="O25" s="63"/>
      <c r="P25" s="69"/>
      <c r="Q25" s="69"/>
      <c r="R25" s="69"/>
      <c r="S25" s="69"/>
      <c r="T25" s="69"/>
      <c r="U25" s="70"/>
      <c r="V25" s="71"/>
      <c r="W25" s="71"/>
      <c r="X25" s="71"/>
      <c r="Y25" s="71"/>
      <c r="Z25" s="72"/>
      <c r="AA25" s="71"/>
      <c r="AB25" s="71"/>
      <c r="AC25" s="71"/>
      <c r="AD25" s="71"/>
      <c r="AE25" s="71"/>
      <c r="AF25" s="71"/>
      <c r="AG25" s="71"/>
      <c r="AH25" s="71"/>
      <c r="AI25" s="71"/>
      <c r="AJ25" s="71"/>
      <c r="AK25" s="71"/>
      <c r="AL25" s="71"/>
      <c r="AM25" s="71"/>
      <c r="AN25" s="71"/>
      <c r="AO25" s="66"/>
      <c r="AP25" s="65"/>
      <c r="AQ25" s="65"/>
      <c r="AR25" s="65"/>
      <c r="AS25" s="65"/>
      <c r="AT25" s="61"/>
    </row>
    <row r="26" spans="1:46" s="62" customFormat="1" ht="24.95" customHeight="1">
      <c r="A26" s="96"/>
      <c r="B26" s="60"/>
      <c r="C26" s="710"/>
      <c r="D26" s="711"/>
      <c r="E26" s="711"/>
      <c r="F26" s="711"/>
      <c r="G26" s="711"/>
      <c r="H26" s="711"/>
      <c r="I26" s="711"/>
      <c r="J26" s="87"/>
      <c r="K26" s="87"/>
      <c r="L26" s="87"/>
      <c r="N26" s="63"/>
      <c r="O26" s="63"/>
      <c r="P26" s="69"/>
      <c r="Q26" s="69"/>
      <c r="R26" s="69"/>
      <c r="S26" s="69"/>
      <c r="T26" s="69"/>
      <c r="U26" s="70"/>
      <c r="V26" s="71"/>
      <c r="W26" s="71"/>
      <c r="X26" s="71"/>
      <c r="Y26" s="71"/>
      <c r="Z26" s="72"/>
      <c r="AA26" s="71"/>
      <c r="AB26" s="71"/>
      <c r="AC26" s="71"/>
      <c r="AD26" s="71"/>
      <c r="AE26" s="71"/>
      <c r="AF26" s="71"/>
      <c r="AG26" s="71"/>
      <c r="AH26" s="71"/>
      <c r="AI26" s="71"/>
      <c r="AJ26" s="71"/>
      <c r="AK26" s="71"/>
      <c r="AL26" s="71"/>
      <c r="AM26" s="71"/>
      <c r="AN26" s="71"/>
      <c r="AO26" s="66"/>
      <c r="AP26" s="65"/>
      <c r="AQ26" s="65"/>
      <c r="AR26" s="65"/>
      <c r="AS26" s="65"/>
      <c r="AT26" s="61"/>
    </row>
    <row r="27" spans="1:46" s="62" customFormat="1" ht="24.95" customHeight="1">
      <c r="A27" s="96"/>
      <c r="B27" s="60"/>
      <c r="C27" s="86"/>
      <c r="D27" s="87"/>
      <c r="E27" s="87"/>
      <c r="F27" s="87"/>
      <c r="G27" s="87"/>
      <c r="H27" s="87"/>
      <c r="I27" s="87"/>
      <c r="J27" s="87"/>
      <c r="K27" s="87"/>
      <c r="L27" s="87"/>
      <c r="N27" s="63"/>
      <c r="O27" s="63"/>
      <c r="P27" s="69"/>
      <c r="Q27" s="69"/>
      <c r="R27" s="69"/>
      <c r="S27" s="69"/>
      <c r="T27" s="69"/>
      <c r="U27" s="70"/>
      <c r="V27" s="71"/>
      <c r="W27" s="71"/>
      <c r="X27" s="71"/>
      <c r="Y27" s="71"/>
      <c r="Z27" s="72"/>
      <c r="AA27" s="71"/>
      <c r="AB27" s="71"/>
      <c r="AC27" s="71"/>
      <c r="AD27" s="71"/>
      <c r="AE27" s="71"/>
      <c r="AF27" s="71"/>
      <c r="AG27" s="71"/>
      <c r="AH27" s="71"/>
      <c r="AI27" s="71"/>
      <c r="AJ27" s="71"/>
      <c r="AK27" s="71"/>
      <c r="AL27" s="71"/>
      <c r="AM27" s="71"/>
      <c r="AN27" s="71"/>
      <c r="AO27" s="66"/>
      <c r="AP27" s="65"/>
      <c r="AQ27" s="65"/>
      <c r="AR27" s="65"/>
      <c r="AS27" s="65"/>
      <c r="AT27" s="61"/>
    </row>
    <row r="28" spans="1:46" s="62" customFormat="1" ht="24.95" customHeight="1">
      <c r="A28" s="96"/>
      <c r="B28" s="82"/>
      <c r="C28" s="229" t="str">
        <f>Índice!D71</f>
        <v>GRI 303-3</v>
      </c>
      <c r="D28" s="765" t="str">
        <f>Índice!E71</f>
        <v>Captação de água</v>
      </c>
      <c r="E28" s="723"/>
      <c r="F28" s="723"/>
      <c r="G28" s="723"/>
      <c r="H28" s="723"/>
      <c r="I28" s="724"/>
      <c r="J28" s="87"/>
      <c r="K28" s="87"/>
      <c r="L28" s="87"/>
      <c r="N28" s="63"/>
      <c r="O28" s="63"/>
      <c r="P28" s="69"/>
      <c r="Q28" s="69"/>
      <c r="R28" s="69"/>
      <c r="S28" s="69"/>
      <c r="T28" s="69"/>
      <c r="U28" s="70"/>
      <c r="V28" s="71"/>
      <c r="W28" s="71"/>
      <c r="X28" s="71"/>
      <c r="Y28" s="71"/>
      <c r="Z28" s="72"/>
      <c r="AA28" s="71"/>
      <c r="AB28" s="71"/>
      <c r="AC28" s="71"/>
      <c r="AD28" s="71"/>
      <c r="AE28" s="71"/>
      <c r="AF28" s="71"/>
      <c r="AG28" s="71"/>
      <c r="AH28" s="71"/>
      <c r="AI28" s="71"/>
      <c r="AJ28" s="71"/>
      <c r="AK28" s="71"/>
      <c r="AL28" s="71"/>
      <c r="AM28" s="71"/>
      <c r="AN28" s="71"/>
      <c r="AO28" s="66"/>
      <c r="AP28" s="65"/>
      <c r="AQ28" s="65"/>
      <c r="AR28" s="65"/>
      <c r="AS28" s="65"/>
      <c r="AT28" s="61"/>
    </row>
    <row r="29" spans="1:46" s="62" customFormat="1" ht="24.95" customHeight="1">
      <c r="A29" s="96"/>
      <c r="B29" s="60"/>
      <c r="C29" s="720" t="s">
        <v>137</v>
      </c>
      <c r="D29" s="721"/>
      <c r="E29" s="721"/>
      <c r="F29" s="721"/>
      <c r="G29" s="721"/>
      <c r="H29" s="721"/>
      <c r="I29" s="721"/>
      <c r="J29" s="85"/>
      <c r="K29" s="85"/>
      <c r="L29" s="85"/>
      <c r="M29" s="59"/>
      <c r="N29" s="59"/>
      <c r="O29" s="59"/>
      <c r="P29" s="69"/>
      <c r="Q29" s="69"/>
      <c r="R29" s="69"/>
      <c r="S29" s="69"/>
      <c r="T29" s="69"/>
      <c r="U29" s="69"/>
      <c r="V29" s="71"/>
      <c r="W29" s="71"/>
      <c r="X29" s="71"/>
      <c r="Y29" s="71"/>
      <c r="Z29" s="72"/>
      <c r="AA29" s="71"/>
      <c r="AB29" s="71"/>
      <c r="AC29" s="71"/>
      <c r="AD29" s="71"/>
      <c r="AE29" s="71"/>
      <c r="AF29" s="71"/>
      <c r="AG29" s="71"/>
      <c r="AH29" s="71"/>
      <c r="AI29" s="71"/>
      <c r="AJ29" s="71"/>
      <c r="AK29" s="71"/>
      <c r="AL29" s="71"/>
      <c r="AM29" s="71"/>
      <c r="AN29" s="71"/>
      <c r="AO29" s="66"/>
      <c r="AP29" s="65"/>
      <c r="AQ29" s="65"/>
      <c r="AR29" s="65"/>
      <c r="AS29" s="65"/>
    </row>
    <row r="30" spans="1:46" s="62" customFormat="1" ht="24.95" customHeight="1">
      <c r="A30" s="96"/>
      <c r="B30" s="60"/>
      <c r="C30" s="710"/>
      <c r="D30" s="711"/>
      <c r="E30" s="711"/>
      <c r="F30" s="711"/>
      <c r="G30" s="711"/>
      <c r="H30" s="711"/>
      <c r="I30" s="711"/>
      <c r="J30" s="87"/>
      <c r="K30" s="87"/>
      <c r="L30" s="87"/>
      <c r="M30" s="59"/>
      <c r="N30" s="59"/>
      <c r="O30" s="59"/>
      <c r="P30" s="69"/>
      <c r="Q30" s="69"/>
      <c r="R30" s="69"/>
      <c r="S30" s="69"/>
      <c r="T30" s="69"/>
      <c r="U30" s="69"/>
      <c r="V30" s="71"/>
      <c r="W30" s="71"/>
      <c r="X30" s="71"/>
      <c r="Y30" s="71"/>
      <c r="Z30" s="72"/>
      <c r="AA30" s="71"/>
      <c r="AB30" s="71"/>
      <c r="AC30" s="71"/>
      <c r="AD30" s="71"/>
      <c r="AE30" s="71"/>
      <c r="AF30" s="71"/>
      <c r="AG30" s="71"/>
      <c r="AH30" s="71"/>
      <c r="AI30" s="71"/>
      <c r="AJ30" s="71"/>
      <c r="AK30" s="71"/>
      <c r="AL30" s="71"/>
      <c r="AM30" s="71"/>
      <c r="AN30" s="71"/>
      <c r="AO30" s="66"/>
      <c r="AP30" s="65"/>
      <c r="AQ30" s="65"/>
      <c r="AR30" s="65"/>
      <c r="AS30" s="65"/>
    </row>
    <row r="31" spans="1:46" s="62" customFormat="1" ht="24.95" customHeight="1">
      <c r="A31" s="96"/>
      <c r="B31" s="60"/>
      <c r="C31" s="710"/>
      <c r="D31" s="711"/>
      <c r="E31" s="711"/>
      <c r="F31" s="711"/>
      <c r="G31" s="711"/>
      <c r="H31" s="711"/>
      <c r="I31" s="711"/>
      <c r="J31" s="87"/>
      <c r="K31" s="87"/>
      <c r="L31" s="87"/>
      <c r="M31" s="59"/>
      <c r="N31" s="59"/>
      <c r="O31" s="59"/>
      <c r="P31" s="69"/>
      <c r="Q31" s="69"/>
      <c r="R31" s="69"/>
      <c r="S31" s="69"/>
      <c r="T31" s="69"/>
      <c r="U31" s="69"/>
      <c r="V31" s="71"/>
      <c r="W31" s="71"/>
      <c r="X31" s="71"/>
      <c r="Y31" s="71"/>
      <c r="Z31" s="72"/>
      <c r="AA31" s="71"/>
      <c r="AB31" s="71"/>
      <c r="AC31" s="71"/>
      <c r="AD31" s="71"/>
      <c r="AE31" s="71"/>
      <c r="AF31" s="71"/>
      <c r="AG31" s="71"/>
      <c r="AH31" s="71"/>
      <c r="AI31" s="71"/>
      <c r="AJ31" s="71"/>
      <c r="AK31" s="71"/>
      <c r="AL31" s="71"/>
      <c r="AM31" s="71"/>
      <c r="AN31" s="71"/>
      <c r="AO31" s="66"/>
      <c r="AP31" s="65"/>
      <c r="AQ31" s="65"/>
      <c r="AR31" s="65"/>
      <c r="AS31" s="65"/>
    </row>
    <row r="32" spans="1:46" s="62" customFormat="1" ht="42" customHeight="1">
      <c r="A32" s="96"/>
      <c r="B32" s="60"/>
      <c r="C32" s="710"/>
      <c r="D32" s="711"/>
      <c r="E32" s="711"/>
      <c r="F32" s="711"/>
      <c r="G32" s="711"/>
      <c r="H32" s="711"/>
      <c r="I32" s="711"/>
      <c r="J32" s="87"/>
      <c r="K32" s="87"/>
      <c r="L32" s="87"/>
      <c r="M32" s="59"/>
      <c r="N32" s="59"/>
      <c r="O32" s="59"/>
      <c r="P32" s="69"/>
      <c r="Q32" s="69"/>
      <c r="R32" s="69"/>
      <c r="S32" s="69"/>
      <c r="T32" s="69"/>
      <c r="U32" s="69"/>
      <c r="V32" s="71"/>
      <c r="W32" s="71"/>
      <c r="X32" s="71"/>
      <c r="Y32" s="71"/>
      <c r="Z32" s="72"/>
      <c r="AA32" s="71"/>
      <c r="AB32" s="71"/>
      <c r="AC32" s="71"/>
      <c r="AD32" s="71"/>
      <c r="AE32" s="71"/>
      <c r="AF32" s="71"/>
      <c r="AG32" s="71"/>
      <c r="AH32" s="71"/>
      <c r="AI32" s="71"/>
      <c r="AJ32" s="71"/>
      <c r="AK32" s="71"/>
      <c r="AL32" s="71"/>
      <c r="AM32" s="71"/>
      <c r="AN32" s="71"/>
      <c r="AO32" s="66"/>
      <c r="AP32" s="65"/>
      <c r="AQ32" s="65"/>
      <c r="AR32" s="65"/>
      <c r="AS32" s="65"/>
    </row>
    <row r="33" spans="1:22" s="62" customFormat="1" ht="24.95" customHeight="1">
      <c r="A33" s="96"/>
      <c r="B33" s="60"/>
      <c r="C33" s="710"/>
      <c r="D33" s="711"/>
      <c r="E33" s="711"/>
      <c r="F33" s="711"/>
      <c r="G33" s="711"/>
      <c r="H33" s="711"/>
      <c r="I33" s="711"/>
      <c r="J33" s="87"/>
      <c r="K33" s="87"/>
      <c r="L33" s="87"/>
      <c r="M33" s="59"/>
      <c r="N33" s="59"/>
      <c r="O33" s="59"/>
      <c r="P33" s="63"/>
      <c r="Q33" s="63"/>
      <c r="R33" s="63"/>
      <c r="S33" s="63"/>
      <c r="T33" s="63"/>
      <c r="U33" s="63"/>
    </row>
    <row r="34" spans="1:22" s="62" customFormat="1" ht="24.95" customHeight="1">
      <c r="A34" s="96"/>
      <c r="B34" s="60"/>
      <c r="C34" s="400" t="s">
        <v>847</v>
      </c>
      <c r="D34" s="87"/>
      <c r="E34" s="87"/>
      <c r="F34" s="87"/>
      <c r="G34" s="87"/>
      <c r="H34" s="87"/>
      <c r="I34" s="87"/>
      <c r="J34" s="87"/>
      <c r="K34" s="87"/>
      <c r="L34" s="87"/>
      <c r="M34" s="59"/>
      <c r="N34" s="59"/>
      <c r="O34" s="59"/>
      <c r="P34" s="63"/>
      <c r="Q34" s="63"/>
      <c r="R34" s="63"/>
      <c r="S34" s="63"/>
      <c r="T34" s="63"/>
      <c r="U34" s="63"/>
    </row>
    <row r="35" spans="1:22" s="62" customFormat="1" ht="24.95" customHeight="1">
      <c r="A35" s="96"/>
      <c r="B35" s="60"/>
      <c r="C35" s="808" t="s">
        <v>848</v>
      </c>
      <c r="D35" s="808"/>
      <c r="E35" s="808">
        <v>2022</v>
      </c>
      <c r="F35" s="827"/>
      <c r="G35" s="808">
        <v>2023</v>
      </c>
      <c r="H35" s="827"/>
      <c r="I35" s="803">
        <v>2024</v>
      </c>
      <c r="J35" s="827"/>
      <c r="K35" s="63"/>
      <c r="L35" s="63"/>
      <c r="M35" s="63"/>
      <c r="N35" s="63"/>
      <c r="O35" s="63"/>
      <c r="P35" s="63"/>
      <c r="Q35" s="63"/>
      <c r="R35" s="63"/>
      <c r="S35" s="63"/>
      <c r="T35" s="63"/>
      <c r="U35" s="63"/>
      <c r="V35" s="63"/>
    </row>
    <row r="36" spans="1:22" s="62" customFormat="1" ht="35.1" customHeight="1" thickBot="1">
      <c r="A36" s="96"/>
      <c r="B36" s="60"/>
      <c r="C36" s="805"/>
      <c r="D36" s="805"/>
      <c r="E36" s="326" t="s">
        <v>138</v>
      </c>
      <c r="F36" s="326" t="s">
        <v>851</v>
      </c>
      <c r="G36" s="326" t="s">
        <v>138</v>
      </c>
      <c r="H36" s="326" t="s">
        <v>851</v>
      </c>
      <c r="I36" s="327" t="s">
        <v>138</v>
      </c>
      <c r="J36" s="327" t="s">
        <v>851</v>
      </c>
      <c r="K36" s="63"/>
      <c r="L36" s="63"/>
      <c r="M36" s="63"/>
      <c r="N36" s="63"/>
      <c r="O36" s="63"/>
      <c r="P36" s="63"/>
      <c r="Q36" s="63"/>
      <c r="R36" s="63"/>
      <c r="S36" s="63"/>
      <c r="T36" s="63"/>
      <c r="U36" s="63"/>
      <c r="V36" s="63"/>
    </row>
    <row r="37" spans="1:22" s="62" customFormat="1" ht="24.95" customHeight="1">
      <c r="A37" s="96"/>
      <c r="B37" s="60"/>
      <c r="C37" s="775" t="s">
        <v>849</v>
      </c>
      <c r="D37" s="775"/>
      <c r="E37" s="341">
        <v>6461.09</v>
      </c>
      <c r="F37" s="341">
        <v>0</v>
      </c>
      <c r="G37" s="341">
        <v>4754.57</v>
      </c>
      <c r="H37" s="341">
        <v>0</v>
      </c>
      <c r="I37" s="402">
        <v>7920.78</v>
      </c>
      <c r="J37" s="402">
        <v>8.16</v>
      </c>
      <c r="K37" s="63"/>
      <c r="L37" s="63"/>
      <c r="M37" s="63"/>
      <c r="N37" s="63"/>
      <c r="O37" s="63"/>
      <c r="P37" s="63"/>
      <c r="Q37" s="63"/>
      <c r="R37" s="63"/>
      <c r="S37" s="63"/>
      <c r="T37" s="63"/>
      <c r="U37" s="63"/>
      <c r="V37" s="63"/>
    </row>
    <row r="38" spans="1:22" s="62" customFormat="1" ht="24.95" customHeight="1">
      <c r="A38" s="96"/>
      <c r="B38" s="60"/>
      <c r="C38" s="823" t="s">
        <v>139</v>
      </c>
      <c r="D38" s="823"/>
      <c r="E38" s="812">
        <v>6461.09</v>
      </c>
      <c r="F38" s="812">
        <v>0</v>
      </c>
      <c r="G38" s="812">
        <v>4754.57</v>
      </c>
      <c r="H38" s="812">
        <v>0</v>
      </c>
      <c r="I38" s="811">
        <v>7920.78</v>
      </c>
      <c r="J38" s="811">
        <v>8.16</v>
      </c>
      <c r="K38" s="63"/>
      <c r="L38" s="63"/>
      <c r="M38" s="63"/>
      <c r="N38" s="63"/>
      <c r="O38" s="63"/>
      <c r="P38" s="63"/>
      <c r="Q38" s="63"/>
      <c r="R38" s="63"/>
      <c r="S38" s="63"/>
      <c r="T38" s="63"/>
      <c r="U38" s="63"/>
      <c r="V38" s="63"/>
    </row>
    <row r="39" spans="1:22" s="62" customFormat="1" ht="24.95" customHeight="1">
      <c r="A39" s="96"/>
      <c r="B39" s="60"/>
      <c r="C39" s="758" t="s">
        <v>140</v>
      </c>
      <c r="D39" s="816"/>
      <c r="E39" s="812"/>
      <c r="F39" s="812"/>
      <c r="G39" s="812"/>
      <c r="H39" s="812"/>
      <c r="I39" s="811"/>
      <c r="J39" s="811"/>
      <c r="K39" s="63"/>
      <c r="L39" s="63"/>
      <c r="M39" s="63"/>
      <c r="N39" s="63"/>
      <c r="O39" s="63"/>
      <c r="P39" s="63"/>
      <c r="Q39" s="63"/>
      <c r="R39" s="63"/>
      <c r="S39" s="63"/>
      <c r="T39" s="63"/>
      <c r="U39" s="63"/>
      <c r="V39" s="63"/>
    </row>
    <row r="40" spans="1:22" s="62" customFormat="1" ht="24.95" customHeight="1">
      <c r="A40" s="96"/>
      <c r="B40" s="60"/>
      <c r="C40" s="758" t="s">
        <v>141</v>
      </c>
      <c r="D40" s="816"/>
      <c r="E40" s="812">
        <v>0</v>
      </c>
      <c r="F40" s="812">
        <v>0</v>
      </c>
      <c r="G40" s="812">
        <v>0</v>
      </c>
      <c r="H40" s="812">
        <v>0</v>
      </c>
      <c r="I40" s="811">
        <v>0</v>
      </c>
      <c r="J40" s="811">
        <v>0</v>
      </c>
      <c r="K40" s="63"/>
      <c r="L40" s="63"/>
      <c r="M40" s="63"/>
      <c r="N40" s="63"/>
      <c r="O40" s="63"/>
      <c r="P40" s="63"/>
      <c r="Q40" s="63"/>
      <c r="R40" s="63"/>
      <c r="S40" s="63"/>
      <c r="T40" s="63"/>
      <c r="U40" s="63"/>
      <c r="V40" s="63"/>
    </row>
    <row r="41" spans="1:22" s="62" customFormat="1" ht="24.95" customHeight="1">
      <c r="A41" s="96"/>
      <c r="B41" s="60"/>
      <c r="C41" s="758" t="s">
        <v>142</v>
      </c>
      <c r="D41" s="816"/>
      <c r="E41" s="812"/>
      <c r="F41" s="812"/>
      <c r="G41" s="812"/>
      <c r="H41" s="812"/>
      <c r="I41" s="811"/>
      <c r="J41" s="811"/>
      <c r="K41" s="63"/>
      <c r="L41" s="63"/>
      <c r="M41" s="63"/>
      <c r="N41" s="63"/>
      <c r="O41" s="63"/>
      <c r="P41" s="63"/>
      <c r="Q41" s="63"/>
      <c r="R41" s="63"/>
      <c r="S41" s="63"/>
      <c r="T41" s="63"/>
      <c r="U41" s="63"/>
      <c r="V41" s="63"/>
    </row>
    <row r="42" spans="1:22" s="62" customFormat="1" ht="24.95" customHeight="1">
      <c r="A42" s="96"/>
      <c r="B42" s="60"/>
      <c r="C42" s="775" t="s">
        <v>850</v>
      </c>
      <c r="D42" s="822"/>
      <c r="E42" s="341">
        <v>837.47</v>
      </c>
      <c r="F42" s="341">
        <v>0</v>
      </c>
      <c r="G42" s="341">
        <v>1325.98</v>
      </c>
      <c r="H42" s="341">
        <v>0</v>
      </c>
      <c r="I42" s="402">
        <v>807.25</v>
      </c>
      <c r="J42" s="402">
        <v>4.76</v>
      </c>
      <c r="K42" s="63"/>
      <c r="L42" s="63"/>
      <c r="M42" s="63"/>
      <c r="N42" s="63"/>
      <c r="O42" s="63"/>
      <c r="P42" s="63"/>
      <c r="Q42" s="63"/>
      <c r="R42" s="63"/>
      <c r="S42" s="63"/>
      <c r="T42" s="63"/>
      <c r="U42" s="63"/>
      <c r="V42" s="63"/>
    </row>
    <row r="43" spans="1:22" s="62" customFormat="1" ht="24.95" customHeight="1">
      <c r="A43" s="96"/>
      <c r="B43" s="82"/>
      <c r="C43" s="823" t="s">
        <v>139</v>
      </c>
      <c r="D43" s="830"/>
      <c r="E43" s="812">
        <v>837.47</v>
      </c>
      <c r="F43" s="812">
        <v>0</v>
      </c>
      <c r="G43" s="812">
        <v>1325.98</v>
      </c>
      <c r="H43" s="812">
        <v>0</v>
      </c>
      <c r="I43" s="811">
        <v>807.25</v>
      </c>
      <c r="J43" s="811">
        <v>4.76</v>
      </c>
      <c r="K43" s="63"/>
      <c r="L43" s="63"/>
      <c r="M43" s="63"/>
      <c r="N43" s="63"/>
      <c r="O43" s="63"/>
      <c r="P43" s="63"/>
      <c r="Q43" s="63"/>
      <c r="R43" s="63"/>
      <c r="S43" s="63"/>
      <c r="T43" s="63"/>
      <c r="U43" s="63"/>
      <c r="V43" s="63"/>
    </row>
    <row r="44" spans="1:22" s="62" customFormat="1" ht="24.95" customHeight="1">
      <c r="A44" s="96"/>
      <c r="B44" s="82"/>
      <c r="C44" s="758" t="s">
        <v>140</v>
      </c>
      <c r="D44" s="816"/>
      <c r="E44" s="812"/>
      <c r="F44" s="812"/>
      <c r="G44" s="812"/>
      <c r="H44" s="812"/>
      <c r="I44" s="811"/>
      <c r="J44" s="811"/>
      <c r="K44" s="63"/>
      <c r="L44" s="63"/>
      <c r="M44" s="63"/>
      <c r="N44" s="63"/>
      <c r="O44" s="63"/>
      <c r="P44" s="63"/>
      <c r="Q44" s="63"/>
      <c r="R44" s="63"/>
      <c r="S44" s="63"/>
      <c r="T44" s="63"/>
      <c r="U44" s="63"/>
      <c r="V44" s="63"/>
    </row>
    <row r="45" spans="1:22" s="62" customFormat="1" ht="24.95" customHeight="1">
      <c r="A45" s="96"/>
      <c r="B45" s="82"/>
      <c r="C45" s="758" t="s">
        <v>141</v>
      </c>
      <c r="D45" s="816"/>
      <c r="E45" s="812">
        <v>0</v>
      </c>
      <c r="F45" s="812">
        <v>0</v>
      </c>
      <c r="G45" s="812">
        <v>0</v>
      </c>
      <c r="H45" s="812">
        <v>0</v>
      </c>
      <c r="I45" s="811">
        <v>0</v>
      </c>
      <c r="J45" s="811">
        <v>0</v>
      </c>
      <c r="K45" s="63"/>
      <c r="L45" s="63"/>
      <c r="M45" s="63"/>
      <c r="N45" s="63"/>
      <c r="O45" s="63"/>
      <c r="P45" s="63"/>
      <c r="Q45" s="63"/>
      <c r="R45" s="63"/>
      <c r="S45" s="63"/>
      <c r="T45" s="63"/>
      <c r="U45" s="63"/>
      <c r="V45" s="63"/>
    </row>
    <row r="46" spans="1:22" s="62" customFormat="1" ht="24.95" customHeight="1">
      <c r="A46" s="96"/>
      <c r="B46" s="82"/>
      <c r="C46" s="758" t="s">
        <v>142</v>
      </c>
      <c r="D46" s="816"/>
      <c r="E46" s="812"/>
      <c r="F46" s="812"/>
      <c r="G46" s="812"/>
      <c r="H46" s="812"/>
      <c r="I46" s="811"/>
      <c r="J46" s="811"/>
      <c r="K46" s="63"/>
      <c r="L46" s="63"/>
      <c r="M46" s="63"/>
      <c r="N46" s="63"/>
      <c r="O46" s="63"/>
      <c r="P46" s="63"/>
      <c r="Q46" s="63"/>
      <c r="R46" s="63"/>
      <c r="S46" s="63"/>
      <c r="T46" s="63"/>
      <c r="U46" s="63"/>
      <c r="V46" s="63"/>
    </row>
    <row r="47" spans="1:22" s="62" customFormat="1" ht="24.95" customHeight="1">
      <c r="A47" s="96"/>
      <c r="B47" s="60"/>
      <c r="C47" s="775" t="s">
        <v>143</v>
      </c>
      <c r="D47" s="822"/>
      <c r="E47" s="341">
        <v>899.35</v>
      </c>
      <c r="F47" s="341">
        <v>0</v>
      </c>
      <c r="G47" s="341">
        <v>11163.9</v>
      </c>
      <c r="H47" s="341">
        <v>0</v>
      </c>
      <c r="I47" s="402">
        <v>16690.48</v>
      </c>
      <c r="J47" s="402">
        <v>16690.48</v>
      </c>
      <c r="K47" s="63"/>
      <c r="L47" s="63"/>
      <c r="M47" s="63"/>
      <c r="N47" s="63"/>
      <c r="O47" s="63"/>
      <c r="P47" s="63"/>
      <c r="Q47" s="63"/>
      <c r="R47" s="63"/>
      <c r="S47" s="63"/>
      <c r="T47" s="63"/>
      <c r="U47" s="63"/>
      <c r="V47" s="63"/>
    </row>
    <row r="48" spans="1:22" s="62" customFormat="1" ht="24.95" customHeight="1">
      <c r="A48" s="96"/>
      <c r="B48" s="60"/>
      <c r="C48" s="823" t="s">
        <v>141</v>
      </c>
      <c r="D48" s="830"/>
      <c r="E48" s="812">
        <v>899.35</v>
      </c>
      <c r="F48" s="812">
        <v>0</v>
      </c>
      <c r="G48" s="812">
        <v>11163.9</v>
      </c>
      <c r="H48" s="812">
        <v>0</v>
      </c>
      <c r="I48" s="811">
        <v>16690.48</v>
      </c>
      <c r="J48" s="811">
        <v>16690.48</v>
      </c>
      <c r="K48" s="63"/>
      <c r="L48" s="63"/>
      <c r="M48" s="63"/>
      <c r="N48" s="63"/>
      <c r="O48" s="63"/>
      <c r="P48" s="63"/>
      <c r="Q48" s="63"/>
      <c r="R48" s="63"/>
      <c r="S48" s="63"/>
      <c r="T48" s="63"/>
      <c r="U48" s="63"/>
      <c r="V48" s="63"/>
    </row>
    <row r="49" spans="1:22" s="62" customFormat="1" ht="24.95" customHeight="1">
      <c r="A49" s="96"/>
      <c r="B49" s="60"/>
      <c r="C49" s="758" t="s">
        <v>142</v>
      </c>
      <c r="D49" s="816"/>
      <c r="E49" s="812"/>
      <c r="F49" s="812"/>
      <c r="G49" s="812"/>
      <c r="H49" s="812"/>
      <c r="I49" s="811"/>
      <c r="J49" s="811"/>
      <c r="K49" s="63"/>
      <c r="L49" s="63"/>
      <c r="M49" s="63"/>
      <c r="N49" s="63"/>
      <c r="O49" s="63"/>
      <c r="P49" s="63"/>
      <c r="Q49" s="63"/>
      <c r="R49" s="63"/>
      <c r="S49" s="63"/>
      <c r="T49" s="63"/>
      <c r="U49" s="63"/>
      <c r="V49" s="63"/>
    </row>
    <row r="50" spans="1:22" s="62" customFormat="1" ht="24.95" customHeight="1">
      <c r="A50" s="96"/>
      <c r="B50" s="60"/>
      <c r="C50" s="775" t="s">
        <v>144</v>
      </c>
      <c r="D50" s="822"/>
      <c r="E50" s="341" t="s">
        <v>55</v>
      </c>
      <c r="F50" s="341" t="s">
        <v>55</v>
      </c>
      <c r="G50" s="341">
        <v>47.81</v>
      </c>
      <c r="H50" s="341">
        <v>0</v>
      </c>
      <c r="I50" s="402">
        <v>0</v>
      </c>
      <c r="J50" s="402">
        <v>0</v>
      </c>
      <c r="K50" s="63"/>
      <c r="L50" s="63"/>
      <c r="M50" s="63"/>
      <c r="N50" s="63"/>
      <c r="O50" s="63"/>
      <c r="P50" s="63"/>
      <c r="Q50" s="63"/>
      <c r="R50" s="63"/>
      <c r="S50" s="63"/>
      <c r="T50" s="63"/>
      <c r="U50" s="63"/>
      <c r="V50" s="63"/>
    </row>
    <row r="51" spans="1:22" s="62" customFormat="1" ht="24.95" customHeight="1">
      <c r="A51" s="96"/>
      <c r="B51" s="82"/>
      <c r="C51" s="823" t="s">
        <v>139</v>
      </c>
      <c r="D51" s="830"/>
      <c r="E51" s="817" t="s">
        <v>55</v>
      </c>
      <c r="F51" s="817" t="s">
        <v>55</v>
      </c>
      <c r="G51" s="812">
        <v>47.81</v>
      </c>
      <c r="H51" s="812">
        <v>0</v>
      </c>
      <c r="I51" s="811">
        <v>0</v>
      </c>
      <c r="J51" s="811">
        <v>0</v>
      </c>
      <c r="K51" s="63"/>
      <c r="L51" s="63"/>
      <c r="M51" s="63"/>
      <c r="N51" s="63"/>
      <c r="O51" s="63"/>
      <c r="P51" s="63"/>
      <c r="Q51" s="63"/>
      <c r="R51" s="63"/>
      <c r="S51" s="63"/>
      <c r="T51" s="63"/>
      <c r="U51" s="63"/>
      <c r="V51" s="63"/>
    </row>
    <row r="52" spans="1:22" s="62" customFormat="1" ht="24.95" customHeight="1">
      <c r="A52" s="96"/>
      <c r="B52" s="60"/>
      <c r="C52" s="758" t="s">
        <v>140</v>
      </c>
      <c r="D52" s="816"/>
      <c r="E52" s="817"/>
      <c r="F52" s="817"/>
      <c r="G52" s="812"/>
      <c r="H52" s="812"/>
      <c r="I52" s="811"/>
      <c r="J52" s="811"/>
      <c r="K52" s="63"/>
      <c r="L52" s="63"/>
      <c r="M52" s="63"/>
      <c r="N52" s="63"/>
      <c r="O52" s="63"/>
      <c r="P52" s="63"/>
      <c r="Q52" s="63"/>
      <c r="R52" s="63"/>
      <c r="S52" s="63"/>
      <c r="T52" s="63"/>
      <c r="U52" s="63"/>
      <c r="V52" s="63"/>
    </row>
    <row r="53" spans="1:22" s="62" customFormat="1" ht="24.95" customHeight="1">
      <c r="A53" s="96"/>
      <c r="B53" s="60"/>
      <c r="C53" s="758" t="s">
        <v>141</v>
      </c>
      <c r="D53" s="816"/>
      <c r="E53" s="817" t="s">
        <v>55</v>
      </c>
      <c r="F53" s="817" t="s">
        <v>55</v>
      </c>
      <c r="G53" s="812">
        <v>0</v>
      </c>
      <c r="H53" s="812">
        <v>0</v>
      </c>
      <c r="I53" s="811">
        <v>0</v>
      </c>
      <c r="J53" s="811">
        <v>0</v>
      </c>
      <c r="K53" s="63"/>
      <c r="L53" s="63"/>
      <c r="M53" s="63"/>
      <c r="N53" s="63"/>
      <c r="O53" s="63"/>
      <c r="P53" s="63"/>
      <c r="Q53" s="63"/>
      <c r="R53" s="63"/>
      <c r="S53" s="63"/>
      <c r="T53" s="63"/>
      <c r="U53" s="63"/>
      <c r="V53" s="63"/>
    </row>
    <row r="54" spans="1:22" s="62" customFormat="1" ht="24.95" customHeight="1">
      <c r="A54" s="96"/>
      <c r="B54" s="60"/>
      <c r="C54" s="758" t="s">
        <v>142</v>
      </c>
      <c r="D54" s="816"/>
      <c r="E54" s="817"/>
      <c r="F54" s="817"/>
      <c r="G54" s="812"/>
      <c r="H54" s="812"/>
      <c r="I54" s="811"/>
      <c r="J54" s="811"/>
      <c r="K54" s="63"/>
      <c r="L54" s="63"/>
      <c r="M54" s="63"/>
      <c r="N54" s="63"/>
      <c r="O54" s="63"/>
      <c r="P54" s="63"/>
      <c r="Q54" s="63"/>
      <c r="R54" s="63"/>
      <c r="S54" s="63"/>
      <c r="T54" s="63"/>
      <c r="U54" s="63"/>
      <c r="V54" s="63"/>
    </row>
    <row r="55" spans="1:22" s="62" customFormat="1" ht="24.95" customHeight="1">
      <c r="A55" s="96"/>
      <c r="B55" s="60"/>
      <c r="C55" s="775" t="s">
        <v>145</v>
      </c>
      <c r="D55" s="822"/>
      <c r="E55" s="341">
        <v>52.18</v>
      </c>
      <c r="F55" s="341">
        <v>48.59</v>
      </c>
      <c r="G55" s="341">
        <v>1393.95</v>
      </c>
      <c r="H55" s="341">
        <v>0</v>
      </c>
      <c r="I55" s="402">
        <v>189.32</v>
      </c>
      <c r="J55" s="402">
        <v>55.93</v>
      </c>
      <c r="K55" s="63"/>
      <c r="L55" s="63"/>
      <c r="M55" s="63"/>
      <c r="N55" s="63"/>
      <c r="O55" s="63"/>
      <c r="P55" s="63"/>
      <c r="Q55" s="63"/>
      <c r="R55" s="63"/>
      <c r="S55" s="63"/>
      <c r="T55" s="63"/>
      <c r="U55" s="63"/>
      <c r="V55" s="63"/>
    </row>
    <row r="56" spans="1:22" s="62" customFormat="1" ht="24.95" customHeight="1">
      <c r="A56" s="96"/>
      <c r="B56" s="60"/>
      <c r="C56" s="823" t="s">
        <v>139</v>
      </c>
      <c r="D56" s="830"/>
      <c r="E56" s="812">
        <v>52.18</v>
      </c>
      <c r="F56" s="812">
        <v>48.59</v>
      </c>
      <c r="G56" s="812">
        <v>1393.95</v>
      </c>
      <c r="H56" s="812">
        <v>0</v>
      </c>
      <c r="I56" s="811">
        <v>189.32</v>
      </c>
      <c r="J56" s="811">
        <v>55.93</v>
      </c>
      <c r="K56" s="63"/>
      <c r="L56" s="63"/>
      <c r="M56" s="63"/>
      <c r="N56" s="63"/>
      <c r="O56" s="63"/>
      <c r="P56" s="63"/>
      <c r="Q56" s="63"/>
      <c r="R56" s="63"/>
      <c r="S56" s="63"/>
      <c r="T56" s="63"/>
      <c r="U56" s="63"/>
      <c r="V56" s="63"/>
    </row>
    <row r="57" spans="1:22" s="62" customFormat="1" ht="24.95" customHeight="1">
      <c r="A57" s="96"/>
      <c r="B57" s="60"/>
      <c r="C57" s="758" t="s">
        <v>140</v>
      </c>
      <c r="D57" s="816"/>
      <c r="E57" s="812"/>
      <c r="F57" s="812"/>
      <c r="G57" s="812"/>
      <c r="H57" s="812"/>
      <c r="I57" s="811"/>
      <c r="J57" s="811"/>
      <c r="K57" s="63"/>
      <c r="L57" s="63"/>
      <c r="M57" s="63"/>
      <c r="N57" s="63"/>
      <c r="O57" s="63"/>
      <c r="P57" s="63"/>
      <c r="Q57" s="63"/>
      <c r="R57" s="63"/>
      <c r="S57" s="63"/>
      <c r="T57" s="63"/>
      <c r="U57" s="63"/>
      <c r="V57" s="63"/>
    </row>
    <row r="58" spans="1:22" s="62" customFormat="1" ht="24.95" customHeight="1">
      <c r="A58" s="96"/>
      <c r="B58" s="60"/>
      <c r="C58" s="758" t="s">
        <v>141</v>
      </c>
      <c r="D58" s="816"/>
      <c r="E58" s="812">
        <v>0</v>
      </c>
      <c r="F58" s="812">
        <v>0</v>
      </c>
      <c r="G58" s="812">
        <v>0</v>
      </c>
      <c r="H58" s="812">
        <v>0</v>
      </c>
      <c r="I58" s="811">
        <v>0</v>
      </c>
      <c r="J58" s="811">
        <v>0</v>
      </c>
      <c r="K58" s="63"/>
      <c r="L58" s="63"/>
      <c r="M58" s="63"/>
      <c r="N58" s="63"/>
      <c r="O58" s="63"/>
      <c r="P58" s="63"/>
      <c r="Q58" s="63"/>
      <c r="R58" s="63"/>
      <c r="S58" s="63"/>
      <c r="T58" s="63"/>
      <c r="U58" s="63"/>
      <c r="V58" s="63"/>
    </row>
    <row r="59" spans="1:22" s="62" customFormat="1" ht="24.95" customHeight="1">
      <c r="A59" s="96"/>
      <c r="B59" s="60"/>
      <c r="C59" s="758" t="s">
        <v>142</v>
      </c>
      <c r="D59" s="816"/>
      <c r="E59" s="812"/>
      <c r="F59" s="812"/>
      <c r="G59" s="812"/>
      <c r="H59" s="812"/>
      <c r="I59" s="811"/>
      <c r="J59" s="811"/>
      <c r="K59" s="63"/>
      <c r="L59" s="63"/>
      <c r="M59" s="63"/>
      <c r="N59" s="63"/>
      <c r="O59" s="63"/>
      <c r="P59" s="63"/>
      <c r="Q59" s="63"/>
      <c r="R59" s="63"/>
      <c r="S59" s="63"/>
      <c r="T59" s="63"/>
      <c r="U59" s="63"/>
      <c r="V59" s="63"/>
    </row>
    <row r="60" spans="1:22" s="62" customFormat="1" ht="24.95" customHeight="1">
      <c r="A60" s="96"/>
      <c r="B60" s="60"/>
      <c r="C60" s="775" t="s">
        <v>81</v>
      </c>
      <c r="D60" s="822"/>
      <c r="E60" s="341">
        <v>8250.09</v>
      </c>
      <c r="F60" s="341">
        <v>48.59</v>
      </c>
      <c r="G60" s="341">
        <v>18686.21</v>
      </c>
      <c r="H60" s="341">
        <v>0</v>
      </c>
      <c r="I60" s="402">
        <v>25607.83</v>
      </c>
      <c r="J60" s="402">
        <v>16759.330000000002</v>
      </c>
      <c r="K60" s="63"/>
      <c r="L60" s="63"/>
      <c r="M60" s="63"/>
      <c r="N60" s="63"/>
      <c r="O60" s="63"/>
      <c r="P60" s="63"/>
      <c r="Q60" s="63"/>
      <c r="R60" s="63"/>
      <c r="S60" s="63"/>
      <c r="T60" s="63"/>
      <c r="U60" s="63"/>
      <c r="V60" s="63"/>
    </row>
    <row r="61" spans="1:22" s="62" customFormat="1" ht="24.95" customHeight="1">
      <c r="A61" s="96"/>
      <c r="B61" s="60"/>
      <c r="C61" s="828" t="s">
        <v>146</v>
      </c>
      <c r="D61" s="828"/>
      <c r="E61" s="828"/>
      <c r="F61" s="828"/>
      <c r="G61" s="828"/>
      <c r="H61" s="828"/>
      <c r="I61" s="828"/>
      <c r="J61" s="828"/>
      <c r="K61" s="394"/>
      <c r="L61" s="394"/>
      <c r="M61" s="63"/>
      <c r="N61" s="63"/>
      <c r="O61" s="63"/>
      <c r="P61" s="63"/>
      <c r="Q61" s="63"/>
      <c r="R61" s="63"/>
      <c r="S61" s="63"/>
      <c r="T61" s="63"/>
      <c r="U61" s="63"/>
    </row>
    <row r="62" spans="1:22" s="62" customFormat="1" ht="35.1" customHeight="1">
      <c r="A62" s="96"/>
      <c r="B62" s="60"/>
      <c r="C62" s="829" t="s">
        <v>147</v>
      </c>
      <c r="D62" s="829"/>
      <c r="E62" s="829"/>
      <c r="F62" s="829"/>
      <c r="G62" s="829"/>
      <c r="H62" s="829"/>
      <c r="I62" s="829"/>
      <c r="J62" s="829"/>
      <c r="K62" s="405"/>
      <c r="L62" s="405"/>
      <c r="M62" s="63"/>
      <c r="N62" s="63"/>
      <c r="O62" s="63"/>
      <c r="P62" s="63"/>
      <c r="Q62" s="63"/>
      <c r="R62" s="63"/>
      <c r="S62" s="63"/>
      <c r="T62" s="63"/>
      <c r="U62" s="63"/>
    </row>
    <row r="63" spans="1:22" s="62" customFormat="1" ht="24.95" customHeight="1">
      <c r="A63" s="96"/>
      <c r="B63" s="60"/>
      <c r="C63" s="829" t="s">
        <v>859</v>
      </c>
      <c r="D63" s="829"/>
      <c r="E63" s="829"/>
      <c r="F63" s="829"/>
      <c r="G63" s="829"/>
      <c r="H63" s="829"/>
      <c r="I63" s="829"/>
      <c r="J63" s="829"/>
      <c r="K63" s="405"/>
      <c r="L63" s="405"/>
      <c r="M63" s="395"/>
      <c r="N63" s="395"/>
      <c r="O63" s="395"/>
      <c r="P63" s="395"/>
      <c r="Q63" s="395"/>
      <c r="R63" s="395"/>
      <c r="S63" s="395"/>
      <c r="T63" s="395"/>
      <c r="U63" s="395"/>
    </row>
    <row r="64" spans="1:22" s="62" customFormat="1" ht="24.95" customHeight="1">
      <c r="A64" s="96"/>
      <c r="B64" s="60"/>
      <c r="C64" s="829"/>
      <c r="D64" s="829"/>
      <c r="E64" s="829"/>
      <c r="F64" s="829"/>
      <c r="G64" s="829"/>
      <c r="H64" s="829"/>
      <c r="I64" s="829"/>
      <c r="J64" s="829"/>
      <c r="K64" s="406"/>
      <c r="L64" s="406"/>
      <c r="M64" s="63"/>
      <c r="N64" s="63"/>
      <c r="O64" s="63"/>
      <c r="P64" s="63"/>
      <c r="Q64" s="63"/>
      <c r="R64" s="63"/>
      <c r="S64" s="63"/>
      <c r="T64" s="63"/>
      <c r="U64" s="63"/>
    </row>
    <row r="65" spans="1:45" s="62" customFormat="1" ht="24.95" customHeight="1">
      <c r="A65" s="96"/>
      <c r="B65" s="60"/>
      <c r="C65" s="63"/>
      <c r="D65" s="63"/>
      <c r="E65" s="63"/>
      <c r="F65" s="63"/>
      <c r="G65" s="63"/>
      <c r="H65" s="63"/>
      <c r="I65" s="63"/>
      <c r="J65" s="63"/>
      <c r="K65" s="63"/>
      <c r="L65" s="63"/>
      <c r="M65" s="63"/>
      <c r="N65" s="63"/>
      <c r="O65" s="63"/>
      <c r="P65" s="63"/>
      <c r="Q65" s="63"/>
      <c r="R65" s="63"/>
      <c r="S65" s="63"/>
      <c r="T65" s="63"/>
      <c r="U65" s="63"/>
    </row>
    <row r="66" spans="1:45" s="62" customFormat="1" ht="24.95" customHeight="1">
      <c r="A66" s="96"/>
      <c r="B66" s="60"/>
      <c r="C66" s="229" t="str">
        <f>Índice!D72</f>
        <v>GRI 303-4</v>
      </c>
      <c r="D66" s="765" t="str">
        <f>Índice!E72</f>
        <v>Descarte de água</v>
      </c>
      <c r="E66" s="723"/>
      <c r="F66" s="723"/>
      <c r="G66" s="723"/>
      <c r="H66" s="723"/>
      <c r="I66" s="724"/>
      <c r="J66" s="63"/>
      <c r="K66" s="63"/>
      <c r="L66" s="63"/>
      <c r="M66" s="63"/>
      <c r="N66" s="63"/>
      <c r="O66" s="63"/>
      <c r="P66" s="63"/>
      <c r="Q66" s="63"/>
      <c r="R66" s="63"/>
      <c r="S66" s="63"/>
      <c r="T66" s="63"/>
      <c r="U66" s="63"/>
      <c r="V66" s="65"/>
      <c r="W66" s="65"/>
      <c r="X66" s="65"/>
      <c r="Y66" s="65"/>
      <c r="Z66" s="66"/>
      <c r="AA66" s="65"/>
      <c r="AB66" s="65"/>
      <c r="AC66" s="65"/>
      <c r="AD66" s="65"/>
      <c r="AE66" s="65"/>
      <c r="AF66" s="65"/>
      <c r="AG66" s="65"/>
      <c r="AH66" s="65"/>
      <c r="AI66" s="65"/>
      <c r="AJ66" s="65"/>
      <c r="AK66" s="65"/>
      <c r="AL66" s="65"/>
      <c r="AM66" s="65"/>
      <c r="AN66" s="65"/>
      <c r="AO66" s="66"/>
      <c r="AP66" s="65"/>
      <c r="AQ66" s="65"/>
      <c r="AR66" s="65"/>
      <c r="AS66" s="65"/>
    </row>
    <row r="67" spans="1:45" s="62" customFormat="1" ht="24.95" customHeight="1">
      <c r="A67" s="96"/>
      <c r="B67" s="60"/>
      <c r="C67" s="818" t="s">
        <v>148</v>
      </c>
      <c r="D67" s="818"/>
      <c r="E67" s="818"/>
      <c r="F67" s="818"/>
      <c r="G67" s="818"/>
      <c r="H67" s="818"/>
      <c r="I67" s="818"/>
      <c r="J67" s="59"/>
      <c r="K67" s="59"/>
      <c r="L67" s="59"/>
      <c r="M67" s="59"/>
      <c r="N67" s="59"/>
      <c r="O67" s="59"/>
      <c r="P67" s="63"/>
      <c r="Q67" s="63"/>
      <c r="R67" s="63"/>
      <c r="S67" s="63"/>
      <c r="T67" s="63"/>
      <c r="U67" s="63"/>
    </row>
    <row r="68" spans="1:45" s="62" customFormat="1" ht="24.95" customHeight="1">
      <c r="A68" s="96"/>
      <c r="B68" s="60"/>
      <c r="C68" s="400" t="s">
        <v>852</v>
      </c>
      <c r="D68" s="63"/>
      <c r="E68" s="63"/>
      <c r="F68" s="63"/>
      <c r="G68" s="63"/>
      <c r="H68" s="63"/>
      <c r="I68" s="63"/>
      <c r="J68" s="63"/>
      <c r="K68" s="63"/>
      <c r="L68" s="63"/>
      <c r="M68" s="63"/>
      <c r="N68" s="63"/>
      <c r="O68" s="63"/>
      <c r="P68" s="63"/>
      <c r="Q68" s="63"/>
      <c r="R68" s="63"/>
      <c r="S68" s="63"/>
      <c r="T68" s="63"/>
      <c r="U68" s="63"/>
    </row>
    <row r="69" spans="1:45" s="62" customFormat="1" ht="24.95" customHeight="1">
      <c r="A69" s="96"/>
      <c r="B69" s="60"/>
      <c r="C69" s="806" t="s">
        <v>149</v>
      </c>
      <c r="D69" s="806"/>
      <c r="E69" s="808">
        <v>2022</v>
      </c>
      <c r="F69" s="808"/>
      <c r="G69" s="808">
        <v>2023</v>
      </c>
      <c r="H69" s="808"/>
      <c r="I69" s="803">
        <v>2024</v>
      </c>
      <c r="J69" s="803"/>
      <c r="K69" s="63"/>
      <c r="L69" s="63"/>
      <c r="M69" s="63"/>
      <c r="N69" s="63"/>
      <c r="O69" s="63"/>
      <c r="P69" s="63"/>
      <c r="Q69" s="63"/>
      <c r="R69" s="63"/>
      <c r="S69" s="63"/>
      <c r="T69" s="63"/>
      <c r="U69" s="63"/>
      <c r="V69" s="63"/>
    </row>
    <row r="70" spans="1:45" s="62" customFormat="1" ht="24.95" customHeight="1" thickBot="1">
      <c r="A70" s="96"/>
      <c r="B70" s="60"/>
      <c r="C70" s="766"/>
      <c r="D70" s="766"/>
      <c r="E70" s="326" t="s">
        <v>150</v>
      </c>
      <c r="F70" s="326" t="s">
        <v>151</v>
      </c>
      <c r="G70" s="326" t="s">
        <v>150</v>
      </c>
      <c r="H70" s="326" t="s">
        <v>151</v>
      </c>
      <c r="I70" s="327" t="s">
        <v>150</v>
      </c>
      <c r="J70" s="327" t="s">
        <v>151</v>
      </c>
      <c r="K70" s="63"/>
      <c r="L70" s="63"/>
      <c r="M70" s="63"/>
      <c r="N70" s="63"/>
      <c r="O70" s="63"/>
      <c r="P70" s="63"/>
      <c r="Q70" s="63"/>
      <c r="R70" s="63"/>
      <c r="S70" s="63"/>
      <c r="T70" s="63"/>
      <c r="U70" s="63"/>
      <c r="V70" s="63"/>
    </row>
    <row r="71" spans="1:45" s="62" customFormat="1" ht="24.95" customHeight="1">
      <c r="A71" s="96"/>
      <c r="B71" s="60"/>
      <c r="C71" s="758" t="s">
        <v>152</v>
      </c>
      <c r="D71" s="758"/>
      <c r="E71" s="339">
        <v>924.68</v>
      </c>
      <c r="F71" s="339">
        <v>0</v>
      </c>
      <c r="G71" s="339">
        <v>1316.27</v>
      </c>
      <c r="H71" s="339">
        <v>161.21</v>
      </c>
      <c r="I71" s="403">
        <v>1991.75</v>
      </c>
      <c r="J71" s="403">
        <v>185.32</v>
      </c>
      <c r="K71" s="63"/>
      <c r="L71" s="63"/>
      <c r="M71" s="63"/>
      <c r="N71" s="63"/>
      <c r="O71" s="63"/>
      <c r="P71" s="63"/>
      <c r="Q71" s="63"/>
      <c r="R71" s="63"/>
      <c r="S71" s="63"/>
      <c r="T71" s="63"/>
      <c r="U71" s="63"/>
      <c r="V71" s="63"/>
    </row>
    <row r="72" spans="1:45" s="62" customFormat="1" ht="24.95" customHeight="1">
      <c r="A72" s="96"/>
      <c r="B72" s="60"/>
      <c r="C72" s="758" t="s">
        <v>153</v>
      </c>
      <c r="D72" s="758"/>
      <c r="E72" s="339">
        <v>6.01</v>
      </c>
      <c r="F72" s="339">
        <v>0</v>
      </c>
      <c r="G72" s="339">
        <v>0</v>
      </c>
      <c r="H72" s="339">
        <v>0</v>
      </c>
      <c r="I72" s="403">
        <v>0</v>
      </c>
      <c r="J72" s="403">
        <v>0</v>
      </c>
      <c r="K72" s="63"/>
      <c r="L72" s="63"/>
      <c r="M72" s="63"/>
      <c r="N72" s="63"/>
      <c r="O72" s="63"/>
      <c r="P72" s="63"/>
      <c r="Q72" s="63"/>
      <c r="R72" s="63"/>
      <c r="S72" s="63"/>
      <c r="T72" s="63"/>
      <c r="U72" s="63"/>
      <c r="V72" s="63"/>
    </row>
    <row r="73" spans="1:45" s="62" customFormat="1" ht="24.95" customHeight="1">
      <c r="A73" s="96"/>
      <c r="B73" s="82"/>
      <c r="C73" s="758" t="s">
        <v>116</v>
      </c>
      <c r="D73" s="758"/>
      <c r="E73" s="339">
        <v>618.77</v>
      </c>
      <c r="F73" s="339">
        <v>0</v>
      </c>
      <c r="G73" s="339">
        <v>11136.38</v>
      </c>
      <c r="H73" s="339">
        <v>11136.38</v>
      </c>
      <c r="I73" s="403">
        <v>16165.2</v>
      </c>
      <c r="J73" s="403">
        <v>16165.2</v>
      </c>
      <c r="K73" s="63"/>
      <c r="L73" s="63"/>
      <c r="M73" s="63"/>
      <c r="N73" s="63"/>
      <c r="O73" s="63"/>
      <c r="P73" s="63"/>
      <c r="Q73" s="63"/>
      <c r="R73" s="63"/>
      <c r="S73" s="63"/>
      <c r="T73" s="63"/>
      <c r="U73" s="63"/>
      <c r="V73" s="63"/>
    </row>
    <row r="74" spans="1:45" s="62" customFormat="1" ht="24.95" customHeight="1">
      <c r="A74" s="96"/>
      <c r="B74" s="82"/>
      <c r="C74" s="758" t="s">
        <v>154</v>
      </c>
      <c r="D74" s="758"/>
      <c r="E74" s="339">
        <v>72.2</v>
      </c>
      <c r="F74" s="339">
        <v>65.73</v>
      </c>
      <c r="G74" s="339">
        <v>29.95</v>
      </c>
      <c r="H74" s="339">
        <v>0.2</v>
      </c>
      <c r="I74" s="403">
        <v>10.4</v>
      </c>
      <c r="J74" s="403">
        <v>0.05</v>
      </c>
      <c r="K74" s="63"/>
      <c r="L74" s="63"/>
      <c r="M74" s="63"/>
      <c r="N74" s="63"/>
      <c r="O74" s="63"/>
      <c r="P74" s="63"/>
      <c r="Q74" s="63"/>
      <c r="R74" s="63"/>
      <c r="S74" s="63"/>
      <c r="T74" s="63"/>
      <c r="U74" s="63"/>
      <c r="V74" s="63"/>
    </row>
    <row r="75" spans="1:45" s="62" customFormat="1" ht="24.95" customHeight="1">
      <c r="A75" s="96"/>
      <c r="B75" s="82"/>
      <c r="C75" s="758" t="s">
        <v>155</v>
      </c>
      <c r="D75" s="758"/>
      <c r="E75" s="339">
        <v>17.510000000000002</v>
      </c>
      <c r="F75" s="339">
        <v>0</v>
      </c>
      <c r="G75" s="339">
        <v>0</v>
      </c>
      <c r="H75" s="339">
        <v>0</v>
      </c>
      <c r="I75" s="403">
        <v>0</v>
      </c>
      <c r="J75" s="403">
        <v>0</v>
      </c>
      <c r="K75" s="63"/>
      <c r="L75" s="63"/>
      <c r="M75" s="63"/>
      <c r="N75" s="63"/>
      <c r="O75" s="63"/>
      <c r="P75" s="63"/>
      <c r="Q75" s="63"/>
      <c r="R75" s="63"/>
      <c r="S75" s="63"/>
      <c r="T75" s="63"/>
      <c r="U75" s="63"/>
      <c r="V75" s="63"/>
    </row>
    <row r="76" spans="1:45" s="62" customFormat="1" ht="24.95" customHeight="1">
      <c r="A76" s="96"/>
      <c r="B76" s="82"/>
      <c r="C76" s="775" t="s">
        <v>81</v>
      </c>
      <c r="D76" s="775"/>
      <c r="E76" s="341">
        <v>1639.16</v>
      </c>
      <c r="F76" s="341">
        <v>65.73</v>
      </c>
      <c r="G76" s="341">
        <v>12482.6</v>
      </c>
      <c r="H76" s="341">
        <v>11297.79</v>
      </c>
      <c r="I76" s="402">
        <v>18167.349999999999</v>
      </c>
      <c r="J76" s="402">
        <v>16350.57</v>
      </c>
      <c r="K76" s="63"/>
      <c r="L76" s="63"/>
      <c r="M76" s="63"/>
      <c r="N76" s="63"/>
      <c r="O76" s="63"/>
      <c r="P76" s="63"/>
      <c r="Q76" s="63"/>
      <c r="R76" s="63"/>
      <c r="S76" s="63"/>
      <c r="T76" s="63"/>
      <c r="U76" s="63"/>
      <c r="V76" s="63"/>
    </row>
    <row r="77" spans="1:45" s="62" customFormat="1" ht="35.1" customHeight="1">
      <c r="A77" s="96"/>
      <c r="B77" s="60"/>
      <c r="C77" s="819" t="s">
        <v>853</v>
      </c>
      <c r="D77" s="819"/>
      <c r="E77" s="408">
        <v>1020.39</v>
      </c>
      <c r="F77" s="408">
        <v>65.73</v>
      </c>
      <c r="G77" s="408">
        <v>1346.22</v>
      </c>
      <c r="H77" s="408">
        <v>161.41</v>
      </c>
      <c r="I77" s="409">
        <v>2002.15</v>
      </c>
      <c r="J77" s="409">
        <v>185.37</v>
      </c>
      <c r="K77" s="63"/>
      <c r="L77" s="63"/>
      <c r="M77" s="63"/>
      <c r="N77" s="63"/>
      <c r="O77" s="63"/>
      <c r="P77" s="63"/>
      <c r="Q77" s="63"/>
      <c r="R77" s="63"/>
      <c r="S77" s="63"/>
      <c r="T77" s="63"/>
      <c r="U77" s="63"/>
      <c r="V77" s="63"/>
    </row>
    <row r="78" spans="1:45" s="62" customFormat="1" ht="35.1" customHeight="1">
      <c r="A78" s="96"/>
      <c r="B78" s="60"/>
      <c r="C78" s="819" t="s">
        <v>854</v>
      </c>
      <c r="D78" s="819"/>
      <c r="E78" s="408">
        <v>618.77</v>
      </c>
      <c r="F78" s="408">
        <v>0</v>
      </c>
      <c r="G78" s="408">
        <v>11136.38</v>
      </c>
      <c r="H78" s="408">
        <v>11136.38</v>
      </c>
      <c r="I78" s="409">
        <v>16165.2</v>
      </c>
      <c r="J78" s="409">
        <v>16165.2</v>
      </c>
      <c r="K78" s="63"/>
      <c r="L78" s="63"/>
      <c r="M78" s="63"/>
      <c r="N78" s="63"/>
      <c r="O78" s="63"/>
      <c r="P78" s="63"/>
      <c r="Q78" s="63"/>
      <c r="R78" s="63"/>
      <c r="S78" s="63"/>
      <c r="T78" s="63"/>
      <c r="U78" s="63"/>
      <c r="V78" s="63"/>
    </row>
    <row r="79" spans="1:45" s="134" customFormat="1" ht="35.1" customHeight="1">
      <c r="A79" s="157"/>
      <c r="B79" s="82"/>
      <c r="C79" s="833" t="s">
        <v>842</v>
      </c>
      <c r="D79" s="833"/>
      <c r="E79" s="833"/>
      <c r="F79" s="833"/>
      <c r="G79" s="833"/>
      <c r="H79" s="833"/>
      <c r="I79" s="833"/>
      <c r="J79" s="833"/>
      <c r="K79" s="58"/>
      <c r="L79" s="58"/>
      <c r="M79" s="58"/>
      <c r="N79" s="58"/>
      <c r="O79" s="58"/>
      <c r="P79" s="58"/>
      <c r="Q79" s="58"/>
      <c r="R79" s="58"/>
      <c r="S79" s="58"/>
      <c r="T79" s="58"/>
      <c r="U79" s="58"/>
    </row>
    <row r="80" spans="1:45" s="134" customFormat="1" ht="35.1" customHeight="1">
      <c r="A80" s="157"/>
      <c r="B80" s="82"/>
      <c r="C80" s="834" t="s">
        <v>843</v>
      </c>
      <c r="D80" s="834"/>
      <c r="E80" s="834"/>
      <c r="F80" s="834"/>
      <c r="G80" s="834"/>
      <c r="H80" s="834"/>
      <c r="I80" s="834"/>
      <c r="J80" s="834"/>
      <c r="K80" s="58"/>
      <c r="L80" s="58"/>
      <c r="M80" s="58"/>
      <c r="N80" s="58"/>
      <c r="O80" s="58"/>
      <c r="P80" s="58"/>
      <c r="Q80" s="58"/>
      <c r="R80" s="58"/>
      <c r="S80" s="58"/>
      <c r="T80" s="58"/>
      <c r="U80" s="58"/>
    </row>
    <row r="81" spans="1:45" s="134" customFormat="1" ht="35.1" customHeight="1">
      <c r="A81" s="157"/>
      <c r="B81" s="82"/>
      <c r="C81" s="834" t="s">
        <v>844</v>
      </c>
      <c r="D81" s="834"/>
      <c r="E81" s="834"/>
      <c r="F81" s="834"/>
      <c r="G81" s="834"/>
      <c r="H81" s="834"/>
      <c r="I81" s="834"/>
      <c r="J81" s="834"/>
      <c r="K81" s="58"/>
      <c r="L81" s="58"/>
      <c r="M81" s="58"/>
      <c r="N81" s="58"/>
      <c r="O81" s="58"/>
      <c r="P81" s="58"/>
      <c r="Q81" s="58"/>
      <c r="R81" s="58"/>
      <c r="S81" s="58"/>
      <c r="T81" s="58"/>
      <c r="U81" s="58"/>
    </row>
    <row r="82" spans="1:45" s="134" customFormat="1" ht="35.1" customHeight="1">
      <c r="A82" s="157"/>
      <c r="B82" s="82"/>
      <c r="C82" s="834" t="s">
        <v>845</v>
      </c>
      <c r="D82" s="834"/>
      <c r="E82" s="834"/>
      <c r="F82" s="834"/>
      <c r="G82" s="834"/>
      <c r="H82" s="834"/>
      <c r="I82" s="834"/>
      <c r="J82" s="834"/>
      <c r="K82" s="58"/>
      <c r="L82" s="58"/>
      <c r="M82" s="58"/>
      <c r="N82" s="58"/>
      <c r="O82" s="58"/>
      <c r="P82" s="58"/>
      <c r="Q82" s="58"/>
      <c r="R82" s="58"/>
      <c r="S82" s="58"/>
      <c r="T82" s="58"/>
      <c r="U82" s="58"/>
    </row>
    <row r="83" spans="1:45" s="62" customFormat="1" ht="24.95" customHeight="1">
      <c r="A83" s="96"/>
      <c r="B83" s="82"/>
      <c r="D83" s="63"/>
      <c r="E83" s="63"/>
      <c r="F83" s="63"/>
      <c r="G83" s="63"/>
      <c r="H83" s="63"/>
      <c r="I83" s="63"/>
      <c r="J83" s="63"/>
      <c r="K83" s="63"/>
      <c r="L83" s="63"/>
      <c r="M83" s="63"/>
      <c r="N83" s="63"/>
      <c r="O83" s="63"/>
      <c r="P83" s="63"/>
      <c r="Q83" s="63"/>
      <c r="R83" s="63"/>
      <c r="S83" s="63"/>
      <c r="T83" s="63"/>
      <c r="U83" s="63"/>
    </row>
    <row r="84" spans="1:45" s="62" customFormat="1" ht="24.95" customHeight="1">
      <c r="A84" s="96"/>
      <c r="B84" s="82"/>
      <c r="C84" s="229" t="str">
        <f>Índice!D73</f>
        <v>GRI 303-5</v>
      </c>
      <c r="D84" s="765" t="str">
        <f>Índice!E73</f>
        <v>Consumo de água</v>
      </c>
      <c r="E84" s="723"/>
      <c r="F84" s="723"/>
      <c r="G84" s="723"/>
      <c r="H84" s="723"/>
      <c r="I84" s="724"/>
      <c r="J84" s="84"/>
      <c r="K84" s="52"/>
      <c r="L84" s="53"/>
      <c r="N84" s="63"/>
      <c r="O84" s="63"/>
      <c r="P84" s="69"/>
      <c r="Q84" s="69"/>
      <c r="R84" s="69"/>
      <c r="S84" s="69"/>
      <c r="T84" s="69"/>
      <c r="U84" s="70"/>
      <c r="V84" s="71"/>
      <c r="W84" s="71"/>
      <c r="X84" s="71"/>
      <c r="Y84" s="71"/>
      <c r="Z84" s="72"/>
      <c r="AA84" s="71"/>
      <c r="AB84" s="71"/>
      <c r="AC84" s="71"/>
      <c r="AD84" s="71"/>
      <c r="AE84" s="71"/>
      <c r="AF84" s="71"/>
      <c r="AG84" s="71"/>
      <c r="AH84" s="71"/>
      <c r="AI84" s="71"/>
      <c r="AJ84" s="71"/>
      <c r="AK84" s="71"/>
      <c r="AL84" s="71"/>
      <c r="AM84" s="71"/>
      <c r="AN84" s="71"/>
      <c r="AO84" s="66"/>
      <c r="AP84" s="65"/>
      <c r="AQ84" s="65"/>
      <c r="AR84" s="65"/>
      <c r="AS84" s="65"/>
    </row>
    <row r="85" spans="1:45" s="62" customFormat="1" ht="24.95" customHeight="1">
      <c r="A85" s="96"/>
      <c r="B85" s="82"/>
      <c r="C85" s="818" t="s">
        <v>857</v>
      </c>
      <c r="D85" s="818"/>
      <c r="E85" s="818"/>
      <c r="F85" s="818"/>
      <c r="G85" s="818"/>
      <c r="H85" s="818"/>
      <c r="I85" s="818"/>
      <c r="J85" s="59"/>
      <c r="K85" s="59"/>
      <c r="L85" s="59"/>
      <c r="M85" s="59"/>
      <c r="N85" s="59"/>
      <c r="O85" s="59"/>
      <c r="P85" s="63"/>
      <c r="Q85" s="63"/>
      <c r="R85" s="63"/>
      <c r="S85" s="63"/>
      <c r="T85" s="63"/>
      <c r="U85" s="63"/>
    </row>
    <row r="86" spans="1:45" s="62" customFormat="1" ht="24.95" customHeight="1">
      <c r="A86" s="96"/>
      <c r="B86" s="60"/>
      <c r="C86" s="400" t="s">
        <v>855</v>
      </c>
      <c r="D86" s="63"/>
      <c r="E86" s="63"/>
      <c r="F86" s="63"/>
      <c r="G86" s="63"/>
      <c r="H86" s="63"/>
      <c r="I86" s="63"/>
      <c r="J86" s="63"/>
      <c r="K86" s="63"/>
      <c r="L86" s="63"/>
      <c r="M86" s="63"/>
      <c r="N86" s="63"/>
      <c r="O86" s="63"/>
      <c r="P86" s="63"/>
      <c r="Q86" s="63"/>
      <c r="R86" s="63"/>
      <c r="S86" s="63"/>
      <c r="T86" s="63"/>
      <c r="U86" s="63"/>
    </row>
    <row r="87" spans="1:45" s="62" customFormat="1" ht="35.1" customHeight="1" thickBot="1">
      <c r="A87" s="96"/>
      <c r="B87" s="83"/>
      <c r="C87" s="766" t="s">
        <v>856</v>
      </c>
      <c r="D87" s="766"/>
      <c r="E87" s="326">
        <v>2022</v>
      </c>
      <c r="F87" s="326">
        <v>2023</v>
      </c>
      <c r="G87" s="327">
        <v>2024</v>
      </c>
      <c r="H87" s="63"/>
      <c r="I87" s="63"/>
      <c r="J87" s="63"/>
      <c r="K87" s="63"/>
      <c r="L87" s="63"/>
      <c r="M87" s="63"/>
      <c r="N87" s="63"/>
      <c r="O87" s="63"/>
      <c r="P87" s="63"/>
      <c r="Q87" s="63"/>
      <c r="R87" s="63"/>
      <c r="S87" s="63"/>
      <c r="T87" s="63"/>
      <c r="U87" s="63"/>
    </row>
    <row r="88" spans="1:45" s="62" customFormat="1" ht="24.95" customHeight="1">
      <c r="A88" s="96"/>
      <c r="B88" s="60"/>
      <c r="C88" s="810" t="s">
        <v>156</v>
      </c>
      <c r="D88" s="810"/>
      <c r="E88" s="353">
        <v>6780.37</v>
      </c>
      <c r="F88" s="353">
        <v>6167.7</v>
      </c>
      <c r="G88" s="410">
        <v>7440.32</v>
      </c>
      <c r="H88" s="63"/>
      <c r="I88" s="63"/>
      <c r="J88" s="63"/>
      <c r="K88" s="63"/>
      <c r="L88" s="63"/>
      <c r="M88" s="63"/>
      <c r="N88" s="63"/>
      <c r="O88" s="63"/>
      <c r="P88" s="63"/>
      <c r="Q88" s="63"/>
      <c r="R88" s="63"/>
      <c r="S88" s="63"/>
      <c r="T88" s="63"/>
      <c r="U88" s="63"/>
    </row>
    <row r="89" spans="1:45" s="62" customFormat="1" ht="24.95" customHeight="1">
      <c r="A89" s="96"/>
      <c r="B89" s="60"/>
      <c r="C89" s="758" t="s">
        <v>157</v>
      </c>
      <c r="D89" s="758"/>
      <c r="E89" s="346">
        <v>21.19</v>
      </c>
      <c r="F89" s="346">
        <v>89.7</v>
      </c>
      <c r="G89" s="411">
        <v>408.76</v>
      </c>
      <c r="H89" s="63"/>
      <c r="I89" s="63"/>
      <c r="J89" s="63"/>
      <c r="K89" s="63"/>
      <c r="L89" s="63"/>
      <c r="M89" s="63"/>
      <c r="N89" s="63"/>
      <c r="O89" s="63"/>
      <c r="P89" s="63"/>
      <c r="Q89" s="63"/>
      <c r="R89" s="63"/>
      <c r="S89" s="63"/>
      <c r="T89" s="63"/>
      <c r="U89" s="63"/>
    </row>
    <row r="90" spans="1:45" s="62" customFormat="1" ht="24.95" customHeight="1">
      <c r="A90" s="96"/>
      <c r="B90" s="60"/>
      <c r="C90" s="831" t="s">
        <v>158</v>
      </c>
      <c r="D90" s="831"/>
      <c r="E90" s="831"/>
      <c r="F90" s="831"/>
      <c r="G90" s="831"/>
      <c r="H90" s="63"/>
      <c r="I90" s="63"/>
      <c r="J90" s="63"/>
      <c r="K90" s="63"/>
      <c r="L90" s="63"/>
      <c r="M90" s="63"/>
      <c r="N90" s="63"/>
      <c r="O90" s="63"/>
      <c r="P90" s="63"/>
      <c r="Q90" s="63"/>
      <c r="R90" s="63"/>
      <c r="S90" s="63"/>
      <c r="T90" s="63"/>
      <c r="U90" s="63"/>
    </row>
    <row r="91" spans="1:45" s="62" customFormat="1" ht="24.95" customHeight="1">
      <c r="A91" s="96"/>
      <c r="B91" s="82"/>
      <c r="C91" s="832" t="s">
        <v>159</v>
      </c>
      <c r="D91" s="832"/>
      <c r="E91" s="832"/>
      <c r="F91" s="832"/>
      <c r="G91" s="832"/>
      <c r="H91" s="63"/>
      <c r="I91" s="63"/>
      <c r="J91" s="63"/>
      <c r="K91" s="63"/>
      <c r="L91" s="63"/>
      <c r="M91" s="63"/>
      <c r="N91" s="63"/>
      <c r="O91" s="63"/>
      <c r="P91" s="63"/>
      <c r="Q91" s="63"/>
      <c r="R91" s="63"/>
      <c r="S91" s="63"/>
      <c r="T91" s="63"/>
      <c r="U91" s="63"/>
    </row>
    <row r="92" spans="1:45" s="62" customFormat="1" ht="24.95" customHeight="1">
      <c r="A92" s="96"/>
      <c r="B92" s="60"/>
    </row>
    <row r="93" spans="1:45" s="62" customFormat="1" ht="35.1" customHeight="1">
      <c r="A93" s="96"/>
      <c r="B93" s="60"/>
      <c r="C93" s="229" t="str">
        <f>Índice!D74</f>
        <v>SASB IF-EU-140a.1</v>
      </c>
      <c r="D93" s="765" t="str">
        <f>Índice!E74</f>
        <v>(1) Total de água retirada, (2) total de água consumida, porcentagem de cada um em regiões com estresse hídrico de linha de base alto ou extremamente alto</v>
      </c>
      <c r="E93" s="723"/>
      <c r="F93" s="723"/>
      <c r="G93" s="723"/>
      <c r="H93" s="723"/>
      <c r="I93" s="724"/>
      <c r="J93" s="95"/>
      <c r="K93" s="102"/>
      <c r="L93" s="95"/>
      <c r="N93" s="63"/>
      <c r="O93" s="63"/>
      <c r="P93" s="63"/>
      <c r="Q93" s="63"/>
      <c r="R93" s="63"/>
      <c r="S93" s="63"/>
      <c r="T93" s="63"/>
      <c r="U93" s="64"/>
      <c r="V93" s="65"/>
      <c r="W93" s="65"/>
      <c r="X93" s="65"/>
      <c r="Y93" s="65"/>
      <c r="Z93" s="66"/>
      <c r="AA93" s="65"/>
      <c r="AB93" s="65"/>
      <c r="AC93" s="65"/>
      <c r="AD93" s="65"/>
      <c r="AE93" s="65"/>
      <c r="AF93" s="65"/>
      <c r="AG93" s="65"/>
      <c r="AH93" s="65"/>
      <c r="AI93" s="65"/>
      <c r="AJ93" s="65"/>
      <c r="AK93" s="65"/>
      <c r="AL93" s="65"/>
      <c r="AM93" s="65"/>
      <c r="AN93" s="65"/>
      <c r="AO93" s="66"/>
      <c r="AP93" s="65"/>
      <c r="AQ93" s="65"/>
      <c r="AR93" s="65"/>
      <c r="AS93" s="65"/>
    </row>
    <row r="94" spans="1:45" s="62" customFormat="1" ht="24.95" customHeight="1">
      <c r="A94" s="96"/>
      <c r="B94" s="82"/>
      <c r="C94" s="719" t="s">
        <v>858</v>
      </c>
      <c r="D94" s="719"/>
      <c r="E94" s="719"/>
      <c r="F94" s="719"/>
      <c r="G94" s="719"/>
      <c r="H94" s="719"/>
      <c r="I94" s="719"/>
      <c r="J94" s="85"/>
      <c r="K94" s="85"/>
      <c r="L94" s="85"/>
      <c r="M94" s="715"/>
      <c r="N94" s="716"/>
      <c r="O94" s="716"/>
    </row>
    <row r="95" spans="1:45" s="62" customFormat="1" ht="24.95" customHeight="1">
      <c r="A95" s="96"/>
      <c r="B95" s="82"/>
      <c r="C95" s="718"/>
      <c r="D95" s="718"/>
      <c r="E95" s="718"/>
      <c r="F95" s="718"/>
      <c r="G95" s="718"/>
      <c r="H95" s="718"/>
      <c r="I95" s="718"/>
      <c r="J95" s="87"/>
      <c r="K95" s="87"/>
      <c r="L95" s="87"/>
      <c r="M95" s="710"/>
      <c r="N95" s="711"/>
      <c r="O95" s="711"/>
    </row>
    <row r="96" spans="1:45" s="62" customFormat="1" ht="24.95" customHeight="1">
      <c r="A96" s="96"/>
      <c r="B96" s="82"/>
      <c r="C96" s="202"/>
      <c r="D96" s="202"/>
      <c r="E96" s="202"/>
      <c r="F96" s="202"/>
      <c r="G96" s="202"/>
      <c r="H96" s="202"/>
      <c r="I96" s="202"/>
      <c r="J96" s="202"/>
      <c r="K96" s="202"/>
      <c r="L96" s="202"/>
      <c r="M96" s="202"/>
      <c r="N96" s="202"/>
      <c r="O96" s="202"/>
      <c r="P96" s="63"/>
      <c r="Q96" s="63"/>
      <c r="R96" s="63"/>
      <c r="S96" s="63"/>
      <c r="T96" s="63"/>
      <c r="U96" s="64"/>
      <c r="V96" s="65"/>
      <c r="W96" s="65"/>
      <c r="X96" s="65"/>
      <c r="Y96" s="65"/>
      <c r="Z96" s="66"/>
      <c r="AA96" s="65"/>
      <c r="AB96" s="65"/>
      <c r="AC96" s="65"/>
      <c r="AD96" s="65"/>
      <c r="AE96" s="65"/>
      <c r="AF96" s="65"/>
      <c r="AG96" s="65"/>
      <c r="AH96" s="65"/>
      <c r="AI96" s="65"/>
      <c r="AJ96" s="65"/>
      <c r="AK96" s="65"/>
      <c r="AL96" s="65"/>
      <c r="AM96" s="65"/>
      <c r="AN96" s="65"/>
      <c r="AO96" s="66"/>
      <c r="AP96" s="65"/>
      <c r="AQ96" s="65"/>
      <c r="AR96" s="65"/>
      <c r="AS96" s="65"/>
    </row>
    <row r="97" spans="1:45" s="62" customFormat="1" ht="24.95" customHeight="1">
      <c r="A97" s="96"/>
      <c r="B97" s="82"/>
      <c r="C97" s="229" t="str">
        <f>Índice!D75</f>
        <v>SASB IF-EU-140a.3</v>
      </c>
      <c r="D97" s="765" t="str">
        <f>Índice!E75</f>
        <v>Descrição dos riscos da gestão da água e discussão de estratégias e práticas para mitigar esses riscos</v>
      </c>
      <c r="E97" s="723"/>
      <c r="F97" s="723"/>
      <c r="G97" s="723"/>
      <c r="H97" s="723"/>
      <c r="I97" s="724"/>
      <c r="J97" s="202"/>
      <c r="K97" s="202"/>
      <c r="L97" s="202"/>
      <c r="M97" s="202"/>
      <c r="N97" s="202"/>
      <c r="O97" s="202"/>
      <c r="P97" s="63"/>
      <c r="Q97" s="63"/>
      <c r="R97" s="63"/>
      <c r="S97" s="63"/>
      <c r="T97" s="63"/>
      <c r="U97" s="64"/>
      <c r="V97" s="65"/>
      <c r="W97" s="65"/>
      <c r="X97" s="65"/>
      <c r="Y97" s="65"/>
      <c r="Z97" s="66"/>
      <c r="AA97" s="65"/>
      <c r="AB97" s="65"/>
      <c r="AC97" s="65"/>
      <c r="AD97" s="65"/>
      <c r="AE97" s="65"/>
      <c r="AF97" s="65"/>
      <c r="AG97" s="65"/>
      <c r="AH97" s="65"/>
      <c r="AI97" s="65"/>
      <c r="AJ97" s="65"/>
      <c r="AK97" s="65"/>
      <c r="AL97" s="65"/>
      <c r="AM97" s="65"/>
      <c r="AN97" s="65"/>
      <c r="AO97" s="66"/>
      <c r="AP97" s="65"/>
      <c r="AQ97" s="65"/>
      <c r="AR97" s="65"/>
      <c r="AS97" s="65"/>
    </row>
    <row r="98" spans="1:45" s="62" customFormat="1" ht="24.95" customHeight="1">
      <c r="A98" s="96"/>
      <c r="B98" s="82"/>
      <c r="C98" s="719" t="s">
        <v>160</v>
      </c>
      <c r="D98" s="719"/>
      <c r="E98" s="719"/>
      <c r="F98" s="719"/>
      <c r="G98" s="719"/>
      <c r="H98" s="719"/>
      <c r="I98" s="719"/>
      <c r="J98" s="85"/>
      <c r="K98" s="85"/>
      <c r="L98" s="85"/>
      <c r="M98" s="715"/>
      <c r="N98" s="716"/>
      <c r="O98" s="716"/>
    </row>
    <row r="99" spans="1:45" s="62" customFormat="1" ht="24.95" customHeight="1">
      <c r="A99" s="96"/>
      <c r="B99" s="82"/>
      <c r="C99" s="718"/>
      <c r="D99" s="718"/>
      <c r="E99" s="718"/>
      <c r="F99" s="718"/>
      <c r="G99" s="718"/>
      <c r="H99" s="718"/>
      <c r="I99" s="718"/>
      <c r="J99" s="87"/>
      <c r="K99" s="87"/>
      <c r="L99" s="87"/>
      <c r="M99" s="710"/>
      <c r="N99" s="711"/>
      <c r="O99" s="711"/>
    </row>
    <row r="100" spans="1:45" s="62" customFormat="1" ht="24.95" customHeight="1">
      <c r="A100" s="96"/>
      <c r="B100" s="61"/>
      <c r="C100" s="89"/>
      <c r="D100" s="89"/>
      <c r="E100" s="89"/>
      <c r="F100" s="89"/>
      <c r="G100" s="89"/>
      <c r="H100" s="89"/>
      <c r="I100" s="89"/>
    </row>
    <row r="101" spans="1:45" s="62" customFormat="1" ht="24.95" customHeight="1">
      <c r="A101" s="96"/>
      <c r="B101" s="61"/>
      <c r="C101" s="93"/>
      <c r="D101" s="93"/>
      <c r="E101" s="93"/>
      <c r="F101" s="93"/>
      <c r="G101" s="93"/>
      <c r="H101" s="93"/>
      <c r="I101" s="93"/>
    </row>
    <row r="102" spans="1:45" s="62" customFormat="1" ht="24.95" customHeight="1">
      <c r="A102" s="96"/>
      <c r="B102" s="61"/>
    </row>
    <row r="103" spans="1:45" s="62" customFormat="1" ht="24.95" customHeight="1">
      <c r="A103" s="96"/>
      <c r="B103" s="61"/>
    </row>
    <row r="104" spans="1:45" s="62" customFormat="1" ht="24.95" customHeight="1">
      <c r="A104" s="96"/>
      <c r="B104" s="61"/>
    </row>
    <row r="105" spans="1:45" s="62" customFormat="1" ht="24.95" customHeight="1">
      <c r="A105" s="96"/>
      <c r="B105" s="61"/>
    </row>
    <row r="106" spans="1:45" s="62" customFormat="1" ht="24.95" customHeight="1">
      <c r="A106" s="96"/>
      <c r="B106" s="61"/>
    </row>
    <row r="107" spans="1:45" s="62" customFormat="1" ht="24.95" customHeight="1">
      <c r="A107" s="96"/>
      <c r="B107" s="61"/>
    </row>
    <row r="108" spans="1:45" s="62" customFormat="1" ht="24.95" customHeight="1">
      <c r="A108" s="96"/>
      <c r="B108" s="61"/>
    </row>
    <row r="109" spans="1:45" s="62" customFormat="1" ht="24.95" customHeight="1">
      <c r="A109" s="96"/>
      <c r="B109" s="61"/>
    </row>
    <row r="110" spans="1:45" s="62" customFormat="1" ht="24.95" customHeight="1">
      <c r="A110" s="96"/>
      <c r="B110" s="61"/>
    </row>
    <row r="111" spans="1:45" s="62" customFormat="1" ht="24.95" customHeight="1">
      <c r="A111" s="96"/>
      <c r="B111" s="61"/>
    </row>
    <row r="112" spans="1:45" s="62" customFormat="1" ht="24.95" customHeight="1">
      <c r="A112" s="96"/>
      <c r="B112" s="61"/>
    </row>
    <row r="113" spans="1:2" s="62" customFormat="1" ht="24.95" customHeight="1">
      <c r="A113" s="96"/>
      <c r="B113" s="61"/>
    </row>
    <row r="114" spans="1:2" s="62" customFormat="1" ht="24.95" customHeight="1">
      <c r="A114" s="96"/>
      <c r="B114" s="61"/>
    </row>
    <row r="115" spans="1:2" s="62" customFormat="1" ht="24.95" customHeight="1">
      <c r="A115" s="96"/>
      <c r="B115" s="61"/>
    </row>
    <row r="116" spans="1:2" s="62" customFormat="1" ht="24.95" customHeight="1">
      <c r="A116" s="96"/>
      <c r="B116" s="61"/>
    </row>
    <row r="117" spans="1:2" s="62" customFormat="1" ht="24.95" customHeight="1">
      <c r="A117" s="96"/>
      <c r="B117" s="61"/>
    </row>
    <row r="118" spans="1:2" s="62" customFormat="1" ht="24.95" customHeight="1">
      <c r="A118" s="96"/>
      <c r="B118" s="61"/>
    </row>
    <row r="119" spans="1:2" ht="15.75" customHeight="1"/>
    <row r="120" spans="1:2" ht="15.75" customHeight="1"/>
    <row r="121" spans="1:2" ht="15.75" customHeight="1"/>
    <row r="122" spans="1:2" ht="15.75" customHeight="1"/>
    <row r="123" spans="1:2" ht="15.75" customHeight="1"/>
    <row r="124" spans="1:2" ht="15.75" customHeight="1"/>
    <row r="125" spans="1:2" ht="15.75" customHeight="1"/>
    <row r="126" spans="1:2" ht="15.75" customHeight="1"/>
    <row r="127" spans="1:2" ht="15.75" customHeight="1"/>
    <row r="128" spans="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sheetData>
  <sheetProtection algorithmName="SHA-512" hashValue="oQvcAfzlbPBstoBwdVir+nSB72SmQPgCmn0qdlN9lqm6UXhEGWiXTC4/7CTOMB3oeTa2BmwseRAUmS9XK/FfiA==" saltValue="WaQCS5m2/SEnJFl/Cl7BCw==" spinCount="100000" sheet="1" objects="1" scenarios="1" formatColumns="0" formatRows="0" autoFilter="0"/>
  <mergeCells count="156">
    <mergeCell ref="C98:I99"/>
    <mergeCell ref="C79:J79"/>
    <mergeCell ref="C80:J80"/>
    <mergeCell ref="C81:J81"/>
    <mergeCell ref="C82:J82"/>
    <mergeCell ref="D84:I84"/>
    <mergeCell ref="C85:I85"/>
    <mergeCell ref="C89:D89"/>
    <mergeCell ref="C88:D88"/>
    <mergeCell ref="C87:D87"/>
    <mergeCell ref="C69:D70"/>
    <mergeCell ref="E69:F69"/>
    <mergeCell ref="G69:H69"/>
    <mergeCell ref="I69:J69"/>
    <mergeCell ref="D93:I93"/>
    <mergeCell ref="C94:I95"/>
    <mergeCell ref="C90:G90"/>
    <mergeCell ref="C91:G91"/>
    <mergeCell ref="D97:I97"/>
    <mergeCell ref="C59:D59"/>
    <mergeCell ref="C60:D60"/>
    <mergeCell ref="E35:F35"/>
    <mergeCell ref="G35:H35"/>
    <mergeCell ref="I35:J35"/>
    <mergeCell ref="C61:J61"/>
    <mergeCell ref="C62:J62"/>
    <mergeCell ref="C63:J64"/>
    <mergeCell ref="C48:D48"/>
    <mergeCell ref="C49:D49"/>
    <mergeCell ref="C50:D50"/>
    <mergeCell ref="C51:D51"/>
    <mergeCell ref="C52:D52"/>
    <mergeCell ref="C53:D53"/>
    <mergeCell ref="C54:D54"/>
    <mergeCell ref="C55:D55"/>
    <mergeCell ref="C56:D56"/>
    <mergeCell ref="C39:D39"/>
    <mergeCell ref="C40:D40"/>
    <mergeCell ref="C41:D41"/>
    <mergeCell ref="C42:D42"/>
    <mergeCell ref="C43:D43"/>
    <mergeCell ref="C44:D44"/>
    <mergeCell ref="I14:J14"/>
    <mergeCell ref="E13:F13"/>
    <mergeCell ref="G20:H20"/>
    <mergeCell ref="G18:H18"/>
    <mergeCell ref="G19:H19"/>
    <mergeCell ref="G17:H17"/>
    <mergeCell ref="G16:H16"/>
    <mergeCell ref="C16:D16"/>
    <mergeCell ref="C58:D58"/>
    <mergeCell ref="C46:D46"/>
    <mergeCell ref="C47:D47"/>
    <mergeCell ref="E43:E44"/>
    <mergeCell ref="F43:F44"/>
    <mergeCell ref="G43:G44"/>
    <mergeCell ref="H43:H44"/>
    <mergeCell ref="C19:D19"/>
    <mergeCell ref="C17:D17"/>
    <mergeCell ref="I13:J13"/>
    <mergeCell ref="D22:I22"/>
    <mergeCell ref="C23:I26"/>
    <mergeCell ref="D28:I28"/>
    <mergeCell ref="C29:I33"/>
    <mergeCell ref="C38:D38"/>
    <mergeCell ref="C37:D37"/>
    <mergeCell ref="C35:D36"/>
    <mergeCell ref="G15:H15"/>
    <mergeCell ref="G14:H14"/>
    <mergeCell ref="I20:J20"/>
    <mergeCell ref="I19:J19"/>
    <mergeCell ref="I18:J18"/>
    <mergeCell ref="I17:J17"/>
    <mergeCell ref="I16:J16"/>
    <mergeCell ref="I15:J15"/>
    <mergeCell ref="C15:D15"/>
    <mergeCell ref="C14:D14"/>
    <mergeCell ref="E20:F20"/>
    <mergeCell ref="E19:F19"/>
    <mergeCell ref="E18:F18"/>
    <mergeCell ref="E17:F17"/>
    <mergeCell ref="E16:F16"/>
    <mergeCell ref="E15:F15"/>
    <mergeCell ref="E14:F14"/>
    <mergeCell ref="M98:O99"/>
    <mergeCell ref="M94:O95"/>
    <mergeCell ref="E58:E59"/>
    <mergeCell ref="F58:F59"/>
    <mergeCell ref="G58:G59"/>
    <mergeCell ref="H58:H59"/>
    <mergeCell ref="I58:I59"/>
    <mergeCell ref="J58:J59"/>
    <mergeCell ref="E56:E57"/>
    <mergeCell ref="F56:F57"/>
    <mergeCell ref="G56:G57"/>
    <mergeCell ref="H56:H57"/>
    <mergeCell ref="I56:I57"/>
    <mergeCell ref="J56:J57"/>
    <mergeCell ref="D66:I66"/>
    <mergeCell ref="C67:I67"/>
    <mergeCell ref="C78:D78"/>
    <mergeCell ref="C77:D77"/>
    <mergeCell ref="C76:D76"/>
    <mergeCell ref="C75:D75"/>
    <mergeCell ref="C74:D74"/>
    <mergeCell ref="C73:D73"/>
    <mergeCell ref="C72:D72"/>
    <mergeCell ref="C71:D71"/>
    <mergeCell ref="C57:D57"/>
    <mergeCell ref="G45:G46"/>
    <mergeCell ref="H45:H46"/>
    <mergeCell ref="I45:I46"/>
    <mergeCell ref="J48:J49"/>
    <mergeCell ref="E48:E49"/>
    <mergeCell ref="F48:F49"/>
    <mergeCell ref="G48:G49"/>
    <mergeCell ref="H48:H49"/>
    <mergeCell ref="I48:I49"/>
    <mergeCell ref="J45:J46"/>
    <mergeCell ref="E51:E52"/>
    <mergeCell ref="F51:F52"/>
    <mergeCell ref="G51:G52"/>
    <mergeCell ref="H51:H52"/>
    <mergeCell ref="I51:I52"/>
    <mergeCell ref="J51:J52"/>
    <mergeCell ref="E53:E54"/>
    <mergeCell ref="F53:F54"/>
    <mergeCell ref="G53:G54"/>
    <mergeCell ref="H53:H54"/>
    <mergeCell ref="I53:I54"/>
    <mergeCell ref="J53:J54"/>
    <mergeCell ref="C45:D45"/>
    <mergeCell ref="I43:I44"/>
    <mergeCell ref="J43:J44"/>
    <mergeCell ref="E45:E46"/>
    <mergeCell ref="F45:F46"/>
    <mergeCell ref="K6:L6"/>
    <mergeCell ref="C12:F12"/>
    <mergeCell ref="J40:J41"/>
    <mergeCell ref="E38:E39"/>
    <mergeCell ref="F38:F39"/>
    <mergeCell ref="G38:G39"/>
    <mergeCell ref="H38:H39"/>
    <mergeCell ref="I38:I39"/>
    <mergeCell ref="J38:J39"/>
    <mergeCell ref="E40:E41"/>
    <mergeCell ref="F40:F41"/>
    <mergeCell ref="G40:G41"/>
    <mergeCell ref="H40:H41"/>
    <mergeCell ref="I40:I41"/>
    <mergeCell ref="D6:I6"/>
    <mergeCell ref="C7:I11"/>
    <mergeCell ref="C13:D13"/>
    <mergeCell ref="G13:H13"/>
    <mergeCell ref="C20:D20"/>
    <mergeCell ref="C18:D18"/>
  </mergeCells>
  <hyperlinks>
    <hyperlink ref="E3" location="'Recursos hídricos'!C6" display="GRI 303-1" xr:uid="{0A71407A-7380-475B-973E-0E41259D293A}"/>
    <hyperlink ref="F3" location="'Recursos hídricos'!C22" display="GRI 303-2" xr:uid="{E53C6823-E966-46EB-A65E-3AC2F55AA31D}"/>
    <hyperlink ref="G3" location="'Recursos hídricos'!C28" display="GRI 303-3" xr:uid="{1BB5C352-B72D-400D-916D-419F612624DC}"/>
    <hyperlink ref="H3" location="'Recursos hídricos'!C66" display="GRI 303-4" xr:uid="{8A7732CC-FC9F-47B0-9EE7-D087D0F7746E}"/>
    <hyperlink ref="I3" location="'Recursos hídricos'!C84" display="GRI 303-5" xr:uid="{0C00565E-88B4-4C8A-8E4C-A22B788BBD35}"/>
    <hyperlink ref="E4" location="'Recursos hídricos'!C93" display="SASB IF-EU-140a.1" xr:uid="{DE154C8C-435E-42B4-8A2B-9F68C309823F}"/>
    <hyperlink ref="F4" location="'Recursos hídricos'!C97" display="SASB IF-EU-140a.3" xr:uid="{42B6E74A-16D4-4BAD-8980-62E70F6FEE0F}"/>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9EC5-FBBD-4FF4-9F05-39BEA132C83D}">
  <sheetPr>
    <tabColor rgb="FF00A0A8"/>
  </sheetPr>
  <dimension ref="A1:AT784"/>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9" width="20.85546875" style="268" customWidth="1"/>
    <col min="10" max="12" width="14.140625" style="268" customWidth="1"/>
    <col min="13" max="13" width="7.1406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6" t="str">
        <f>Índice!B76</f>
        <v>CAPITAL NATURAL</v>
      </c>
      <c r="D3" s="60"/>
      <c r="E3" s="231" t="s">
        <v>588</v>
      </c>
      <c r="F3" s="231" t="s">
        <v>590</v>
      </c>
      <c r="G3" s="231" t="s">
        <v>592</v>
      </c>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Índice!C76</f>
        <v>Emissões atmosféricas</v>
      </c>
      <c r="D4" s="60"/>
      <c r="E4" s="147"/>
      <c r="F4" s="147"/>
      <c r="G4" s="147"/>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35.1" customHeight="1">
      <c r="A6" s="96"/>
      <c r="B6" s="60"/>
      <c r="C6" s="229" t="str">
        <f>Índice!D77</f>
        <v>SASB IF-EU-120a.1</v>
      </c>
      <c r="D6" s="765" t="str">
        <f>Índice!E77</f>
        <v>Emissões atmosféricas dos seguintes poluentes: (1) NOx (excluindo N₂O), (2) SOx, (3) material particulado (MP10), (4) chumbo (Pb) e (5) mercúrio (Hg); percentual de cada um em ou próximo a áreas densamente povoadas</v>
      </c>
      <c r="E6" s="723"/>
      <c r="F6" s="723"/>
      <c r="G6" s="723"/>
      <c r="H6" s="723"/>
      <c r="I6" s="724"/>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19" t="s">
        <v>860</v>
      </c>
      <c r="D7" s="719"/>
      <c r="E7" s="719"/>
      <c r="F7" s="719"/>
      <c r="G7" s="719"/>
      <c r="H7" s="719"/>
      <c r="I7" s="719"/>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8"/>
      <c r="D8" s="718"/>
      <c r="E8" s="718"/>
      <c r="F8" s="718"/>
      <c r="G8" s="718"/>
      <c r="H8" s="718"/>
      <c r="I8" s="718"/>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8"/>
      <c r="D9" s="718"/>
      <c r="E9" s="718"/>
      <c r="F9" s="718"/>
      <c r="G9" s="718"/>
      <c r="H9" s="718"/>
      <c r="I9" s="718"/>
      <c r="J9" s="87"/>
      <c r="K9" s="87"/>
      <c r="L9" s="87"/>
      <c r="M9" s="92"/>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18"/>
      <c r="D10" s="718"/>
      <c r="E10" s="718"/>
      <c r="F10" s="718"/>
      <c r="G10" s="718"/>
      <c r="H10" s="718"/>
      <c r="I10" s="718"/>
      <c r="J10" s="87"/>
      <c r="K10" s="87"/>
      <c r="L10" s="87"/>
      <c r="M10" s="80"/>
      <c r="N10" s="79"/>
      <c r="O10" s="81"/>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8"/>
      <c r="B11" s="76"/>
      <c r="C11" s="750"/>
      <c r="D11" s="750"/>
      <c r="E11" s="750"/>
      <c r="F11" s="750"/>
      <c r="G11" s="750"/>
      <c r="H11" s="750"/>
      <c r="I11" s="750"/>
      <c r="J11" s="87"/>
      <c r="K11" s="87"/>
      <c r="L11" s="87"/>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row>
    <row r="13" spans="1:46" s="62" customFormat="1" ht="24.95" customHeight="1">
      <c r="A13" s="96"/>
      <c r="B13" s="76"/>
      <c r="C13" s="332" t="str">
        <f>Índice!D76</f>
        <v>GRI 305-7</v>
      </c>
      <c r="D13" s="765" t="str">
        <f>Índice!E76</f>
        <v>Emissões de NOx, SOx e outras emissões atmosféricas significativas</v>
      </c>
      <c r="E13" s="723"/>
      <c r="F13" s="723"/>
      <c r="G13" s="723"/>
      <c r="H13" s="723"/>
      <c r="I13" s="724"/>
      <c r="J13" s="60"/>
      <c r="K13" s="60"/>
      <c r="L13" s="102"/>
      <c r="M13" s="95"/>
      <c r="O13" s="63"/>
      <c r="P13" s="63"/>
      <c r="Q13" s="63"/>
      <c r="R13" s="63"/>
      <c r="S13" s="63"/>
      <c r="T13" s="63"/>
      <c r="U13" s="64"/>
      <c r="V13" s="65"/>
      <c r="W13" s="65"/>
      <c r="X13" s="65"/>
      <c r="Y13" s="65"/>
      <c r="Z13" s="66"/>
      <c r="AA13" s="65"/>
      <c r="AB13" s="65"/>
      <c r="AC13" s="65"/>
      <c r="AD13" s="65"/>
      <c r="AE13" s="65"/>
      <c r="AF13" s="65"/>
      <c r="AG13" s="65"/>
      <c r="AH13" s="65"/>
      <c r="AI13" s="65"/>
      <c r="AJ13" s="65"/>
      <c r="AK13" s="65"/>
      <c r="AL13" s="65"/>
      <c r="AM13" s="65"/>
      <c r="AN13" s="65"/>
      <c r="AO13" s="66"/>
      <c r="AP13" s="65"/>
      <c r="AQ13" s="65"/>
      <c r="AR13" s="65"/>
      <c r="AS13" s="65"/>
    </row>
    <row r="14" spans="1:46" s="62" customFormat="1" ht="35.1" customHeight="1">
      <c r="A14" s="96"/>
      <c r="B14" s="76"/>
      <c r="C14" s="362" t="str">
        <f>Índice!D78</f>
        <v>SASB EM-EP-120a.1</v>
      </c>
      <c r="D14" s="765" t="str">
        <f>Índice!E78</f>
        <v>Emissões atmosféricas dos seguintes poluentes: (1) NOx (excluindo N₂O), (2) SOx, (3) compostos orgânicos voláteis (VOCs) e (4) material particulado (PM₁₀).</v>
      </c>
      <c r="E14" s="723"/>
      <c r="F14" s="723"/>
      <c r="G14" s="723"/>
      <c r="H14" s="723"/>
      <c r="I14" s="724"/>
      <c r="J14" s="95"/>
      <c r="K14" s="95"/>
      <c r="L14" s="95"/>
      <c r="M14" s="95"/>
      <c r="O14" s="63"/>
      <c r="P14" s="63"/>
      <c r="Q14" s="63"/>
      <c r="R14" s="63"/>
      <c r="S14" s="63"/>
      <c r="T14" s="63"/>
      <c r="U14" s="64"/>
      <c r="V14" s="65"/>
      <c r="W14" s="65"/>
      <c r="X14" s="65"/>
      <c r="Y14" s="65"/>
      <c r="Z14" s="66"/>
      <c r="AA14" s="65"/>
      <c r="AB14" s="65"/>
      <c r="AC14" s="65"/>
      <c r="AD14" s="65"/>
      <c r="AE14" s="65"/>
      <c r="AF14" s="65"/>
      <c r="AG14" s="65"/>
      <c r="AH14" s="65"/>
      <c r="AI14" s="65"/>
      <c r="AJ14" s="65"/>
      <c r="AK14" s="65"/>
      <c r="AL14" s="65"/>
      <c r="AM14" s="65"/>
      <c r="AN14" s="65"/>
      <c r="AO14" s="66"/>
      <c r="AP14" s="65"/>
      <c r="AQ14" s="65"/>
      <c r="AR14" s="65"/>
      <c r="AS14" s="65"/>
    </row>
    <row r="15" spans="1:46" s="62" customFormat="1" ht="30" customHeight="1">
      <c r="A15" s="96"/>
      <c r="B15" s="76"/>
      <c r="C15" s="719" t="s">
        <v>738</v>
      </c>
      <c r="D15" s="719"/>
      <c r="E15" s="719"/>
      <c r="F15" s="719"/>
      <c r="G15" s="719"/>
      <c r="H15" s="719"/>
      <c r="I15" s="719"/>
      <c r="J15" s="85"/>
      <c r="K15" s="85"/>
      <c r="L15" s="85"/>
      <c r="M15" s="73"/>
    </row>
    <row r="16" spans="1:46" s="62" customFormat="1" ht="24.95" customHeight="1">
      <c r="A16" s="96"/>
      <c r="B16" s="76"/>
      <c r="C16" s="718"/>
      <c r="D16" s="718"/>
      <c r="E16" s="718"/>
      <c r="F16" s="718"/>
      <c r="G16" s="718"/>
      <c r="H16" s="718"/>
      <c r="I16" s="718"/>
      <c r="J16" s="87"/>
      <c r="K16" s="87"/>
      <c r="L16" s="87"/>
      <c r="M16" s="77"/>
    </row>
    <row r="17" spans="1:13" s="62" customFormat="1" ht="24.95" customHeight="1">
      <c r="A17" s="96"/>
      <c r="B17" s="76"/>
      <c r="C17" s="836" t="s">
        <v>861</v>
      </c>
      <c r="D17" s="837"/>
      <c r="E17" s="837"/>
      <c r="F17" s="837"/>
      <c r="G17" s="87"/>
      <c r="H17" s="87"/>
      <c r="I17" s="87"/>
      <c r="J17" s="87"/>
      <c r="K17" s="87"/>
      <c r="L17" s="87"/>
      <c r="M17" s="77"/>
    </row>
    <row r="18" spans="1:13" s="62" customFormat="1" ht="24.95" customHeight="1" thickBot="1">
      <c r="A18" s="96"/>
      <c r="B18" s="76"/>
      <c r="C18" s="766" t="s">
        <v>13</v>
      </c>
      <c r="D18" s="766"/>
      <c r="E18" s="326">
        <v>2022</v>
      </c>
      <c r="F18" s="326">
        <v>2023</v>
      </c>
      <c r="G18" s="327">
        <v>2024</v>
      </c>
      <c r="H18" s="63"/>
      <c r="I18" s="63"/>
    </row>
    <row r="19" spans="1:13" s="62" customFormat="1" ht="24.95" customHeight="1">
      <c r="A19" s="96"/>
      <c r="B19" s="76"/>
      <c r="C19" s="776" t="s">
        <v>739</v>
      </c>
      <c r="D19" s="776"/>
      <c r="E19" s="346">
        <v>489.71</v>
      </c>
      <c r="F19" s="346">
        <v>1039.56</v>
      </c>
      <c r="G19" s="411">
        <v>2498.66</v>
      </c>
      <c r="H19" s="63"/>
      <c r="I19" s="63"/>
    </row>
    <row r="20" spans="1:13" s="62" customFormat="1" ht="24.95" customHeight="1">
      <c r="A20" s="96"/>
      <c r="B20" s="76"/>
      <c r="C20" s="758" t="s">
        <v>740</v>
      </c>
      <c r="D20" s="758"/>
      <c r="E20" s="346">
        <v>0</v>
      </c>
      <c r="F20" s="346">
        <v>355.87</v>
      </c>
      <c r="G20" s="411">
        <v>3336.28</v>
      </c>
      <c r="H20" s="63"/>
      <c r="I20" s="63"/>
    </row>
    <row r="21" spans="1:13" s="62" customFormat="1" ht="24.95" customHeight="1">
      <c r="A21" s="96"/>
      <c r="B21" s="76"/>
      <c r="C21" s="758" t="s">
        <v>107</v>
      </c>
      <c r="D21" s="758"/>
      <c r="E21" s="346">
        <v>0</v>
      </c>
      <c r="F21" s="346">
        <v>25.93</v>
      </c>
      <c r="G21" s="411">
        <v>113.58</v>
      </c>
      <c r="H21" s="63"/>
      <c r="I21" s="63"/>
    </row>
    <row r="22" spans="1:13" s="62" customFormat="1" ht="35.1" customHeight="1">
      <c r="A22" s="96"/>
      <c r="B22" s="76"/>
      <c r="C22" s="758" t="s">
        <v>108</v>
      </c>
      <c r="D22" s="758"/>
      <c r="E22" s="346">
        <v>202.32</v>
      </c>
      <c r="F22" s="346">
        <v>181.02</v>
      </c>
      <c r="G22" s="411">
        <v>529.39</v>
      </c>
      <c r="H22" s="63"/>
      <c r="I22" s="63"/>
    </row>
    <row r="23" spans="1:13" s="62" customFormat="1" ht="35.1" customHeight="1">
      <c r="A23" s="96"/>
      <c r="B23" s="76"/>
      <c r="C23" s="834" t="s">
        <v>862</v>
      </c>
      <c r="D23" s="834"/>
      <c r="E23" s="834"/>
      <c r="F23" s="834"/>
      <c r="G23" s="834"/>
      <c r="H23" s="417"/>
      <c r="I23" s="417"/>
      <c r="J23" s="417"/>
      <c r="K23" s="417"/>
      <c r="L23" s="418"/>
    </row>
    <row r="24" spans="1:13" s="62" customFormat="1" ht="35.1" customHeight="1">
      <c r="A24" s="96"/>
      <c r="B24" s="76"/>
      <c r="C24" s="834" t="s">
        <v>863</v>
      </c>
      <c r="D24" s="834"/>
      <c r="E24" s="834"/>
      <c r="F24" s="834"/>
      <c r="G24" s="834"/>
      <c r="H24" s="417"/>
      <c r="I24" s="417"/>
      <c r="J24" s="417"/>
      <c r="K24" s="417"/>
      <c r="L24" s="418"/>
    </row>
    <row r="25" spans="1:13" s="62" customFormat="1" ht="35.1" customHeight="1">
      <c r="A25" s="96"/>
      <c r="B25" s="76"/>
      <c r="C25" s="834"/>
      <c r="D25" s="834"/>
      <c r="E25" s="834"/>
      <c r="F25" s="834"/>
      <c r="G25" s="834"/>
      <c r="H25" s="417"/>
      <c r="I25" s="417"/>
      <c r="J25" s="417"/>
      <c r="K25" s="417"/>
      <c r="L25" s="418"/>
    </row>
    <row r="26" spans="1:13" s="62" customFormat="1" ht="35.1" customHeight="1">
      <c r="A26" s="96"/>
      <c r="B26" s="60"/>
      <c r="C26" s="834" t="s">
        <v>864</v>
      </c>
      <c r="D26" s="834"/>
      <c r="E26" s="834"/>
      <c r="F26" s="834"/>
      <c r="G26" s="834"/>
      <c r="H26" s="417"/>
      <c r="I26" s="417"/>
      <c r="J26" s="417"/>
      <c r="K26" s="417"/>
      <c r="L26" s="418"/>
    </row>
    <row r="27" spans="1:13" s="62" customFormat="1" ht="35.1" customHeight="1">
      <c r="A27" s="96"/>
      <c r="B27" s="60"/>
      <c r="C27" s="834" t="s">
        <v>865</v>
      </c>
      <c r="D27" s="834"/>
      <c r="E27" s="834"/>
      <c r="F27" s="834"/>
      <c r="G27" s="834"/>
      <c r="H27" s="417"/>
      <c r="I27" s="417"/>
      <c r="J27" s="417"/>
      <c r="K27" s="417"/>
      <c r="L27" s="418"/>
    </row>
    <row r="28" spans="1:13" s="62" customFormat="1" ht="35.1" customHeight="1">
      <c r="A28" s="96"/>
      <c r="B28" s="60"/>
      <c r="C28" s="834"/>
      <c r="D28" s="834"/>
      <c r="E28" s="834"/>
      <c r="F28" s="834"/>
      <c r="G28" s="834"/>
      <c r="H28" s="417"/>
      <c r="I28" s="417"/>
      <c r="J28" s="417"/>
      <c r="K28" s="417"/>
      <c r="L28" s="418"/>
    </row>
    <row r="29" spans="1:13" s="62" customFormat="1" ht="49.5" customHeight="1">
      <c r="A29" s="96"/>
      <c r="B29" s="60"/>
      <c r="C29" s="835" t="s">
        <v>866</v>
      </c>
      <c r="D29" s="835"/>
      <c r="E29" s="835"/>
      <c r="F29" s="835"/>
      <c r="G29" s="835"/>
      <c r="H29" s="417"/>
      <c r="I29" s="417"/>
      <c r="J29" s="417"/>
      <c r="K29" s="417"/>
      <c r="L29" s="418"/>
    </row>
    <row r="30" spans="1:13" s="62" customFormat="1" ht="24.95" customHeight="1">
      <c r="A30" s="96"/>
      <c r="B30" s="61"/>
    </row>
    <row r="31" spans="1:13" s="62" customFormat="1" ht="24.95" customHeight="1">
      <c r="A31" s="96"/>
      <c r="B31" s="61"/>
    </row>
    <row r="32" spans="1:13" s="62" customFormat="1" ht="24.95" customHeight="1">
      <c r="A32" s="96"/>
      <c r="B32" s="61"/>
    </row>
    <row r="33" spans="1:2" s="62" customFormat="1" ht="24.95" customHeight="1">
      <c r="A33" s="96"/>
      <c r="B33" s="61"/>
    </row>
    <row r="34" spans="1:2" s="62" customFormat="1" ht="24.95" customHeight="1">
      <c r="A34" s="96"/>
      <c r="B34" s="61"/>
    </row>
    <row r="35" spans="1:2" s="62" customFormat="1" ht="24.95" customHeight="1">
      <c r="A35" s="96"/>
      <c r="B35" s="61"/>
    </row>
    <row r="36" spans="1:2" s="62" customFormat="1" ht="24.95" customHeight="1">
      <c r="A36" s="96"/>
      <c r="B36" s="61"/>
    </row>
    <row r="37" spans="1:2" s="62" customFormat="1" ht="24.95" customHeight="1">
      <c r="A37" s="96"/>
      <c r="B37" s="61"/>
    </row>
    <row r="38" spans="1:2" s="62" customFormat="1" ht="24.95" customHeight="1">
      <c r="A38" s="96"/>
      <c r="B38" s="61"/>
    </row>
    <row r="39" spans="1:2" s="62" customFormat="1" ht="24.95" customHeight="1">
      <c r="A39" s="96"/>
      <c r="B39" s="61"/>
    </row>
    <row r="40" spans="1:2" s="62" customFormat="1" ht="24.95" customHeight="1">
      <c r="A40" s="96"/>
      <c r="B40" s="61"/>
    </row>
    <row r="41" spans="1:2" s="62" customFormat="1" ht="24.95" customHeight="1">
      <c r="A41" s="96"/>
      <c r="B41" s="61"/>
    </row>
    <row r="42" spans="1:2" s="62" customFormat="1" ht="24.95" customHeight="1">
      <c r="A42" s="96"/>
      <c r="B42" s="61"/>
    </row>
    <row r="43" spans="1:2" s="62" customFormat="1" ht="24.95" customHeight="1">
      <c r="A43" s="96"/>
      <c r="B43" s="61"/>
    </row>
    <row r="44" spans="1:2" s="62" customFormat="1" ht="24.95" customHeight="1">
      <c r="A44" s="96"/>
      <c r="B44" s="61"/>
    </row>
    <row r="45" spans="1:2" s="62" customFormat="1" ht="24.95" customHeight="1">
      <c r="A45" s="96"/>
      <c r="B45" s="61"/>
    </row>
    <row r="46" spans="1:2" s="62" customFormat="1" ht="24.95" customHeight="1">
      <c r="A46" s="96"/>
      <c r="B46" s="61"/>
    </row>
    <row r="47" spans="1:2" s="62" customFormat="1" ht="24.95" customHeight="1">
      <c r="A47" s="96"/>
      <c r="B47" s="61"/>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sheetData>
  <sheetProtection algorithmName="SHA-512" hashValue="a30cAoAPFAOFlw1dMBdSSxRal/KV7yNFrjG5e1mBCWJc85i5bYIXXYcObCt9o/IXzwQavuwTMsxPvhdMI85rTQ==" saltValue="bWozQXGe5dST9RAN/BDh/g==" spinCount="100000" sheet="1" objects="1" scenarios="1" formatColumns="0" formatRows="0" autoFilter="0"/>
  <mergeCells count="16">
    <mergeCell ref="C17:F17"/>
    <mergeCell ref="C18:D18"/>
    <mergeCell ref="C22:D22"/>
    <mergeCell ref="C21:D21"/>
    <mergeCell ref="C20:D20"/>
    <mergeCell ref="C19:D19"/>
    <mergeCell ref="D6:I6"/>
    <mergeCell ref="C7:I11"/>
    <mergeCell ref="D13:I13"/>
    <mergeCell ref="C15:I16"/>
    <mergeCell ref="D14:I14"/>
    <mergeCell ref="C29:G29"/>
    <mergeCell ref="C26:G26"/>
    <mergeCell ref="C24:G25"/>
    <mergeCell ref="C27:G28"/>
    <mergeCell ref="C23:G23"/>
  </mergeCells>
  <hyperlinks>
    <hyperlink ref="F3" location="'Emissões atmosféricas'!C6" display="SASB IF-EU-120a.1" xr:uid="{DF58896A-3F0B-45F8-9F17-13F1E82F6E81}"/>
    <hyperlink ref="E3" location="'Emissões atmosféricas'!C13" display="GRI 305-7" xr:uid="{A200D7A6-3AB4-4789-B23C-EDA58E352CA2}"/>
    <hyperlink ref="G3" location="'Emissões atmosféricas'!C14" display="SASB EM-EP-120a.1" xr:uid="{EB25440F-13D0-40A1-8FA0-5D557E29EC1E}"/>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B412-CDA5-4415-9A7F-A1DD1B70918A}">
  <sheetPr>
    <tabColor rgb="FF00A0A8"/>
  </sheetPr>
  <dimension ref="A1:AS986"/>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9" width="20.85546875" style="420" customWidth="1"/>
    <col min="10" max="13" width="9.140625" style="420" customWidth="1"/>
    <col min="14" max="93" width="0" style="420" hidden="1" customWidth="1"/>
    <col min="94" max="16384" width="0" style="420" hidden="1"/>
  </cols>
  <sheetData>
    <row r="1" spans="1:19" s="63" customFormat="1" ht="24.95" customHeight="1">
      <c r="A1" s="142"/>
      <c r="B1" s="58"/>
      <c r="C1" s="58"/>
      <c r="D1" s="58"/>
      <c r="E1" s="59"/>
      <c r="F1" s="60"/>
      <c r="G1" s="60"/>
      <c r="H1" s="60"/>
      <c r="I1" s="60"/>
    </row>
    <row r="2" spans="1:19" s="63" customFormat="1" ht="24.95" customHeight="1">
      <c r="A2" s="96"/>
      <c r="B2" s="60"/>
    </row>
    <row r="3" spans="1:19" s="63" customFormat="1" ht="24.95" customHeight="1">
      <c r="A3" s="96"/>
      <c r="B3" s="60"/>
      <c r="C3" s="236" t="str">
        <f>Índice!B79</f>
        <v>CAPITAL NATURAL</v>
      </c>
      <c r="E3" s="432" t="s">
        <v>593</v>
      </c>
      <c r="F3" s="432" t="s">
        <v>594</v>
      </c>
      <c r="G3" s="432" t="s">
        <v>595</v>
      </c>
      <c r="H3" s="432" t="s">
        <v>596</v>
      </c>
      <c r="I3" s="432" t="s">
        <v>597</v>
      </c>
    </row>
    <row r="4" spans="1:19" s="63" customFormat="1" ht="24.95" customHeight="1">
      <c r="A4" s="96"/>
      <c r="B4" s="60"/>
      <c r="C4" s="118" t="str">
        <f>Índice!C79</f>
        <v>Resíduos</v>
      </c>
      <c r="E4" s="432" t="s">
        <v>604</v>
      </c>
      <c r="F4" s="433"/>
      <c r="G4" s="433"/>
      <c r="H4" s="433"/>
      <c r="I4" s="433"/>
    </row>
    <row r="5" spans="1:19" s="63" customFormat="1" ht="24.95" customHeight="1">
      <c r="A5" s="96"/>
      <c r="B5" s="60"/>
    </row>
    <row r="6" spans="1:19" s="63" customFormat="1" ht="24.95" customHeight="1">
      <c r="A6" s="96"/>
      <c r="B6" s="60"/>
      <c r="C6" s="229" t="str">
        <f>Índice!D79</f>
        <v>GRI 306-1</v>
      </c>
      <c r="D6" s="765" t="str">
        <f>Índice!E79</f>
        <v>Geração de resíduos e impactos significativos relacionados a resíduos</v>
      </c>
      <c r="E6" s="723"/>
      <c r="F6" s="723"/>
      <c r="G6" s="723"/>
      <c r="H6" s="723"/>
      <c r="I6" s="724"/>
    </row>
    <row r="7" spans="1:19" s="63" customFormat="1" ht="24.95" customHeight="1">
      <c r="A7" s="94"/>
      <c r="B7" s="60"/>
      <c r="C7" s="719" t="s">
        <v>161</v>
      </c>
      <c r="D7" s="719"/>
      <c r="E7" s="719"/>
      <c r="F7" s="719"/>
      <c r="G7" s="719"/>
      <c r="H7" s="719"/>
      <c r="I7" s="719"/>
      <c r="J7" s="91"/>
      <c r="K7" s="91"/>
      <c r="L7" s="91"/>
      <c r="M7" s="715"/>
      <c r="N7" s="716"/>
      <c r="O7" s="716"/>
      <c r="P7" s="716"/>
      <c r="Q7" s="716"/>
      <c r="R7" s="716"/>
      <c r="S7" s="716"/>
    </row>
    <row r="8" spans="1:19" s="63" customFormat="1" ht="24.95" customHeight="1">
      <c r="A8" s="98"/>
      <c r="B8" s="76"/>
      <c r="C8" s="718"/>
      <c r="D8" s="718"/>
      <c r="E8" s="718"/>
      <c r="F8" s="718"/>
      <c r="G8" s="718"/>
      <c r="H8" s="718"/>
      <c r="I8" s="718"/>
      <c r="J8" s="89"/>
      <c r="K8" s="89"/>
      <c r="L8" s="89"/>
      <c r="M8" s="710"/>
      <c r="N8" s="711"/>
      <c r="O8" s="711"/>
      <c r="P8" s="711"/>
      <c r="Q8" s="711"/>
      <c r="R8" s="711"/>
      <c r="S8" s="711"/>
    </row>
    <row r="9" spans="1:19" s="63" customFormat="1" ht="24.95" customHeight="1">
      <c r="A9" s="98"/>
      <c r="B9" s="76"/>
      <c r="C9" s="718"/>
      <c r="D9" s="718"/>
      <c r="E9" s="718"/>
      <c r="F9" s="718"/>
      <c r="G9" s="718"/>
      <c r="H9" s="718"/>
      <c r="I9" s="718"/>
      <c r="J9" s="89"/>
      <c r="K9" s="89"/>
      <c r="L9" s="89"/>
      <c r="M9" s="710"/>
      <c r="N9" s="711"/>
      <c r="O9" s="711"/>
      <c r="P9" s="711"/>
      <c r="Q9" s="711"/>
      <c r="R9" s="711"/>
      <c r="S9" s="711"/>
    </row>
    <row r="10" spans="1:19" s="63" customFormat="1" ht="24.95" customHeight="1">
      <c r="A10" s="98"/>
      <c r="B10" s="76"/>
      <c r="C10" s="718"/>
      <c r="D10" s="718"/>
      <c r="E10" s="718"/>
      <c r="F10" s="718"/>
      <c r="G10" s="718"/>
      <c r="H10" s="718"/>
      <c r="I10" s="718"/>
      <c r="J10" s="89"/>
      <c r="K10" s="89"/>
      <c r="L10" s="89"/>
      <c r="M10" s="710"/>
      <c r="N10" s="711"/>
      <c r="O10" s="711"/>
      <c r="P10" s="711"/>
      <c r="Q10" s="711"/>
      <c r="R10" s="711"/>
      <c r="S10" s="711"/>
    </row>
    <row r="11" spans="1:19" s="63" customFormat="1" ht="24.95" customHeight="1">
      <c r="A11" s="98"/>
      <c r="B11" s="76"/>
      <c r="C11" s="718"/>
      <c r="D11" s="718"/>
      <c r="E11" s="718"/>
      <c r="F11" s="718"/>
      <c r="G11" s="718"/>
      <c r="H11" s="718"/>
      <c r="I11" s="718"/>
      <c r="J11" s="89"/>
      <c r="K11" s="89"/>
      <c r="L11" s="89"/>
      <c r="M11" s="710"/>
      <c r="N11" s="711"/>
      <c r="O11" s="711"/>
      <c r="P11" s="711"/>
      <c r="Q11" s="711"/>
      <c r="R11" s="711"/>
      <c r="S11" s="711"/>
    </row>
    <row r="12" spans="1:19" s="63" customFormat="1" ht="24.95" customHeight="1">
      <c r="A12" s="98"/>
      <c r="B12" s="76"/>
      <c r="C12" s="175"/>
      <c r="D12" s="175"/>
      <c r="E12" s="175"/>
      <c r="F12" s="175"/>
      <c r="G12" s="175"/>
      <c r="H12" s="175"/>
      <c r="I12" s="175"/>
      <c r="J12" s="89"/>
      <c r="K12" s="89"/>
      <c r="L12" s="89"/>
      <c r="M12" s="50"/>
      <c r="N12" s="50"/>
      <c r="O12" s="50"/>
      <c r="P12" s="50"/>
      <c r="Q12" s="50"/>
      <c r="R12" s="50"/>
      <c r="S12" s="50"/>
    </row>
    <row r="13" spans="1:19" s="63" customFormat="1" ht="24.95" customHeight="1">
      <c r="A13" s="96"/>
      <c r="B13" s="76"/>
      <c r="C13" s="229" t="str">
        <f>Índice!D80</f>
        <v>GRI 306-2</v>
      </c>
      <c r="D13" s="765" t="str">
        <f>Índice!E80</f>
        <v>Gestão de impactos significativos relacionados a resíduos</v>
      </c>
      <c r="E13" s="723"/>
      <c r="F13" s="723"/>
      <c r="G13" s="723"/>
      <c r="H13" s="723"/>
      <c r="I13" s="724"/>
      <c r="J13" s="419"/>
      <c r="K13" s="419"/>
      <c r="L13" s="202"/>
    </row>
    <row r="14" spans="1:19" s="63" customFormat="1" ht="24.95" customHeight="1">
      <c r="A14" s="96"/>
      <c r="B14" s="76"/>
      <c r="C14" s="721" t="s">
        <v>162</v>
      </c>
      <c r="D14" s="721"/>
      <c r="E14" s="721"/>
      <c r="F14" s="721"/>
      <c r="G14" s="721"/>
      <c r="H14" s="721"/>
      <c r="I14" s="721"/>
      <c r="J14" s="85"/>
      <c r="K14" s="85"/>
      <c r="L14" s="85"/>
      <c r="M14" s="715"/>
      <c r="N14" s="716"/>
      <c r="O14" s="716"/>
      <c r="P14" s="716"/>
      <c r="Q14" s="716"/>
      <c r="R14" s="716"/>
      <c r="S14" s="716"/>
    </row>
    <row r="15" spans="1:19" s="63" customFormat="1" ht="24.95" customHeight="1">
      <c r="A15" s="96"/>
      <c r="B15" s="76"/>
      <c r="C15" s="711"/>
      <c r="D15" s="711"/>
      <c r="E15" s="711"/>
      <c r="F15" s="711"/>
      <c r="G15" s="711"/>
      <c r="H15" s="711"/>
      <c r="I15" s="711"/>
      <c r="J15" s="87"/>
      <c r="K15" s="87"/>
      <c r="L15" s="87"/>
      <c r="M15" s="710"/>
      <c r="N15" s="711"/>
      <c r="O15" s="711"/>
      <c r="P15" s="711"/>
      <c r="Q15" s="711"/>
      <c r="R15" s="711"/>
      <c r="S15" s="711"/>
    </row>
    <row r="16" spans="1:19" s="63" customFormat="1" ht="24.95" customHeight="1">
      <c r="A16" s="96"/>
      <c r="B16" s="76"/>
      <c r="C16" s="711"/>
      <c r="D16" s="711"/>
      <c r="E16" s="711"/>
      <c r="F16" s="711"/>
      <c r="G16" s="711"/>
      <c r="H16" s="711"/>
      <c r="I16" s="711"/>
      <c r="J16" s="87"/>
      <c r="K16" s="87"/>
      <c r="L16" s="87"/>
      <c r="M16" s="710"/>
      <c r="N16" s="711"/>
      <c r="O16" s="711"/>
      <c r="P16" s="711"/>
      <c r="Q16" s="711"/>
      <c r="R16" s="711"/>
      <c r="S16" s="711"/>
    </row>
    <row r="17" spans="1:19" s="63" customFormat="1" ht="24.95" customHeight="1">
      <c r="A17" s="96"/>
      <c r="B17" s="76"/>
      <c r="C17" s="711"/>
      <c r="D17" s="711"/>
      <c r="E17" s="711"/>
      <c r="F17" s="711"/>
      <c r="G17" s="711"/>
      <c r="H17" s="711"/>
      <c r="I17" s="711"/>
      <c r="J17" s="87"/>
      <c r="K17" s="87"/>
      <c r="L17" s="87"/>
      <c r="M17" s="710"/>
      <c r="N17" s="711"/>
      <c r="O17" s="711"/>
      <c r="P17" s="711"/>
      <c r="Q17" s="711"/>
      <c r="R17" s="711"/>
      <c r="S17" s="711"/>
    </row>
    <row r="18" spans="1:19" s="63" customFormat="1" ht="24.95" customHeight="1">
      <c r="A18" s="96"/>
      <c r="B18" s="76"/>
      <c r="C18" s="711"/>
      <c r="D18" s="711"/>
      <c r="E18" s="711"/>
      <c r="F18" s="711"/>
      <c r="G18" s="711"/>
      <c r="H18" s="711"/>
      <c r="I18" s="711"/>
      <c r="J18" s="87"/>
      <c r="K18" s="87"/>
      <c r="L18" s="87"/>
      <c r="M18" s="710"/>
      <c r="N18" s="711"/>
      <c r="O18" s="711"/>
      <c r="P18" s="711"/>
      <c r="Q18" s="711"/>
      <c r="R18" s="711"/>
      <c r="S18" s="711"/>
    </row>
    <row r="19" spans="1:19" s="63" customFormat="1" ht="24.95" customHeight="1">
      <c r="A19" s="96"/>
      <c r="B19" s="76"/>
      <c r="C19" s="711"/>
      <c r="D19" s="711"/>
      <c r="E19" s="711"/>
      <c r="F19" s="711"/>
      <c r="G19" s="711"/>
      <c r="H19" s="711"/>
      <c r="I19" s="711"/>
      <c r="J19" s="87"/>
      <c r="K19" s="87"/>
      <c r="L19" s="87"/>
      <c r="M19" s="710"/>
      <c r="N19" s="711"/>
      <c r="O19" s="711"/>
      <c r="P19" s="711"/>
      <c r="Q19" s="711"/>
      <c r="R19" s="711"/>
      <c r="S19" s="711"/>
    </row>
    <row r="20" spans="1:19" s="63" customFormat="1" ht="24.95" customHeight="1">
      <c r="A20" s="96"/>
      <c r="B20" s="60"/>
      <c r="C20" s="711"/>
      <c r="D20" s="711"/>
      <c r="E20" s="711"/>
      <c r="F20" s="711"/>
      <c r="G20" s="711"/>
      <c r="H20" s="711"/>
      <c r="I20" s="711"/>
      <c r="J20" s="87"/>
      <c r="K20" s="87"/>
      <c r="L20" s="87"/>
      <c r="M20" s="712"/>
      <c r="N20" s="713"/>
      <c r="O20" s="713"/>
      <c r="P20" s="713"/>
      <c r="Q20" s="713"/>
      <c r="R20" s="713"/>
      <c r="S20" s="713"/>
    </row>
    <row r="21" spans="1:19" s="63" customFormat="1" ht="24.95" customHeight="1">
      <c r="A21" s="96"/>
      <c r="B21" s="60"/>
      <c r="C21" s="711"/>
      <c r="D21" s="711"/>
      <c r="E21" s="711"/>
      <c r="F21" s="711"/>
      <c r="G21" s="711"/>
      <c r="H21" s="711"/>
      <c r="I21" s="711"/>
      <c r="J21" s="87"/>
      <c r="K21" s="87"/>
      <c r="L21" s="87"/>
      <c r="M21" s="715"/>
      <c r="N21" s="716"/>
      <c r="O21" s="716"/>
      <c r="P21" s="716"/>
      <c r="Q21" s="716"/>
      <c r="R21" s="716"/>
      <c r="S21" s="716"/>
    </row>
    <row r="22" spans="1:19" s="63" customFormat="1" ht="24.95" customHeight="1">
      <c r="A22" s="96"/>
      <c r="B22" s="60"/>
      <c r="C22" s="87"/>
      <c r="D22" s="87"/>
      <c r="E22" s="87"/>
      <c r="F22" s="87"/>
      <c r="G22" s="87"/>
      <c r="H22" s="87"/>
      <c r="I22" s="87"/>
      <c r="J22" s="87"/>
      <c r="K22" s="87"/>
      <c r="L22" s="87"/>
      <c r="M22" s="710"/>
      <c r="N22" s="711"/>
      <c r="O22" s="711"/>
      <c r="P22" s="711"/>
      <c r="Q22" s="711"/>
      <c r="R22" s="711"/>
      <c r="S22" s="711"/>
    </row>
    <row r="23" spans="1:19" s="63" customFormat="1" ht="24.95" customHeight="1">
      <c r="A23" s="96"/>
      <c r="B23" s="60"/>
      <c r="C23" s="422" t="str">
        <f>Índice!D81</f>
        <v>GRI 306-3</v>
      </c>
      <c r="D23" s="765" t="str">
        <f>Índice!E81</f>
        <v>Resíduos gerados</v>
      </c>
      <c r="E23" s="723"/>
      <c r="F23" s="723"/>
      <c r="G23" s="723"/>
      <c r="H23" s="723"/>
      <c r="I23" s="724"/>
      <c r="J23" s="87"/>
      <c r="K23" s="87"/>
      <c r="L23" s="87"/>
      <c r="M23" s="710"/>
      <c r="N23" s="711"/>
      <c r="O23" s="711"/>
      <c r="P23" s="711"/>
      <c r="Q23" s="711"/>
      <c r="R23" s="711"/>
      <c r="S23" s="711"/>
    </row>
    <row r="24" spans="1:19" s="63" customFormat="1" ht="24.95" customHeight="1">
      <c r="A24" s="96"/>
      <c r="B24" s="60"/>
      <c r="C24" s="423" t="str">
        <f>Índice!D82</f>
        <v>GRI 306-4</v>
      </c>
      <c r="D24" s="765" t="str">
        <f>Índice!E82</f>
        <v>Resíduos não destinados a disposição final</v>
      </c>
      <c r="E24" s="723"/>
      <c r="F24" s="723"/>
      <c r="G24" s="723"/>
      <c r="H24" s="723"/>
      <c r="I24" s="724"/>
    </row>
    <row r="25" spans="1:19" s="63" customFormat="1" ht="24.95" customHeight="1">
      <c r="A25" s="96"/>
      <c r="B25" s="60"/>
      <c r="C25" s="424" t="str">
        <f>Índice!D83</f>
        <v>GRI 306-5</v>
      </c>
      <c r="D25" s="765" t="str">
        <f>Índice!E83</f>
        <v>Resíduos destinados a disposição final</v>
      </c>
      <c r="E25" s="723"/>
      <c r="F25" s="723"/>
      <c r="G25" s="723"/>
      <c r="H25" s="723"/>
      <c r="I25" s="724"/>
    </row>
    <row r="26" spans="1:19" s="63" customFormat="1" ht="24.95" customHeight="1">
      <c r="A26" s="96"/>
      <c r="B26" s="60"/>
      <c r="C26" s="719" t="s">
        <v>870</v>
      </c>
      <c r="D26" s="719"/>
      <c r="E26" s="719"/>
      <c r="F26" s="719"/>
      <c r="G26" s="719"/>
      <c r="H26" s="719"/>
      <c r="I26" s="719"/>
      <c r="J26" s="91"/>
      <c r="K26" s="91"/>
      <c r="L26" s="421"/>
      <c r="M26" s="715"/>
      <c r="N26" s="716"/>
      <c r="O26" s="716"/>
      <c r="P26" s="716"/>
      <c r="Q26" s="716"/>
      <c r="R26" s="716"/>
      <c r="S26" s="716"/>
    </row>
    <row r="27" spans="1:19" s="63" customFormat="1" ht="24.95" customHeight="1">
      <c r="A27" s="96"/>
      <c r="B27" s="60"/>
      <c r="C27" s="718"/>
      <c r="D27" s="718"/>
      <c r="E27" s="718"/>
      <c r="F27" s="718"/>
      <c r="G27" s="718"/>
      <c r="H27" s="718"/>
      <c r="I27" s="718"/>
      <c r="J27" s="89"/>
      <c r="K27" s="89"/>
      <c r="L27" s="390"/>
      <c r="M27" s="710"/>
      <c r="N27" s="711"/>
      <c r="O27" s="711"/>
      <c r="P27" s="711"/>
      <c r="Q27" s="711"/>
      <c r="R27" s="711"/>
      <c r="S27" s="711"/>
    </row>
    <row r="28" spans="1:19" s="63" customFormat="1" ht="24.95" customHeight="1">
      <c r="A28" s="96"/>
      <c r="B28" s="60"/>
      <c r="C28" s="718"/>
      <c r="D28" s="718"/>
      <c r="E28" s="718"/>
      <c r="F28" s="718"/>
      <c r="G28" s="718"/>
      <c r="H28" s="718"/>
      <c r="I28" s="718"/>
      <c r="J28" s="89"/>
      <c r="K28" s="89"/>
      <c r="L28" s="390"/>
      <c r="M28" s="710"/>
      <c r="N28" s="711"/>
      <c r="O28" s="711"/>
      <c r="P28" s="711"/>
      <c r="Q28" s="711"/>
      <c r="R28" s="711"/>
      <c r="S28" s="711"/>
    </row>
    <row r="29" spans="1:19" s="63" customFormat="1" ht="24.95" customHeight="1">
      <c r="A29" s="96"/>
      <c r="B29" s="60"/>
      <c r="C29" s="718"/>
      <c r="D29" s="718"/>
      <c r="E29" s="718"/>
      <c r="F29" s="718"/>
      <c r="G29" s="718"/>
      <c r="H29" s="718"/>
      <c r="I29" s="718"/>
      <c r="J29" s="89"/>
      <c r="K29" s="89"/>
      <c r="L29" s="390"/>
      <c r="M29" s="710"/>
      <c r="N29" s="711"/>
      <c r="O29" s="711"/>
      <c r="P29" s="711"/>
      <c r="Q29" s="711"/>
      <c r="R29" s="711"/>
      <c r="S29" s="711"/>
    </row>
    <row r="30" spans="1:19" s="63" customFormat="1" ht="24.95" customHeight="1">
      <c r="A30" s="96"/>
      <c r="B30" s="60"/>
      <c r="C30" s="718"/>
      <c r="D30" s="718"/>
      <c r="E30" s="718"/>
      <c r="F30" s="718"/>
      <c r="G30" s="718"/>
      <c r="H30" s="718"/>
      <c r="I30" s="718"/>
      <c r="J30" s="89"/>
      <c r="K30" s="89"/>
      <c r="L30" s="390"/>
      <c r="M30" s="710"/>
      <c r="N30" s="711"/>
      <c r="O30" s="711"/>
      <c r="P30" s="711"/>
      <c r="Q30" s="711"/>
      <c r="R30" s="711"/>
      <c r="S30" s="711"/>
    </row>
    <row r="31" spans="1:19" s="63" customFormat="1" ht="24.95" customHeight="1">
      <c r="A31" s="96"/>
      <c r="B31" s="60"/>
      <c r="C31" s="718"/>
      <c r="D31" s="718"/>
      <c r="E31" s="718"/>
      <c r="F31" s="718"/>
      <c r="G31" s="718"/>
      <c r="H31" s="718"/>
      <c r="I31" s="718"/>
      <c r="J31" s="89"/>
      <c r="K31" s="89"/>
      <c r="L31" s="390"/>
      <c r="M31" s="710"/>
      <c r="N31" s="711"/>
      <c r="O31" s="711"/>
      <c r="P31" s="711"/>
      <c r="Q31" s="711"/>
      <c r="R31" s="711"/>
      <c r="S31" s="711"/>
    </row>
    <row r="32" spans="1:19" s="63" customFormat="1" ht="24.95" customHeight="1">
      <c r="A32" s="96"/>
      <c r="B32" s="82"/>
      <c r="C32" s="718"/>
      <c r="D32" s="718"/>
      <c r="E32" s="718"/>
      <c r="F32" s="718"/>
      <c r="G32" s="718"/>
      <c r="H32" s="718"/>
      <c r="I32" s="718"/>
      <c r="J32" s="89"/>
      <c r="K32" s="89"/>
      <c r="L32" s="390"/>
      <c r="M32" s="710"/>
      <c r="N32" s="711"/>
      <c r="O32" s="711"/>
      <c r="P32" s="711"/>
      <c r="Q32" s="711"/>
      <c r="R32" s="711"/>
      <c r="S32" s="711"/>
    </row>
    <row r="33" spans="1:19" s="63" customFormat="1" ht="24.95" customHeight="1">
      <c r="A33" s="96"/>
      <c r="B33" s="60"/>
      <c r="C33" s="838" t="s">
        <v>871</v>
      </c>
      <c r="D33" s="838"/>
      <c r="E33" s="838"/>
      <c r="F33" s="838"/>
      <c r="G33" s="838"/>
      <c r="H33" s="89"/>
      <c r="I33" s="89"/>
      <c r="J33" s="89"/>
      <c r="K33" s="89"/>
      <c r="L33" s="390"/>
      <c r="M33" s="710"/>
      <c r="N33" s="711"/>
      <c r="O33" s="711"/>
      <c r="P33" s="711"/>
      <c r="Q33" s="711"/>
      <c r="R33" s="711"/>
      <c r="S33" s="711"/>
    </row>
    <row r="34" spans="1:19" s="63" customFormat="1" ht="24.95" customHeight="1" thickBot="1">
      <c r="A34" s="96"/>
      <c r="B34" s="60"/>
      <c r="C34" s="840" t="s">
        <v>166</v>
      </c>
      <c r="D34" s="840"/>
      <c r="E34" s="426" t="s">
        <v>163</v>
      </c>
      <c r="F34" s="426" t="s">
        <v>164</v>
      </c>
      <c r="G34" s="431" t="s">
        <v>165</v>
      </c>
      <c r="H34" s="89"/>
      <c r="I34" s="89"/>
      <c r="J34" s="89"/>
      <c r="K34" s="89"/>
      <c r="L34" s="89"/>
      <c r="M34" s="50"/>
      <c r="N34" s="50"/>
      <c r="O34" s="50"/>
      <c r="P34" s="50"/>
      <c r="Q34" s="50"/>
      <c r="R34" s="50"/>
      <c r="S34" s="50"/>
    </row>
    <row r="35" spans="1:19" s="63" customFormat="1" ht="24.95" customHeight="1">
      <c r="A35" s="96"/>
      <c r="B35" s="60"/>
      <c r="C35" s="839" t="s">
        <v>167</v>
      </c>
      <c r="D35" s="839"/>
      <c r="E35" s="428">
        <v>5830</v>
      </c>
      <c r="F35" s="428">
        <v>1361.85</v>
      </c>
      <c r="G35" s="429">
        <v>1780.85</v>
      </c>
      <c r="H35" s="89"/>
      <c r="I35" s="89"/>
      <c r="J35" s="89"/>
      <c r="K35" s="89"/>
      <c r="L35" s="89"/>
      <c r="M35" s="50"/>
      <c r="N35" s="50"/>
      <c r="O35" s="50"/>
      <c r="P35" s="50"/>
      <c r="Q35" s="50"/>
      <c r="R35" s="50"/>
      <c r="S35" s="50"/>
    </row>
    <row r="36" spans="1:19" s="63" customFormat="1" ht="24.95" customHeight="1">
      <c r="A36" s="96"/>
      <c r="B36" s="60"/>
      <c r="C36" s="839" t="s">
        <v>168</v>
      </c>
      <c r="D36" s="839"/>
      <c r="E36" s="428">
        <v>9749</v>
      </c>
      <c r="F36" s="428">
        <v>2475.3000000000002</v>
      </c>
      <c r="G36" s="429">
        <v>1003.89</v>
      </c>
      <c r="H36" s="89"/>
      <c r="I36" s="89"/>
      <c r="J36" s="89"/>
      <c r="K36" s="89"/>
      <c r="L36" s="89"/>
      <c r="M36" s="50"/>
      <c r="N36" s="50"/>
      <c r="O36" s="50"/>
      <c r="P36" s="50"/>
      <c r="Q36" s="50"/>
      <c r="R36" s="50"/>
      <c r="S36" s="50"/>
    </row>
    <row r="37" spans="1:19" s="63" customFormat="1" ht="24.95" customHeight="1">
      <c r="A37" s="96"/>
      <c r="B37" s="60"/>
      <c r="C37" s="839" t="s">
        <v>169</v>
      </c>
      <c r="D37" s="839"/>
      <c r="E37" s="428">
        <v>444322.01</v>
      </c>
      <c r="F37" s="428">
        <v>5388.86</v>
      </c>
      <c r="G37" s="429">
        <v>18282.09</v>
      </c>
      <c r="H37" s="89"/>
      <c r="I37" s="89"/>
      <c r="J37" s="89"/>
      <c r="K37" s="89"/>
      <c r="L37" s="89"/>
      <c r="M37" s="50"/>
      <c r="N37" s="50"/>
      <c r="O37" s="50"/>
      <c r="P37" s="50"/>
      <c r="Q37" s="50"/>
      <c r="R37" s="50"/>
      <c r="S37" s="50"/>
    </row>
    <row r="38" spans="1:19" s="63" customFormat="1" ht="24.95" customHeight="1">
      <c r="A38" s="96"/>
      <c r="B38" s="60"/>
      <c r="C38" s="839" t="s">
        <v>170</v>
      </c>
      <c r="D38" s="839"/>
      <c r="E38" s="428">
        <v>11798</v>
      </c>
      <c r="F38" s="428">
        <v>5524.55</v>
      </c>
      <c r="G38" s="429">
        <v>3434.69</v>
      </c>
      <c r="H38" s="89"/>
      <c r="I38" s="89"/>
      <c r="J38" s="89"/>
      <c r="K38" s="89"/>
      <c r="L38" s="89"/>
      <c r="M38" s="50"/>
      <c r="N38" s="50"/>
      <c r="O38" s="50"/>
      <c r="P38" s="50"/>
      <c r="Q38" s="50"/>
      <c r="R38" s="50"/>
      <c r="S38" s="50"/>
    </row>
    <row r="39" spans="1:19" s="63" customFormat="1" ht="24.95" customHeight="1">
      <c r="A39" s="96"/>
      <c r="B39" s="60"/>
      <c r="C39" s="839" t="s">
        <v>171</v>
      </c>
      <c r="D39" s="839"/>
      <c r="E39" s="428">
        <v>15417.83</v>
      </c>
      <c r="F39" s="428">
        <v>24558.3</v>
      </c>
      <c r="G39" s="429">
        <v>36458.97</v>
      </c>
      <c r="H39" s="89"/>
      <c r="I39" s="89"/>
      <c r="J39" s="89"/>
      <c r="K39" s="89"/>
      <c r="L39" s="89"/>
      <c r="M39" s="50"/>
      <c r="N39" s="50"/>
      <c r="O39" s="50"/>
      <c r="P39" s="50"/>
      <c r="Q39" s="50"/>
      <c r="R39" s="50"/>
      <c r="S39" s="50"/>
    </row>
    <row r="40" spans="1:19" s="63" customFormat="1" ht="24.95" customHeight="1">
      <c r="A40" s="96"/>
      <c r="B40" s="60"/>
      <c r="C40" s="841" t="s">
        <v>81</v>
      </c>
      <c r="D40" s="841"/>
      <c r="E40" s="427">
        <v>487116.84</v>
      </c>
      <c r="F40" s="427">
        <v>39308.86</v>
      </c>
      <c r="G40" s="430">
        <v>60960.5</v>
      </c>
      <c r="H40" s="89"/>
      <c r="I40" s="89"/>
      <c r="J40" s="89"/>
      <c r="K40" s="89"/>
      <c r="L40" s="89"/>
      <c r="M40" s="50"/>
      <c r="N40" s="50"/>
      <c r="O40" s="50"/>
      <c r="P40" s="50"/>
      <c r="Q40" s="50"/>
      <c r="R40" s="50"/>
      <c r="S40" s="50"/>
    </row>
    <row r="41" spans="1:19" s="63" customFormat="1" ht="24.95" customHeight="1" thickBot="1">
      <c r="A41" s="96"/>
      <c r="B41" s="60"/>
      <c r="C41" s="840" t="s">
        <v>172</v>
      </c>
      <c r="D41" s="840"/>
      <c r="E41" s="426" t="s">
        <v>163</v>
      </c>
      <c r="F41" s="426" t="s">
        <v>164</v>
      </c>
      <c r="G41" s="431" t="s">
        <v>165</v>
      </c>
      <c r="H41" s="89"/>
      <c r="I41" s="89"/>
      <c r="J41" s="89"/>
      <c r="K41" s="89"/>
      <c r="L41" s="89"/>
      <c r="M41" s="50"/>
      <c r="N41" s="50"/>
      <c r="O41" s="50"/>
      <c r="P41" s="50"/>
      <c r="Q41" s="50"/>
      <c r="R41" s="50"/>
      <c r="S41" s="50"/>
    </row>
    <row r="42" spans="1:19" s="63" customFormat="1" ht="24.95" customHeight="1">
      <c r="A42" s="96"/>
      <c r="B42" s="60"/>
      <c r="C42" s="839" t="s">
        <v>173</v>
      </c>
      <c r="D42" s="839"/>
      <c r="E42" s="428">
        <v>3192.45</v>
      </c>
      <c r="F42" s="428">
        <v>202.67</v>
      </c>
      <c r="G42" s="429">
        <v>131.51</v>
      </c>
      <c r="H42" s="89"/>
      <c r="I42" s="89"/>
      <c r="J42" s="89"/>
      <c r="K42" s="89"/>
      <c r="L42" s="89"/>
      <c r="M42" s="50"/>
      <c r="N42" s="50"/>
      <c r="O42" s="50"/>
      <c r="P42" s="50"/>
      <c r="Q42" s="50"/>
      <c r="R42" s="50"/>
      <c r="S42" s="50"/>
    </row>
    <row r="43" spans="1:19" s="63" customFormat="1" ht="24.95" customHeight="1">
      <c r="A43" s="96"/>
      <c r="B43" s="60"/>
      <c r="C43" s="841" t="s">
        <v>81</v>
      </c>
      <c r="D43" s="841"/>
      <c r="E43" s="427">
        <v>3192.45</v>
      </c>
      <c r="F43" s="427">
        <v>202.67</v>
      </c>
      <c r="G43" s="430">
        <v>131.51</v>
      </c>
      <c r="H43" s="89"/>
      <c r="I43" s="89"/>
      <c r="J43" s="89"/>
      <c r="K43" s="89"/>
      <c r="L43" s="89"/>
      <c r="M43" s="50"/>
      <c r="N43" s="50"/>
      <c r="O43" s="50"/>
      <c r="P43" s="50"/>
      <c r="Q43" s="50"/>
      <c r="R43" s="50"/>
      <c r="S43" s="50"/>
    </row>
    <row r="44" spans="1:19" s="63" customFormat="1" ht="24.95" customHeight="1">
      <c r="A44" s="96"/>
      <c r="B44" s="60"/>
      <c r="C44" s="833" t="s">
        <v>867</v>
      </c>
      <c r="D44" s="833"/>
      <c r="E44" s="833"/>
      <c r="F44" s="833"/>
      <c r="G44" s="833"/>
      <c r="H44" s="417"/>
      <c r="I44" s="417"/>
      <c r="J44" s="417"/>
      <c r="K44" s="417"/>
      <c r="L44" s="417"/>
    </row>
    <row r="45" spans="1:19" s="63" customFormat="1" ht="33.75" customHeight="1">
      <c r="A45" s="96"/>
      <c r="B45" s="60"/>
      <c r="C45" s="834"/>
      <c r="D45" s="834"/>
      <c r="E45" s="834"/>
      <c r="F45" s="834"/>
      <c r="G45" s="834"/>
      <c r="H45" s="417"/>
      <c r="I45" s="417"/>
      <c r="J45" s="417"/>
      <c r="K45" s="417"/>
      <c r="L45" s="417"/>
    </row>
    <row r="46" spans="1:19" s="63" customFormat="1" ht="24.95" customHeight="1">
      <c r="A46" s="96"/>
      <c r="B46" s="60"/>
      <c r="C46" s="834"/>
      <c r="D46" s="834"/>
      <c r="E46" s="834"/>
      <c r="F46" s="834"/>
      <c r="G46" s="834"/>
      <c r="H46" s="417"/>
      <c r="I46" s="417"/>
      <c r="J46" s="417"/>
      <c r="K46" s="417"/>
      <c r="L46" s="417"/>
    </row>
    <row r="47" spans="1:19" s="63" customFormat="1" ht="24.95" customHeight="1">
      <c r="A47" s="96"/>
      <c r="B47" s="60"/>
      <c r="C47" s="834" t="s">
        <v>868</v>
      </c>
      <c r="D47" s="834"/>
      <c r="E47" s="834"/>
      <c r="F47" s="834"/>
      <c r="G47" s="834"/>
      <c r="H47" s="417"/>
      <c r="I47" s="417"/>
      <c r="J47" s="417"/>
      <c r="K47" s="417"/>
      <c r="L47" s="417"/>
    </row>
    <row r="48" spans="1:19" s="63" customFormat="1" ht="24.95" customHeight="1">
      <c r="A48" s="96"/>
      <c r="B48" s="60"/>
      <c r="C48" s="834"/>
      <c r="D48" s="834"/>
      <c r="E48" s="834"/>
      <c r="F48" s="834"/>
      <c r="G48" s="834"/>
      <c r="H48" s="417"/>
      <c r="I48" s="417"/>
      <c r="J48" s="417"/>
      <c r="K48" s="417"/>
      <c r="L48" s="417"/>
    </row>
    <row r="49" spans="1:45" s="63" customFormat="1" ht="24.95" customHeight="1">
      <c r="A49" s="96"/>
      <c r="B49" s="60"/>
      <c r="C49" s="834" t="s">
        <v>869</v>
      </c>
      <c r="D49" s="834"/>
      <c r="E49" s="834"/>
      <c r="F49" s="834"/>
      <c r="G49" s="834"/>
      <c r="H49" s="417"/>
      <c r="I49" s="417"/>
      <c r="J49" s="417"/>
      <c r="K49" s="417"/>
      <c r="L49" s="417"/>
    </row>
    <row r="50" spans="1:45" s="63" customFormat="1" ht="24.95" customHeight="1">
      <c r="A50" s="96"/>
      <c r="B50" s="60"/>
      <c r="C50" s="834"/>
      <c r="D50" s="834"/>
      <c r="E50" s="834"/>
      <c r="F50" s="834"/>
      <c r="G50" s="834"/>
      <c r="H50" s="417"/>
      <c r="I50" s="417"/>
      <c r="J50" s="417"/>
      <c r="K50" s="417"/>
      <c r="L50" s="417"/>
    </row>
    <row r="51" spans="1:45" s="63" customFormat="1" ht="24.95" customHeight="1">
      <c r="A51" s="96"/>
      <c r="B51" s="60"/>
      <c r="C51" s="58"/>
      <c r="D51" s="58"/>
      <c r="E51" s="58"/>
      <c r="F51" s="58"/>
      <c r="G51" s="58"/>
      <c r="H51" s="58"/>
      <c r="I51" s="58"/>
      <c r="J51" s="58"/>
      <c r="K51" s="58"/>
      <c r="L51" s="58"/>
    </row>
    <row r="52" spans="1:45" s="62" customFormat="1" ht="24.95" customHeight="1">
      <c r="A52" s="96"/>
      <c r="B52" s="60"/>
      <c r="C52" s="229" t="str">
        <f>Índice!D84</f>
        <v xml:space="preserve">SASB IF-EU-150a.1 </v>
      </c>
      <c r="D52" s="765" t="str">
        <f>Índice!E84</f>
        <v>Quantidade de resíduos de combustão de carvão (CCR) gerado, percentual reciclado</v>
      </c>
      <c r="E52" s="723"/>
      <c r="F52" s="723"/>
      <c r="G52" s="723"/>
      <c r="H52" s="723"/>
      <c r="I52" s="724"/>
      <c r="J52" s="84"/>
      <c r="K52" s="84"/>
      <c r="L52" s="771"/>
      <c r="M52" s="772"/>
      <c r="N52" s="68"/>
      <c r="O52" s="69"/>
      <c r="P52" s="69"/>
      <c r="Q52" s="69"/>
      <c r="R52" s="69"/>
      <c r="S52" s="69"/>
      <c r="T52" s="69"/>
      <c r="U52" s="70"/>
      <c r="V52" s="71"/>
      <c r="W52" s="71"/>
      <c r="X52" s="71"/>
      <c r="Y52" s="71"/>
      <c r="Z52" s="72"/>
      <c r="AA52" s="71"/>
      <c r="AB52" s="71"/>
      <c r="AC52" s="71"/>
      <c r="AD52" s="71"/>
      <c r="AE52" s="71"/>
      <c r="AF52" s="71"/>
      <c r="AG52" s="71"/>
      <c r="AH52" s="71"/>
      <c r="AI52" s="71"/>
      <c r="AJ52" s="71"/>
      <c r="AK52" s="71"/>
      <c r="AL52" s="71"/>
      <c r="AM52" s="71"/>
      <c r="AN52" s="71"/>
      <c r="AO52" s="66"/>
      <c r="AP52" s="65"/>
      <c r="AQ52" s="65"/>
      <c r="AR52" s="65"/>
      <c r="AS52" s="65"/>
    </row>
    <row r="53" spans="1:45" s="63" customFormat="1" ht="24.95" customHeight="1">
      <c r="A53" s="96"/>
      <c r="B53" s="60"/>
      <c r="C53" s="719" t="s">
        <v>174</v>
      </c>
      <c r="D53" s="719"/>
      <c r="E53" s="719"/>
      <c r="F53" s="719"/>
      <c r="G53" s="719"/>
      <c r="H53" s="719"/>
      <c r="I53" s="719"/>
      <c r="J53" s="87"/>
      <c r="K53" s="87"/>
      <c r="L53" s="87"/>
      <c r="M53" s="710"/>
      <c r="N53" s="711"/>
      <c r="O53" s="711"/>
      <c r="P53" s="711"/>
      <c r="Q53" s="711"/>
      <c r="R53" s="711"/>
      <c r="S53" s="711"/>
    </row>
    <row r="54" spans="1:45" s="63" customFormat="1" ht="24.95" customHeight="1">
      <c r="A54" s="96"/>
      <c r="B54" s="60"/>
    </row>
    <row r="55" spans="1:45" s="63" customFormat="1" ht="24.95" customHeight="1">
      <c r="A55" s="96"/>
      <c r="B55" s="60"/>
    </row>
    <row r="56" spans="1:45" s="63" customFormat="1" ht="24.95" customHeight="1">
      <c r="A56" s="96"/>
      <c r="B56" s="60"/>
    </row>
    <row r="57" spans="1:45" s="63" customFormat="1" ht="24.95" customHeight="1">
      <c r="A57" s="96"/>
      <c r="B57" s="60"/>
    </row>
    <row r="58" spans="1:45" s="63" customFormat="1" ht="24.95" customHeight="1">
      <c r="A58" s="96"/>
      <c r="B58" s="60"/>
    </row>
    <row r="59" spans="1:45" s="63" customFormat="1" ht="24.95" customHeight="1">
      <c r="A59" s="96"/>
      <c r="B59" s="82"/>
    </row>
    <row r="60" spans="1:45" s="63" customFormat="1" ht="24.95" customHeight="1">
      <c r="A60" s="96"/>
      <c r="B60" s="82"/>
    </row>
    <row r="61" spans="1:45" s="63" customFormat="1" ht="24.95" customHeight="1">
      <c r="A61" s="96"/>
      <c r="B61" s="82"/>
    </row>
    <row r="62" spans="1:45" s="63" customFormat="1" ht="24.95" customHeight="1">
      <c r="A62" s="96"/>
      <c r="B62" s="82"/>
    </row>
    <row r="63" spans="1:45" s="63" customFormat="1" ht="24.95" customHeight="1">
      <c r="A63" s="96"/>
      <c r="B63" s="82"/>
    </row>
    <row r="64" spans="1:45" s="63" customFormat="1" ht="24.95" customHeight="1">
      <c r="A64" s="96"/>
      <c r="B64" s="60"/>
    </row>
    <row r="65" spans="1:2" s="63" customFormat="1" ht="24.95" customHeight="1">
      <c r="A65" s="96"/>
      <c r="B65" s="60"/>
    </row>
    <row r="66" spans="1:2" s="63" customFormat="1" ht="24.95" customHeight="1">
      <c r="A66" s="96"/>
      <c r="B66" s="83"/>
    </row>
    <row r="67" spans="1:2" s="63" customFormat="1" ht="24.95" customHeight="1">
      <c r="A67" s="96"/>
      <c r="B67" s="60"/>
    </row>
    <row r="68" spans="1:2" s="63" customFormat="1" ht="24.95" customHeight="1">
      <c r="A68" s="96"/>
      <c r="B68" s="60"/>
    </row>
    <row r="69" spans="1:2" s="63" customFormat="1" ht="24.95" customHeight="1">
      <c r="A69" s="96"/>
      <c r="B69" s="60"/>
    </row>
    <row r="70" spans="1:2" s="63" customFormat="1" ht="24.95" customHeight="1">
      <c r="A70" s="96"/>
      <c r="B70" s="82"/>
    </row>
    <row r="71" spans="1:2" s="63" customFormat="1" ht="24.95" customHeight="1">
      <c r="A71" s="96"/>
      <c r="B71" s="60"/>
    </row>
    <row r="72" spans="1:2" s="63" customFormat="1" ht="24.95" customHeight="1">
      <c r="A72" s="96"/>
      <c r="B72" s="60"/>
    </row>
    <row r="73" spans="1:2" s="63" customFormat="1" ht="24.95" customHeight="1">
      <c r="A73" s="96"/>
      <c r="B73" s="60"/>
    </row>
    <row r="74" spans="1:2" s="63" customFormat="1" ht="24.95" customHeight="1">
      <c r="A74" s="96"/>
      <c r="B74" s="82"/>
    </row>
    <row r="75" spans="1:2" s="63" customFormat="1" ht="24.95" customHeight="1">
      <c r="A75" s="96"/>
      <c r="B75" s="82"/>
    </row>
    <row r="76" spans="1:2" s="63" customFormat="1" ht="24.95" customHeight="1">
      <c r="A76" s="96"/>
      <c r="B76" s="82"/>
    </row>
    <row r="77" spans="1:2" s="63" customFormat="1" ht="24.95" customHeight="1">
      <c r="A77" s="96"/>
      <c r="B77" s="83"/>
    </row>
    <row r="78" spans="1:2" s="63" customFormat="1" ht="24.95" customHeight="1">
      <c r="A78" s="96"/>
      <c r="B78" s="82"/>
    </row>
    <row r="79" spans="1:2" s="63" customFormat="1" ht="24.95" customHeight="1">
      <c r="A79" s="96"/>
      <c r="B79" s="82"/>
    </row>
    <row r="80" spans="1:2" s="63" customFormat="1" ht="24.95" customHeight="1">
      <c r="A80" s="96"/>
      <c r="B80" s="82"/>
    </row>
    <row r="81" spans="1:2" s="63" customFormat="1" ht="24.95" customHeight="1">
      <c r="A81" s="96"/>
      <c r="B81" s="82"/>
    </row>
    <row r="82" spans="1:2" s="63" customFormat="1" ht="24.95" customHeight="1">
      <c r="A82" s="96"/>
      <c r="B82" s="82"/>
    </row>
    <row r="83" spans="1:2" s="63" customFormat="1" ht="24.95" customHeight="1">
      <c r="A83" s="96"/>
      <c r="B83" s="82"/>
    </row>
    <row r="84" spans="1:2" s="63" customFormat="1" ht="24.95" customHeight="1">
      <c r="A84" s="96"/>
      <c r="B84" s="82"/>
    </row>
    <row r="85" spans="1:2" s="63" customFormat="1" ht="24.95" customHeight="1">
      <c r="A85" s="96"/>
      <c r="B85" s="82"/>
    </row>
    <row r="86" spans="1:2" s="63" customFormat="1" ht="24.95" customHeight="1">
      <c r="A86" s="96"/>
      <c r="B86" s="82"/>
    </row>
    <row r="87" spans="1:2" s="63" customFormat="1" ht="24.95" customHeight="1">
      <c r="A87" s="96"/>
      <c r="B87" s="60"/>
    </row>
    <row r="88" spans="1:2" s="63" customFormat="1" ht="24.95" customHeight="1">
      <c r="A88" s="96"/>
      <c r="B88" s="60"/>
    </row>
    <row r="89" spans="1:2" s="63" customFormat="1" ht="24.95" customHeight="1">
      <c r="A89" s="96"/>
      <c r="B89" s="60"/>
    </row>
    <row r="90" spans="1:2" s="63" customFormat="1" ht="24.95" customHeight="1">
      <c r="A90" s="96"/>
      <c r="B90" s="60"/>
    </row>
    <row r="91" spans="1:2" s="63" customFormat="1" ht="24.95" customHeight="1">
      <c r="A91" s="96"/>
      <c r="B91" s="60"/>
    </row>
    <row r="92" spans="1:2" s="63" customFormat="1" ht="24.95" customHeight="1">
      <c r="A92" s="96"/>
      <c r="B92" s="60"/>
    </row>
    <row r="93" spans="1:2" s="63" customFormat="1" ht="24.95" customHeight="1">
      <c r="A93" s="96"/>
      <c r="B93" s="60"/>
    </row>
    <row r="94" spans="1:2" s="63" customFormat="1" ht="24.95" customHeight="1">
      <c r="A94" s="96"/>
      <c r="B94" s="60"/>
    </row>
    <row r="95" spans="1:2" s="63" customFormat="1" ht="24.95" customHeight="1">
      <c r="A95" s="96"/>
      <c r="B95" s="60"/>
    </row>
    <row r="96" spans="1:2" s="63" customFormat="1" ht="24.95" customHeight="1">
      <c r="A96" s="96"/>
      <c r="B96" s="60"/>
    </row>
    <row r="97" spans="1:2" s="63" customFormat="1" ht="24.95" customHeight="1">
      <c r="A97" s="96"/>
      <c r="B97" s="60"/>
    </row>
    <row r="98" spans="1:2" s="63" customFormat="1" ht="24.95" customHeight="1">
      <c r="A98" s="96"/>
      <c r="B98" s="60"/>
    </row>
    <row r="99" spans="1:2" s="63" customFormat="1" ht="24.95" customHeight="1">
      <c r="A99" s="96"/>
      <c r="B99" s="60"/>
    </row>
    <row r="100" spans="1:2" s="63" customFormat="1" ht="24.95" customHeight="1">
      <c r="A100" s="96"/>
      <c r="B100" s="82"/>
    </row>
    <row r="101" spans="1:2" s="63" customFormat="1" ht="24.95" customHeight="1">
      <c r="A101" s="96"/>
      <c r="B101" s="82"/>
    </row>
    <row r="102" spans="1:2" s="63" customFormat="1" ht="24.95" customHeight="1">
      <c r="A102" s="96"/>
      <c r="B102" s="82"/>
    </row>
    <row r="103" spans="1:2" s="63" customFormat="1" ht="24.95" customHeight="1">
      <c r="A103" s="96"/>
      <c r="B103" s="82"/>
    </row>
    <row r="104" spans="1:2" s="63" customFormat="1" ht="24.95" customHeight="1">
      <c r="A104" s="96"/>
      <c r="B104" s="60"/>
    </row>
    <row r="105" spans="1:2" s="63" customFormat="1" ht="24.95" customHeight="1">
      <c r="A105" s="96"/>
      <c r="B105" s="82"/>
    </row>
    <row r="106" spans="1:2" s="63" customFormat="1" ht="24.95" customHeight="1">
      <c r="A106" s="96"/>
      <c r="B106" s="82"/>
    </row>
    <row r="107" spans="1:2" s="63" customFormat="1" ht="24.95" customHeight="1">
      <c r="A107" s="96"/>
      <c r="B107" s="82"/>
    </row>
    <row r="108" spans="1:2" s="63" customFormat="1" ht="24.95" customHeight="1">
      <c r="A108" s="96"/>
      <c r="B108" s="82"/>
    </row>
    <row r="109" spans="1:2" s="63" customFormat="1" ht="24.95" customHeight="1">
      <c r="A109" s="96"/>
      <c r="B109" s="82"/>
    </row>
    <row r="110" spans="1:2" s="63" customFormat="1" ht="24.95" customHeight="1">
      <c r="A110" s="96"/>
      <c r="B110" s="60"/>
    </row>
    <row r="111" spans="1:2" s="63" customFormat="1" ht="24.95" customHeight="1">
      <c r="A111" s="96"/>
      <c r="B111" s="60"/>
    </row>
    <row r="112" spans="1:2" s="63" customFormat="1" ht="24.95" customHeight="1">
      <c r="A112" s="96"/>
      <c r="B112" s="82"/>
    </row>
    <row r="113" spans="1:2" s="63" customFormat="1" ht="24.95" customHeight="1">
      <c r="A113" s="96"/>
      <c r="B113" s="82"/>
    </row>
    <row r="114" spans="1:2" s="63" customFormat="1" ht="24.95" customHeight="1">
      <c r="A114" s="96"/>
      <c r="B114" s="82"/>
    </row>
    <row r="115" spans="1:2" s="63" customFormat="1" ht="24.95" customHeight="1">
      <c r="A115" s="96"/>
      <c r="B115" s="82"/>
    </row>
    <row r="116" spans="1:2" s="63" customFormat="1" ht="24.95" customHeight="1">
      <c r="A116" s="96"/>
      <c r="B116" s="82"/>
    </row>
    <row r="117" spans="1:2" s="63" customFormat="1" ht="24.95" customHeight="1">
      <c r="A117" s="96"/>
      <c r="B117" s="82"/>
    </row>
    <row r="118" spans="1:2" s="63" customFormat="1" ht="24.95" customHeight="1">
      <c r="A118" s="96"/>
      <c r="B118" s="82"/>
    </row>
    <row r="119" spans="1:2" s="63" customFormat="1" ht="24.95" customHeight="1">
      <c r="A119" s="96"/>
      <c r="B119" s="82"/>
    </row>
    <row r="120" spans="1:2" s="63" customFormat="1" ht="24.95" customHeight="1">
      <c r="A120" s="96"/>
      <c r="B120" s="82"/>
    </row>
    <row r="121" spans="1:2" s="63" customFormat="1" ht="24.95" customHeight="1">
      <c r="A121" s="96"/>
      <c r="B121" s="82"/>
    </row>
    <row r="122" spans="1:2" s="63" customFormat="1" ht="24.95" customHeight="1">
      <c r="A122" s="96"/>
      <c r="B122" s="82"/>
    </row>
    <row r="123" spans="1:2" s="63" customFormat="1" ht="24.95" customHeight="1">
      <c r="A123" s="96"/>
      <c r="B123" s="82"/>
    </row>
    <row r="124" spans="1:2" s="63" customFormat="1" ht="24.95" customHeight="1">
      <c r="A124" s="96"/>
      <c r="B124" s="82"/>
    </row>
    <row r="125" spans="1:2" s="63" customFormat="1" ht="24.95" customHeight="1">
      <c r="A125" s="96"/>
      <c r="B125" s="82"/>
    </row>
    <row r="126" spans="1:2" s="63" customFormat="1" ht="24.95" customHeight="1">
      <c r="A126" s="96"/>
      <c r="B126" s="82"/>
    </row>
    <row r="127" spans="1:2" s="63" customFormat="1" ht="24.95" customHeight="1">
      <c r="A127" s="96"/>
      <c r="B127" s="82"/>
    </row>
    <row r="128" spans="1:2" s="63" customFormat="1" ht="24.95" customHeight="1">
      <c r="A128" s="96"/>
      <c r="B128" s="60"/>
    </row>
    <row r="129" spans="1:2" s="63" customFormat="1" ht="24.95" customHeight="1">
      <c r="A129" s="96"/>
      <c r="B129" s="60"/>
    </row>
    <row r="130" spans="1:2" s="63" customFormat="1" ht="24.95" customHeight="1">
      <c r="A130" s="96"/>
      <c r="B130" s="82"/>
    </row>
    <row r="131" spans="1:2" s="63" customFormat="1" ht="24.95" customHeight="1">
      <c r="A131" s="96"/>
      <c r="B131" s="60"/>
    </row>
    <row r="132" spans="1:2" s="63" customFormat="1" ht="24.95" customHeight="1">
      <c r="A132" s="96"/>
      <c r="B132" s="60"/>
    </row>
    <row r="133" spans="1:2" s="63" customFormat="1" ht="24.95" customHeight="1">
      <c r="A133" s="96"/>
      <c r="B133" s="60"/>
    </row>
    <row r="134" spans="1:2" s="63" customFormat="1" ht="24.95" customHeight="1">
      <c r="A134" s="96"/>
      <c r="B134" s="60"/>
    </row>
    <row r="135" spans="1:2" s="63" customFormat="1" ht="24.95" customHeight="1">
      <c r="A135" s="96"/>
      <c r="B135" s="60"/>
    </row>
    <row r="136" spans="1:2" s="63" customFormat="1" ht="24.95" customHeight="1">
      <c r="A136" s="96"/>
      <c r="B136" s="60"/>
    </row>
    <row r="137" spans="1:2" s="63" customFormat="1" ht="24.95" customHeight="1">
      <c r="A137" s="96"/>
      <c r="B137" s="60"/>
    </row>
    <row r="138" spans="1:2" s="63" customFormat="1" ht="24.95" customHeight="1">
      <c r="A138" s="96"/>
      <c r="B138" s="60"/>
    </row>
    <row r="139" spans="1:2" s="63" customFormat="1" ht="24.95" customHeight="1">
      <c r="A139" s="96"/>
      <c r="B139" s="60"/>
    </row>
    <row r="140" spans="1:2" s="63" customFormat="1" ht="24.95" customHeight="1">
      <c r="A140" s="96"/>
      <c r="B140" s="60"/>
    </row>
    <row r="141" spans="1:2" s="63" customFormat="1" ht="24.95" customHeight="1">
      <c r="A141" s="96"/>
      <c r="B141" s="60"/>
    </row>
    <row r="142" spans="1:2" s="63" customFormat="1" ht="24.95" customHeight="1">
      <c r="A142" s="96"/>
      <c r="B142" s="60"/>
    </row>
    <row r="143" spans="1:2" s="63" customFormat="1" ht="24.95" customHeight="1">
      <c r="A143" s="96"/>
      <c r="B143" s="60"/>
    </row>
    <row r="144" spans="1:2" s="63" customFormat="1" ht="24.95" customHeight="1">
      <c r="A144" s="96"/>
      <c r="B144" s="60"/>
    </row>
    <row r="145" spans="1:2" s="63" customFormat="1" ht="24.95" customHeight="1">
      <c r="A145" s="96"/>
      <c r="B145" s="60"/>
    </row>
    <row r="146" spans="1:2" s="63" customFormat="1" ht="24.95" customHeight="1">
      <c r="A146" s="96"/>
      <c r="B146" s="60"/>
    </row>
    <row r="147" spans="1:2" s="63" customFormat="1" ht="24.95" customHeight="1">
      <c r="A147" s="96"/>
      <c r="B147" s="60"/>
    </row>
    <row r="148" spans="1:2" s="63" customFormat="1" ht="24.95" customHeight="1">
      <c r="A148" s="96"/>
      <c r="B148" s="60"/>
    </row>
    <row r="149" spans="1:2" s="63" customFormat="1" ht="24.95" customHeight="1">
      <c r="A149" s="96"/>
      <c r="B149" s="60"/>
    </row>
    <row r="150" spans="1:2" s="63" customFormat="1" ht="24.95" customHeight="1">
      <c r="A150" s="96"/>
      <c r="B150" s="60"/>
    </row>
    <row r="151" spans="1:2" s="63" customFormat="1" ht="24.95" customHeight="1">
      <c r="A151" s="96"/>
      <c r="B151" s="60"/>
    </row>
    <row r="152" spans="1:2" s="63" customFormat="1" ht="24.95" customHeight="1">
      <c r="A152" s="96"/>
      <c r="B152" s="60"/>
    </row>
    <row r="153" spans="1:2" s="63" customFormat="1" ht="24.95" customHeight="1">
      <c r="A153" s="96"/>
      <c r="B153" s="60"/>
    </row>
    <row r="154" spans="1:2" s="63" customFormat="1" ht="24.95" customHeight="1">
      <c r="A154" s="96"/>
      <c r="B154" s="60"/>
    </row>
    <row r="155" spans="1:2" s="63" customFormat="1" ht="24.95" customHeight="1">
      <c r="A155" s="96"/>
      <c r="B155" s="60"/>
    </row>
    <row r="156" spans="1:2" s="63" customFormat="1" ht="24.95" customHeight="1">
      <c r="A156" s="96"/>
      <c r="B156" s="60"/>
    </row>
    <row r="157" spans="1:2" s="63" customFormat="1" ht="24.95" customHeight="1">
      <c r="A157" s="96"/>
      <c r="B157" s="60"/>
    </row>
    <row r="158" spans="1:2" s="63" customFormat="1" ht="24.95" customHeight="1">
      <c r="A158" s="96"/>
      <c r="B158" s="60"/>
    </row>
    <row r="159" spans="1:2" s="63" customFormat="1" ht="24.95" customHeight="1">
      <c r="A159" s="96"/>
      <c r="B159" s="60"/>
    </row>
    <row r="160" spans="1:2" s="63" customFormat="1" ht="24.95" customHeight="1">
      <c r="A160" s="96"/>
      <c r="B160" s="60"/>
    </row>
    <row r="161" spans="1:2" s="63" customFormat="1" ht="24.95" customHeight="1">
      <c r="A161" s="96"/>
      <c r="B161" s="60"/>
    </row>
    <row r="162" spans="1:2" s="63" customFormat="1" ht="24.95" customHeight="1">
      <c r="A162" s="96"/>
      <c r="B162" s="60"/>
    </row>
    <row r="163" spans="1:2" s="63" customFormat="1" ht="24.95" customHeight="1">
      <c r="A163" s="96"/>
      <c r="B163" s="60"/>
    </row>
    <row r="164" spans="1:2" s="63" customFormat="1" ht="24.95" customHeight="1">
      <c r="A164" s="96"/>
      <c r="B164" s="60"/>
    </row>
    <row r="165" spans="1:2" s="63" customFormat="1" ht="24.95" customHeight="1">
      <c r="A165" s="96"/>
      <c r="B165" s="60"/>
    </row>
    <row r="166" spans="1:2" s="63" customFormat="1" ht="24.95" customHeight="1">
      <c r="A166" s="96"/>
      <c r="B166" s="60"/>
    </row>
    <row r="167" spans="1:2" s="63" customFormat="1" ht="24.95" customHeight="1">
      <c r="A167" s="96"/>
      <c r="B167" s="60"/>
    </row>
    <row r="168" spans="1:2" s="63" customFormat="1" ht="24.95" customHeight="1">
      <c r="A168" s="96"/>
      <c r="B168" s="60"/>
    </row>
    <row r="169" spans="1:2" s="63" customFormat="1" ht="24.95" customHeight="1">
      <c r="A169" s="96"/>
      <c r="B169" s="60"/>
    </row>
    <row r="170" spans="1:2" s="63" customFormat="1" ht="24.95" customHeight="1">
      <c r="A170" s="96"/>
      <c r="B170" s="60"/>
    </row>
    <row r="171" spans="1:2" s="63" customFormat="1" ht="24.95" customHeight="1">
      <c r="A171" s="96"/>
      <c r="B171" s="60"/>
    </row>
    <row r="172" spans="1:2" s="63" customFormat="1" ht="24.95" customHeight="1">
      <c r="A172" s="96"/>
      <c r="B172" s="60"/>
    </row>
    <row r="173" spans="1:2" s="63" customFormat="1" ht="24.95" customHeight="1">
      <c r="A173" s="96"/>
      <c r="B173" s="60"/>
    </row>
    <row r="174" spans="1:2" s="63" customFormat="1" ht="24.95" customHeight="1">
      <c r="A174" s="96"/>
      <c r="B174" s="60"/>
    </row>
    <row r="175" spans="1:2" s="63" customFormat="1" ht="24.95" customHeight="1">
      <c r="A175" s="96"/>
      <c r="B175" s="60"/>
    </row>
    <row r="176" spans="1:2" s="63" customFormat="1" ht="24.95" customHeight="1">
      <c r="A176" s="96"/>
      <c r="B176" s="60"/>
    </row>
    <row r="177" spans="1:2" s="63" customFormat="1" ht="24.95" customHeight="1">
      <c r="A177" s="96"/>
      <c r="B177" s="60"/>
    </row>
    <row r="178" spans="1:2" s="63" customFormat="1" ht="24.95" customHeight="1">
      <c r="A178" s="96"/>
      <c r="B178" s="60"/>
    </row>
    <row r="179" spans="1:2" s="63" customFormat="1" ht="24.95" customHeight="1">
      <c r="A179" s="96"/>
      <c r="B179" s="60"/>
    </row>
    <row r="180" spans="1:2" s="63" customFormat="1" ht="24.95" customHeight="1">
      <c r="A180" s="96"/>
      <c r="B180" s="60"/>
    </row>
    <row r="181" spans="1:2" s="63" customFormat="1" ht="24.95" customHeight="1">
      <c r="A181" s="96"/>
      <c r="B181" s="60"/>
    </row>
    <row r="182" spans="1:2" s="63" customFormat="1" ht="24.95" customHeight="1">
      <c r="A182" s="96"/>
      <c r="B182" s="60"/>
    </row>
    <row r="183" spans="1:2" s="63" customFormat="1" ht="24.95" customHeight="1">
      <c r="A183" s="96"/>
      <c r="B183" s="60"/>
    </row>
    <row r="184" spans="1:2" s="63" customFormat="1" ht="24.95" customHeight="1">
      <c r="A184" s="96"/>
      <c r="B184" s="60"/>
    </row>
    <row r="185" spans="1:2" s="63" customFormat="1" ht="24.95" customHeight="1">
      <c r="A185" s="96"/>
      <c r="B185" s="60"/>
    </row>
    <row r="186" spans="1:2" s="63" customFormat="1" ht="24.95" customHeight="1">
      <c r="A186" s="96"/>
      <c r="B186" s="60"/>
    </row>
    <row r="187" spans="1:2" s="63" customFormat="1" ht="24.95" customHeight="1">
      <c r="A187" s="96"/>
      <c r="B187" s="60"/>
    </row>
    <row r="188" spans="1:2" s="63" customFormat="1" ht="24.95" customHeight="1">
      <c r="A188" s="96"/>
      <c r="B188" s="60"/>
    </row>
    <row r="189" spans="1:2" s="63" customFormat="1" ht="24.95" customHeight="1">
      <c r="A189" s="96"/>
      <c r="B189" s="60"/>
    </row>
    <row r="190" spans="1:2" s="63" customFormat="1" ht="24.95" customHeight="1">
      <c r="A190" s="96"/>
      <c r="B190" s="60"/>
    </row>
    <row r="191" spans="1:2" s="63" customFormat="1" ht="24.95" customHeight="1">
      <c r="A191" s="96"/>
      <c r="B191" s="60"/>
    </row>
    <row r="192" spans="1:2" s="63" customFormat="1" ht="24.95" customHeight="1">
      <c r="A192" s="96"/>
      <c r="B192" s="60"/>
    </row>
    <row r="193" spans="1:2" s="63" customFormat="1" ht="24.95" customHeight="1">
      <c r="A193" s="96"/>
      <c r="B193" s="60"/>
    </row>
    <row r="194" spans="1:2" s="63" customFormat="1" ht="24.95" customHeight="1">
      <c r="A194" s="96"/>
      <c r="B194" s="60"/>
    </row>
    <row r="195" spans="1:2" s="63" customFormat="1" ht="24.95" customHeight="1">
      <c r="A195" s="96"/>
      <c r="B195" s="82"/>
    </row>
    <row r="196" spans="1:2" s="63" customFormat="1" ht="24.95" customHeight="1">
      <c r="A196" s="96"/>
      <c r="B196" s="60"/>
    </row>
    <row r="197" spans="1:2" s="63" customFormat="1" ht="24.95" customHeight="1">
      <c r="A197" s="96"/>
      <c r="B197" s="60"/>
    </row>
    <row r="198" spans="1:2" s="63" customFormat="1" ht="24.95" customHeight="1">
      <c r="A198" s="96"/>
      <c r="B198" s="60"/>
    </row>
    <row r="199" spans="1:2" s="63" customFormat="1" ht="24.95" customHeight="1">
      <c r="A199" s="96"/>
      <c r="B199" s="60"/>
    </row>
    <row r="200" spans="1:2" s="63" customFormat="1" ht="24.95" customHeight="1">
      <c r="A200" s="96"/>
      <c r="B200" s="60"/>
    </row>
    <row r="201" spans="1:2" s="63" customFormat="1" ht="24.95" customHeight="1">
      <c r="A201" s="96"/>
      <c r="B201" s="60"/>
    </row>
    <row r="202" spans="1:2" s="63" customFormat="1" ht="24.95" customHeight="1">
      <c r="A202" s="96"/>
      <c r="B202" s="60"/>
    </row>
    <row r="203" spans="1:2" s="63" customFormat="1" ht="24.95" customHeight="1">
      <c r="A203" s="96"/>
      <c r="B203" s="60"/>
    </row>
    <row r="204" spans="1:2" s="63" customFormat="1" ht="24.95" customHeight="1">
      <c r="A204" s="96"/>
      <c r="B204" s="82"/>
    </row>
    <row r="205" spans="1:2" s="63" customFormat="1" ht="24.95" customHeight="1">
      <c r="A205" s="96"/>
      <c r="B205" s="60"/>
    </row>
    <row r="206" spans="1:2" s="63" customFormat="1" ht="24.95" customHeight="1">
      <c r="A206" s="96"/>
      <c r="B206" s="82"/>
    </row>
    <row r="207" spans="1:2" s="63" customFormat="1" ht="24.95" customHeight="1">
      <c r="A207" s="96"/>
      <c r="B207" s="82"/>
    </row>
    <row r="208" spans="1:2" s="63" customFormat="1" ht="24.95" customHeight="1">
      <c r="A208" s="96"/>
      <c r="B208" s="82"/>
    </row>
    <row r="209" spans="1:2" s="63" customFormat="1" ht="24.95" customHeight="1">
      <c r="A209" s="96"/>
      <c r="B209" s="82"/>
    </row>
    <row r="210" spans="1:2" s="63" customFormat="1" ht="24.95" customHeight="1">
      <c r="A210" s="96"/>
      <c r="B210" s="82"/>
    </row>
    <row r="211" spans="1:2" s="63" customFormat="1" ht="24.95" customHeight="1">
      <c r="A211" s="96"/>
      <c r="B211" s="82"/>
    </row>
    <row r="212" spans="1:2" s="63" customFormat="1" ht="24.95" customHeight="1">
      <c r="A212" s="96"/>
      <c r="B212" s="60"/>
    </row>
    <row r="213" spans="1:2" s="63" customFormat="1" ht="24.95" customHeight="1">
      <c r="A213" s="96"/>
      <c r="B213" s="60"/>
    </row>
    <row r="214" spans="1:2" s="63" customFormat="1" ht="24.95" customHeight="1">
      <c r="A214" s="96"/>
      <c r="B214" s="60"/>
    </row>
    <row r="215" spans="1:2" s="63" customFormat="1" ht="24.95" customHeight="1">
      <c r="A215" s="96"/>
      <c r="B215" s="60"/>
    </row>
    <row r="216" spans="1:2" s="63" customFormat="1" ht="24.95" customHeight="1">
      <c r="A216" s="96"/>
      <c r="B216" s="60"/>
    </row>
    <row r="217" spans="1:2" s="63" customFormat="1" ht="24.95" customHeight="1">
      <c r="A217" s="96"/>
      <c r="B217" s="60"/>
    </row>
    <row r="218" spans="1:2" s="63" customFormat="1" ht="24.95" customHeight="1">
      <c r="A218" s="96"/>
      <c r="B218" s="60"/>
    </row>
    <row r="219" spans="1:2" s="63" customFormat="1" ht="24.95" customHeight="1">
      <c r="A219" s="96"/>
      <c r="B219" s="61"/>
    </row>
    <row r="220" spans="1:2" s="63" customFormat="1" ht="24.95" customHeight="1">
      <c r="A220" s="96"/>
      <c r="B220" s="61"/>
    </row>
    <row r="221" spans="1:2" s="63" customFormat="1" ht="24.95" customHeight="1">
      <c r="A221" s="96"/>
      <c r="B221" s="61"/>
    </row>
    <row r="222" spans="1:2" s="63" customFormat="1" ht="24.95" customHeight="1">
      <c r="A222" s="96"/>
      <c r="B222" s="61"/>
    </row>
    <row r="223" spans="1:2" s="63" customFormat="1" ht="24.95" customHeight="1">
      <c r="A223" s="96"/>
      <c r="B223" s="61"/>
    </row>
    <row r="224" spans="1:2" s="63" customFormat="1" ht="24.95" customHeight="1">
      <c r="A224" s="96"/>
      <c r="B224" s="61"/>
    </row>
    <row r="225" spans="1:2" s="63" customFormat="1" ht="24.95" customHeight="1">
      <c r="A225" s="96"/>
      <c r="B225" s="61"/>
    </row>
    <row r="226" spans="1:2" s="63" customFormat="1" ht="24.95" customHeight="1">
      <c r="A226" s="96"/>
      <c r="B226" s="61"/>
    </row>
    <row r="227" spans="1:2" s="63" customFormat="1" ht="24.95" customHeight="1">
      <c r="A227" s="96"/>
      <c r="B227" s="61"/>
    </row>
    <row r="228" spans="1:2" s="63" customFormat="1" ht="24.95" customHeight="1">
      <c r="A228" s="96"/>
      <c r="B228" s="61"/>
    </row>
    <row r="229" spans="1:2" s="63" customFormat="1" ht="24.95" customHeight="1">
      <c r="A229" s="96"/>
      <c r="B229" s="61"/>
    </row>
    <row r="230" spans="1:2" s="63" customFormat="1" ht="24.95" customHeight="1">
      <c r="A230" s="96"/>
      <c r="B230" s="61"/>
    </row>
    <row r="231" spans="1:2" s="63" customFormat="1" ht="24.95" customHeight="1">
      <c r="A231" s="96"/>
      <c r="B231" s="61"/>
    </row>
    <row r="232" spans="1:2" s="63" customFormat="1" ht="24.95" customHeight="1">
      <c r="A232" s="96"/>
      <c r="B232" s="61"/>
    </row>
    <row r="233" spans="1:2" s="63" customFormat="1" ht="24.95" customHeight="1">
      <c r="A233" s="96"/>
      <c r="B233" s="61"/>
    </row>
    <row r="234" spans="1:2" s="63" customFormat="1" ht="24.95" customHeight="1">
      <c r="A234" s="96"/>
      <c r="B234" s="61"/>
    </row>
    <row r="235" spans="1:2" s="63" customFormat="1" ht="24.95" customHeight="1">
      <c r="A235" s="96"/>
      <c r="B235" s="61"/>
    </row>
    <row r="236" spans="1:2" ht="15" customHeight="1"/>
    <row r="237" spans="1:2" ht="15" customHeight="1"/>
    <row r="238" spans="1:2" ht="15" customHeight="1"/>
    <row r="239" spans="1:2" ht="15" customHeight="1"/>
    <row r="240" spans="1:2"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sheetData>
  <sheetProtection algorithmName="SHA-512" hashValue="1pGVjXW1iJ4ghEfeRq99uMchM4G2Nqfo1v8PewL96hxdYzBU15A8wSoF4eq/zBMZKVC08QcQXY7Sb/W4cKzD+g==" saltValue="5adfo00AO5fEuwU/SfmdLQ==" spinCount="100000" sheet="1" objects="1" scenarios="1" formatColumns="0" formatRows="0" autoFilter="0"/>
  <mergeCells count="31">
    <mergeCell ref="C49:G50"/>
    <mergeCell ref="C43:D43"/>
    <mergeCell ref="C42:D42"/>
    <mergeCell ref="C39:D39"/>
    <mergeCell ref="D24:I24"/>
    <mergeCell ref="C26:I32"/>
    <mergeCell ref="C44:G46"/>
    <mergeCell ref="C47:G48"/>
    <mergeCell ref="D6:I6"/>
    <mergeCell ref="C7:I11"/>
    <mergeCell ref="D13:I13"/>
    <mergeCell ref="C14:I21"/>
    <mergeCell ref="M7:S11"/>
    <mergeCell ref="M14:S20"/>
    <mergeCell ref="M21:S22"/>
    <mergeCell ref="M26:S33"/>
    <mergeCell ref="M23:S23"/>
    <mergeCell ref="L52:M52"/>
    <mergeCell ref="M53:S53"/>
    <mergeCell ref="D52:I52"/>
    <mergeCell ref="C53:I53"/>
    <mergeCell ref="D23:I23"/>
    <mergeCell ref="D25:I25"/>
    <mergeCell ref="C33:G33"/>
    <mergeCell ref="C38:D38"/>
    <mergeCell ref="C37:D37"/>
    <mergeCell ref="C36:D36"/>
    <mergeCell ref="C35:D35"/>
    <mergeCell ref="C34:D34"/>
    <mergeCell ref="C41:D41"/>
    <mergeCell ref="C40:D40"/>
  </mergeCells>
  <phoneticPr fontId="2" type="noConversion"/>
  <hyperlinks>
    <hyperlink ref="E3" location="Resíduos!C6" display="GRI 306-1" xr:uid="{08021682-E91D-4A95-8C29-C1E1EDD9D6E6}"/>
    <hyperlink ref="F3" location="Resíduos!C13" display="GRI 306-2" xr:uid="{ECDFEB9F-B61B-4D34-AA9A-E1118FDBCE12}"/>
    <hyperlink ref="G3" location="Resíduos!C23" display="GRI 306-3" xr:uid="{19E09314-FA7D-42CE-ABD3-31B100C6A3FB}"/>
    <hyperlink ref="H3" location="Resíduos!C24" display="GRI 306-4" xr:uid="{0114C7FA-A1CB-468B-9F71-F6FB41D2CA55}"/>
    <hyperlink ref="I3" location="Resíduos!C25" display="GRI 306-5" xr:uid="{3264659C-2125-4B7F-8E9C-EDB71A57052D}"/>
    <hyperlink ref="E4" location="Resíduos!C52" display="SASB IF-EU-150a.1 " xr:uid="{4216AD31-578E-4C85-8A61-571FFFA100A6}"/>
  </hyperlinks>
  <pageMargins left="0.511811024" right="0.511811024" top="0.78740157499999996" bottom="0.78740157499999996" header="0.31496062000000002" footer="0.31496062000000002"/>
  <pageSetup paperSize="9" orientation="portrait" r:id="rId1"/>
  <ignoredErrors>
    <ignoredError sqref="E34:G3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6C58-E6A5-476C-A01C-655827B9CA5B}">
  <sheetPr>
    <tabColor rgb="FF02585C"/>
  </sheetPr>
  <dimension ref="A1:AT761"/>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9" width="20.85546875" style="268" customWidth="1"/>
    <col min="10" max="12" width="14.140625" style="268" customWidth="1"/>
    <col min="13" max="13" width="8.1406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60"/>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34" t="str">
        <f>Índice!B88</f>
        <v>CAPITAL HUMANO</v>
      </c>
      <c r="D3" s="60"/>
      <c r="E3" s="455" t="s">
        <v>467</v>
      </c>
      <c r="F3" s="455" t="s">
        <v>610</v>
      </c>
      <c r="G3" s="455" t="s">
        <v>611</v>
      </c>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Índice!C85</f>
        <v>Atração, desenvolvimento e retenção</v>
      </c>
      <c r="D4" s="60"/>
      <c r="E4" s="60"/>
      <c r="F4" s="60"/>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95"/>
      <c r="F5" s="95"/>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435" t="str">
        <f>Índice!D85</f>
        <v>GRI 3-3</v>
      </c>
      <c r="D6" s="843" t="str">
        <f>Índice!E85</f>
        <v>Atração, desenvolvimento e retenção de colaboradores</v>
      </c>
      <c r="E6" s="844"/>
      <c r="F6" s="844"/>
      <c r="G6" s="844"/>
      <c r="H6" s="844"/>
      <c r="I6" s="844"/>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11" t="s">
        <v>873</v>
      </c>
      <c r="D7" s="711"/>
      <c r="E7" s="711"/>
      <c r="F7" s="711"/>
      <c r="G7" s="711"/>
      <c r="H7" s="711"/>
      <c r="I7" s="711"/>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1"/>
      <c r="D8" s="711"/>
      <c r="E8" s="711"/>
      <c r="F8" s="711"/>
      <c r="G8" s="711"/>
      <c r="H8" s="711"/>
      <c r="I8" s="711"/>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1"/>
      <c r="D9" s="711"/>
      <c r="E9" s="711"/>
      <c r="F9" s="711"/>
      <c r="G9" s="711"/>
      <c r="H9" s="711"/>
      <c r="I9" s="711"/>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11"/>
      <c r="D10" s="711"/>
      <c r="E10" s="711"/>
      <c r="F10" s="711"/>
      <c r="G10" s="711"/>
      <c r="H10" s="711"/>
      <c r="I10" s="711"/>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11"/>
      <c r="D11" s="711"/>
      <c r="E11" s="711"/>
      <c r="F11" s="711"/>
      <c r="G11" s="711"/>
      <c r="H11" s="711"/>
      <c r="I11" s="711"/>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7"/>
      <c r="D12" s="87"/>
      <c r="E12" s="87"/>
      <c r="F12" s="87"/>
      <c r="G12" s="87"/>
      <c r="H12" s="87"/>
      <c r="I12" s="87"/>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435" t="str">
        <f>Índice!D86</f>
        <v>GRI 404-1</v>
      </c>
      <c r="D13" s="843" t="str">
        <f>Índice!E86</f>
        <v>Média de horas de capacitação por ano, por empregado</v>
      </c>
      <c r="E13" s="844"/>
      <c r="F13" s="844"/>
      <c r="G13" s="844"/>
      <c r="H13" s="844"/>
      <c r="I13" s="844"/>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845" t="s">
        <v>175</v>
      </c>
      <c r="D14" s="845"/>
      <c r="E14" s="845"/>
      <c r="F14" s="845"/>
      <c r="G14" s="845"/>
      <c r="H14" s="845"/>
      <c r="I14" s="845"/>
      <c r="J14" s="128"/>
      <c r="K14" s="128"/>
      <c r="L14" s="128"/>
      <c r="M14" s="69"/>
      <c r="N14" s="81"/>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454" t="s">
        <v>872</v>
      </c>
      <c r="D15" s="69"/>
      <c r="E15" s="69"/>
      <c r="F15" s="69"/>
      <c r="G15" s="69"/>
      <c r="H15" s="69"/>
      <c r="I15" s="69"/>
      <c r="J15" s="69"/>
      <c r="K15" s="69"/>
      <c r="L15" s="69"/>
      <c r="M15" s="69"/>
      <c r="N15" s="81"/>
      <c r="O15" s="99"/>
      <c r="P15" s="99"/>
      <c r="Q15" s="99"/>
      <c r="R15" s="99"/>
      <c r="S15" s="99"/>
      <c r="T15" s="99"/>
      <c r="U15" s="99"/>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thickBot="1">
      <c r="A16" s="96"/>
      <c r="B16" s="76"/>
      <c r="C16" s="436" t="s">
        <v>874</v>
      </c>
      <c r="D16" s="437">
        <v>2022</v>
      </c>
      <c r="E16" s="437">
        <v>2023</v>
      </c>
      <c r="F16" s="438">
        <v>2024</v>
      </c>
      <c r="G16" s="69"/>
      <c r="H16" s="69"/>
      <c r="I16" s="69"/>
      <c r="J16" s="69"/>
      <c r="K16" s="69"/>
      <c r="L16" s="69"/>
      <c r="M16" s="69"/>
      <c r="N16" s="439"/>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440" t="s">
        <v>176</v>
      </c>
      <c r="D17" s="441">
        <v>52.56</v>
      </c>
      <c r="E17" s="441">
        <v>35.619999999999997</v>
      </c>
      <c r="F17" s="442">
        <v>61.21</v>
      </c>
      <c r="G17" s="69"/>
      <c r="H17" s="69"/>
      <c r="I17" s="69"/>
      <c r="J17" s="69"/>
      <c r="K17" s="69"/>
      <c r="L17" s="69"/>
      <c r="M17" s="69"/>
      <c r="N17" s="81"/>
      <c r="O17" s="74"/>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440" t="s">
        <v>177</v>
      </c>
      <c r="D18" s="441">
        <v>41.83</v>
      </c>
      <c r="E18" s="441">
        <v>55.54</v>
      </c>
      <c r="F18" s="442">
        <v>126.58</v>
      </c>
      <c r="G18" s="69"/>
      <c r="H18" s="69"/>
      <c r="I18" s="69"/>
      <c r="J18" s="69"/>
      <c r="K18" s="69"/>
      <c r="L18" s="69"/>
      <c r="M18" s="69"/>
      <c r="N18" s="443"/>
      <c r="O18" s="79"/>
      <c r="P18" s="79"/>
      <c r="Q18" s="79"/>
      <c r="R18" s="79"/>
      <c r="S18" s="79"/>
      <c r="T18" s="79"/>
      <c r="U18" s="79"/>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210" t="s">
        <v>178</v>
      </c>
      <c r="D19" s="444">
        <v>50.1</v>
      </c>
      <c r="E19" s="444">
        <v>50.88</v>
      </c>
      <c r="F19" s="445">
        <v>111.78</v>
      </c>
      <c r="G19" s="69"/>
      <c r="H19" s="69"/>
      <c r="I19" s="69"/>
      <c r="J19" s="69"/>
      <c r="K19" s="69"/>
      <c r="L19" s="69"/>
      <c r="M19" s="69"/>
      <c r="N19" s="81"/>
      <c r="O19" s="79"/>
      <c r="P19" s="79"/>
      <c r="Q19" s="79"/>
      <c r="R19" s="79"/>
      <c r="S19" s="79"/>
      <c r="T19" s="79"/>
      <c r="U19" s="79"/>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846" t="s">
        <v>875</v>
      </c>
      <c r="D20" s="846"/>
      <c r="E20" s="846"/>
      <c r="F20" s="846"/>
      <c r="G20" s="447"/>
      <c r="H20" s="447"/>
      <c r="I20" s="447"/>
      <c r="J20" s="447"/>
      <c r="K20" s="447"/>
      <c r="L20" s="447"/>
      <c r="M20" s="69"/>
      <c r="N20" s="44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846"/>
      <c r="D21" s="846"/>
      <c r="E21" s="846"/>
      <c r="F21" s="846"/>
      <c r="G21" s="447"/>
      <c r="H21" s="447"/>
      <c r="I21" s="447"/>
      <c r="J21" s="447"/>
      <c r="K21" s="447"/>
      <c r="L21" s="447"/>
      <c r="M21" s="69"/>
      <c r="N21" s="44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60"/>
      <c r="C22" s="454" t="s">
        <v>872</v>
      </c>
      <c r="D22" s="69"/>
      <c r="E22" s="69"/>
      <c r="F22" s="69"/>
      <c r="G22" s="69"/>
      <c r="H22" s="69"/>
      <c r="I22" s="69"/>
      <c r="J22" s="69"/>
      <c r="K22" s="69"/>
      <c r="L22" s="69"/>
      <c r="M22" s="69"/>
      <c r="N22" s="81"/>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35.1" customHeight="1" thickBot="1">
      <c r="A23" s="96"/>
      <c r="B23" s="60"/>
      <c r="C23" s="453" t="s">
        <v>878</v>
      </c>
      <c r="D23" s="437">
        <v>2022</v>
      </c>
      <c r="E23" s="437">
        <v>2023</v>
      </c>
      <c r="F23" s="438">
        <v>2024</v>
      </c>
      <c r="G23" s="69"/>
      <c r="H23" s="69"/>
      <c r="I23" s="69"/>
      <c r="J23" s="69"/>
      <c r="K23" s="69"/>
      <c r="L23" s="69"/>
      <c r="M23" s="69"/>
      <c r="N23" s="81"/>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24.95" customHeight="1">
      <c r="A24" s="96"/>
      <c r="B24" s="60"/>
      <c r="C24" s="440" t="s">
        <v>54</v>
      </c>
      <c r="D24" s="441">
        <v>16.2</v>
      </c>
      <c r="E24" s="441">
        <v>15.41</v>
      </c>
      <c r="F24" s="442">
        <v>13.55</v>
      </c>
      <c r="G24" s="69"/>
      <c r="H24" s="69"/>
      <c r="I24" s="69"/>
      <c r="J24" s="69"/>
      <c r="K24" s="69"/>
      <c r="L24" s="69"/>
      <c r="M24" s="69"/>
      <c r="N24" s="81"/>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s="62" customFormat="1" ht="24.95" customHeight="1">
      <c r="A25" s="96"/>
      <c r="B25" s="60"/>
      <c r="C25" s="440" t="s">
        <v>56</v>
      </c>
      <c r="D25" s="441">
        <v>26.6</v>
      </c>
      <c r="E25" s="441">
        <v>59.93</v>
      </c>
      <c r="F25" s="442">
        <v>29.8</v>
      </c>
      <c r="G25" s="69"/>
      <c r="H25" s="69"/>
      <c r="I25" s="69"/>
      <c r="J25" s="69"/>
      <c r="K25" s="69"/>
      <c r="L25" s="69"/>
      <c r="M25" s="69"/>
      <c r="N25" s="81"/>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s="62" customFormat="1" ht="24.95" customHeight="1">
      <c r="A26" s="96"/>
      <c r="B26" s="60"/>
      <c r="C26" s="440" t="s">
        <v>179</v>
      </c>
      <c r="D26" s="441">
        <v>38.299999999999997</v>
      </c>
      <c r="E26" s="441">
        <v>30.35</v>
      </c>
      <c r="F26" s="442">
        <v>55.45</v>
      </c>
      <c r="G26" s="69"/>
      <c r="H26" s="69"/>
      <c r="I26" s="69"/>
      <c r="J26" s="69"/>
      <c r="K26" s="69"/>
      <c r="L26" s="69"/>
      <c r="M26" s="69"/>
      <c r="N26" s="81"/>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s="62" customFormat="1" ht="24.95" customHeight="1">
      <c r="A27" s="96"/>
      <c r="B27" s="60"/>
      <c r="C27" s="440" t="s">
        <v>57</v>
      </c>
      <c r="D27" s="441">
        <v>27</v>
      </c>
      <c r="E27" s="441">
        <v>30.32</v>
      </c>
      <c r="F27" s="442">
        <v>54.56</v>
      </c>
      <c r="G27" s="69"/>
      <c r="H27" s="69"/>
      <c r="I27" s="69"/>
      <c r="J27" s="69"/>
      <c r="K27" s="69"/>
      <c r="L27" s="69"/>
      <c r="M27" s="69"/>
      <c r="N27" s="81"/>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32"/>
      <c r="AP27" s="133"/>
      <c r="AQ27" s="133"/>
      <c r="AR27" s="133"/>
      <c r="AS27" s="133"/>
    </row>
    <row r="28" spans="1:46" s="62" customFormat="1" ht="24.95" customHeight="1">
      <c r="A28" s="96"/>
      <c r="B28" s="82"/>
      <c r="C28" s="440" t="s">
        <v>60</v>
      </c>
      <c r="D28" s="441">
        <v>36.799999999999997</v>
      </c>
      <c r="E28" s="441">
        <v>34.39</v>
      </c>
      <c r="F28" s="442">
        <v>39.51</v>
      </c>
      <c r="G28" s="69"/>
      <c r="H28" s="69"/>
      <c r="I28" s="69"/>
      <c r="J28" s="69"/>
      <c r="K28" s="69"/>
      <c r="L28" s="69"/>
      <c r="M28" s="69"/>
      <c r="N28" s="81"/>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1"/>
    </row>
    <row r="29" spans="1:46" s="134" customFormat="1" ht="24.95" customHeight="1">
      <c r="A29" s="96"/>
      <c r="B29" s="60"/>
      <c r="C29" s="440" t="s">
        <v>61</v>
      </c>
      <c r="D29" s="441">
        <v>57.8</v>
      </c>
      <c r="E29" s="441">
        <v>70.599999999999994</v>
      </c>
      <c r="F29" s="442">
        <v>185.48</v>
      </c>
      <c r="G29" s="69"/>
      <c r="H29" s="69"/>
      <c r="I29" s="69"/>
      <c r="J29" s="69"/>
      <c r="K29" s="69"/>
      <c r="L29" s="69"/>
      <c r="M29" s="69"/>
      <c r="N29" s="81"/>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6"/>
    </row>
    <row r="30" spans="1:46" s="62" customFormat="1" ht="24.95" customHeight="1">
      <c r="A30" s="96"/>
      <c r="B30" s="60"/>
      <c r="C30" s="449" t="s">
        <v>180</v>
      </c>
      <c r="D30" s="441">
        <v>200.7</v>
      </c>
      <c r="E30" s="441">
        <v>264</v>
      </c>
      <c r="F30" s="442">
        <v>0</v>
      </c>
      <c r="G30" s="69"/>
      <c r="H30" s="69"/>
      <c r="I30" s="69"/>
      <c r="J30" s="69"/>
      <c r="K30" s="69"/>
      <c r="L30" s="69"/>
      <c r="M30" s="69"/>
      <c r="N30" s="81"/>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6" s="62" customFormat="1" ht="24.95" customHeight="1">
      <c r="A31" s="96"/>
      <c r="B31" s="60"/>
      <c r="C31" s="210" t="s">
        <v>181</v>
      </c>
      <c r="D31" s="444">
        <v>50.1</v>
      </c>
      <c r="E31" s="444">
        <v>72.14</v>
      </c>
      <c r="F31" s="445">
        <v>111.78</v>
      </c>
      <c r="G31" s="69"/>
      <c r="H31" s="69"/>
      <c r="I31" s="69"/>
      <c r="J31" s="69"/>
      <c r="K31" s="69"/>
      <c r="L31" s="69"/>
      <c r="M31" s="69"/>
      <c r="N31" s="81"/>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6" s="62" customFormat="1" ht="35.1" customHeight="1">
      <c r="A32" s="96"/>
      <c r="B32" s="60"/>
      <c r="C32" s="842" t="s">
        <v>876</v>
      </c>
      <c r="D32" s="842"/>
      <c r="E32" s="842"/>
      <c r="F32" s="842"/>
      <c r="G32" s="451"/>
      <c r="H32" s="451"/>
      <c r="I32" s="451"/>
      <c r="J32" s="451"/>
      <c r="K32" s="451"/>
      <c r="L32" s="451"/>
      <c r="M32" s="69"/>
      <c r="N32" s="81"/>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1"/>
    </row>
    <row r="33" spans="1:46" s="62" customFormat="1" ht="24.95" customHeight="1">
      <c r="A33" s="96"/>
      <c r="B33" s="60"/>
      <c r="C33" s="452"/>
      <c r="D33" s="452"/>
      <c r="E33" s="452"/>
      <c r="F33" s="452"/>
      <c r="G33" s="446"/>
      <c r="H33" s="446"/>
      <c r="I33" s="446"/>
      <c r="J33" s="446"/>
      <c r="K33" s="446"/>
      <c r="L33" s="446"/>
      <c r="M33" s="69"/>
      <c r="N33" s="81"/>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1"/>
    </row>
    <row r="34" spans="1:46" s="62" customFormat="1" ht="24.95" customHeight="1">
      <c r="A34" s="96"/>
      <c r="B34" s="60"/>
      <c r="C34" s="435" t="str">
        <f>Índice!D87</f>
        <v>GRI 404-2</v>
      </c>
      <c r="D34" s="843" t="str">
        <f>Índice!E87</f>
        <v>Programas para o aperfeiçoamento de competências dos empregados e de assistência para transição de carreira</v>
      </c>
      <c r="E34" s="844"/>
      <c r="F34" s="844"/>
      <c r="G34" s="844"/>
      <c r="H34" s="844"/>
      <c r="I34" s="844"/>
      <c r="J34" s="446"/>
      <c r="K34" s="446"/>
      <c r="L34" s="446"/>
      <c r="M34" s="69"/>
      <c r="N34" s="81"/>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6" s="62" customFormat="1" ht="24.95" customHeight="1">
      <c r="A35" s="96"/>
      <c r="B35" s="60"/>
      <c r="C35" s="845" t="s">
        <v>877</v>
      </c>
      <c r="D35" s="845"/>
      <c r="E35" s="845"/>
      <c r="F35" s="845"/>
      <c r="G35" s="845"/>
      <c r="H35" s="845"/>
      <c r="I35" s="845"/>
      <c r="J35" s="87"/>
      <c r="K35" s="87"/>
      <c r="L35" s="87"/>
      <c r="M35" s="238"/>
      <c r="N35" s="81"/>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6" s="62" customFormat="1" ht="24.95" customHeight="1">
      <c r="A36" s="96"/>
      <c r="B36" s="60"/>
      <c r="C36" s="711"/>
      <c r="D36" s="711"/>
      <c r="E36" s="711"/>
      <c r="F36" s="711"/>
      <c r="G36" s="711"/>
      <c r="H36" s="711"/>
      <c r="I36" s="711"/>
      <c r="J36" s="87"/>
      <c r="K36" s="87"/>
      <c r="L36" s="87"/>
      <c r="M36" s="238"/>
      <c r="N36" s="81"/>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1"/>
    </row>
    <row r="37" spans="1:46" s="62" customFormat="1" ht="24.95" customHeight="1">
      <c r="A37" s="96"/>
      <c r="B37" s="60"/>
      <c r="C37" s="711"/>
      <c r="D37" s="711"/>
      <c r="E37" s="711"/>
      <c r="F37" s="711"/>
      <c r="G37" s="711"/>
      <c r="H37" s="711"/>
      <c r="I37" s="711"/>
      <c r="J37" s="87"/>
      <c r="K37" s="87"/>
      <c r="L37" s="87"/>
      <c r="M37" s="238"/>
      <c r="N37" s="81"/>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1"/>
    </row>
    <row r="38" spans="1:46" s="62" customFormat="1" ht="24.95" customHeight="1">
      <c r="A38" s="96"/>
      <c r="B38" s="60"/>
      <c r="C38" s="711"/>
      <c r="D38" s="711"/>
      <c r="E38" s="711"/>
      <c r="F38" s="711"/>
      <c r="G38" s="711"/>
      <c r="H38" s="711"/>
      <c r="I38" s="711"/>
      <c r="J38" s="87"/>
      <c r="K38" s="87"/>
      <c r="L38" s="87"/>
      <c r="M38" s="238"/>
      <c r="N38" s="81"/>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1"/>
    </row>
    <row r="39" spans="1:46" s="62" customFormat="1" ht="24.95" customHeight="1">
      <c r="A39" s="96"/>
      <c r="B39" s="60"/>
      <c r="C39" s="711"/>
      <c r="D39" s="711"/>
      <c r="E39" s="711"/>
      <c r="F39" s="711"/>
      <c r="G39" s="711"/>
      <c r="H39" s="711"/>
      <c r="I39" s="711"/>
      <c r="J39" s="87"/>
      <c r="K39" s="87"/>
      <c r="L39" s="87"/>
      <c r="M39" s="238"/>
      <c r="N39" s="81"/>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1"/>
    </row>
    <row r="40" spans="1:46" s="62" customFormat="1" ht="24.95" customHeight="1">
      <c r="A40" s="96"/>
      <c r="B40" s="60"/>
      <c r="C40" s="711"/>
      <c r="D40" s="711"/>
      <c r="E40" s="711"/>
      <c r="F40" s="711"/>
      <c r="G40" s="711"/>
      <c r="H40" s="711"/>
      <c r="I40" s="711"/>
      <c r="J40" s="87"/>
      <c r="K40" s="87"/>
      <c r="L40" s="87"/>
      <c r="M40" s="238"/>
      <c r="N40" s="81"/>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1"/>
    </row>
    <row r="41" spans="1:46" s="62" customFormat="1" ht="24.95" customHeight="1">
      <c r="A41" s="96"/>
      <c r="B41" s="60"/>
      <c r="C41" s="711"/>
      <c r="D41" s="711"/>
      <c r="E41" s="711"/>
      <c r="F41" s="711"/>
      <c r="G41" s="711"/>
      <c r="H41" s="711"/>
      <c r="I41" s="711"/>
      <c r="J41" s="87"/>
      <c r="K41" s="87"/>
      <c r="L41" s="87"/>
      <c r="M41" s="238"/>
      <c r="N41" s="81"/>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1"/>
    </row>
    <row r="42" spans="1:46" s="62" customFormat="1" ht="24.95" customHeight="1">
      <c r="A42" s="96"/>
      <c r="B42" s="60"/>
      <c r="C42" s="711"/>
      <c r="D42" s="711"/>
      <c r="E42" s="711"/>
      <c r="F42" s="711"/>
      <c r="G42" s="711"/>
      <c r="H42" s="711"/>
      <c r="I42" s="711"/>
      <c r="J42" s="87"/>
      <c r="K42" s="87"/>
      <c r="L42" s="87"/>
      <c r="M42" s="69"/>
      <c r="N42" s="81"/>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24.95" customHeight="1">
      <c r="A43" s="96"/>
      <c r="B43" s="60"/>
      <c r="C43" s="87"/>
      <c r="D43" s="87"/>
      <c r="E43" s="87"/>
      <c r="F43" s="87"/>
      <c r="G43" s="87"/>
      <c r="H43" s="87"/>
      <c r="I43" s="87"/>
      <c r="J43" s="87"/>
      <c r="K43" s="87"/>
      <c r="L43" s="87"/>
      <c r="M43" s="69"/>
      <c r="N43" s="81"/>
      <c r="O43" s="99"/>
      <c r="P43" s="99"/>
      <c r="Q43" s="99"/>
      <c r="R43" s="99"/>
      <c r="S43" s="99"/>
      <c r="T43" s="99"/>
      <c r="U43" s="99"/>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c r="A44" s="96"/>
      <c r="B44" s="60"/>
      <c r="C44" s="87"/>
      <c r="D44" s="87"/>
      <c r="E44" s="87"/>
      <c r="F44" s="87"/>
      <c r="G44" s="87"/>
      <c r="H44" s="87"/>
      <c r="I44" s="87"/>
      <c r="J44" s="87"/>
      <c r="K44" s="87"/>
      <c r="L44" s="87"/>
      <c r="M44" s="69"/>
      <c r="N44" s="439"/>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c r="A45" s="96"/>
      <c r="B45" s="60"/>
      <c r="C45" s="87"/>
      <c r="D45" s="87"/>
      <c r="E45" s="87"/>
      <c r="F45" s="87"/>
      <c r="G45" s="87"/>
      <c r="H45" s="87"/>
      <c r="I45" s="87"/>
      <c r="J45" s="87"/>
      <c r="K45" s="87"/>
      <c r="L45" s="87"/>
      <c r="M45" s="69"/>
      <c r="N45" s="81"/>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1"/>
    </row>
    <row r="46" spans="1:46" s="62" customFormat="1" ht="24.95" customHeight="1">
      <c r="A46" s="96"/>
      <c r="B46" s="61"/>
    </row>
    <row r="47" spans="1:46" s="62" customFormat="1" ht="24.95" customHeight="1">
      <c r="A47" s="96"/>
      <c r="B47" s="61"/>
    </row>
    <row r="48" spans="1:46" s="62" customFormat="1" ht="24.95" customHeight="1">
      <c r="A48" s="96"/>
      <c r="B48" s="61"/>
    </row>
    <row r="49" spans="1:2" s="62" customFormat="1" ht="24.95" customHeight="1">
      <c r="A49" s="96"/>
      <c r="B49" s="61"/>
    </row>
    <row r="50" spans="1:2" s="62" customFormat="1" ht="24.95" customHeight="1">
      <c r="A50" s="96"/>
      <c r="B50" s="61"/>
    </row>
    <row r="51" spans="1:2" s="62" customFormat="1" ht="24.95" customHeight="1">
      <c r="A51" s="96"/>
      <c r="B51" s="61"/>
    </row>
    <row r="52" spans="1:2" s="62" customFormat="1" ht="24.95" customHeight="1">
      <c r="A52" s="96"/>
      <c r="B52" s="61"/>
    </row>
    <row r="53" spans="1:2" s="62" customFormat="1" ht="24.95" customHeight="1">
      <c r="A53" s="96"/>
      <c r="B53" s="61"/>
    </row>
    <row r="54" spans="1:2" s="62" customFormat="1" ht="24.95" customHeight="1">
      <c r="A54" s="96"/>
      <c r="B54" s="61"/>
    </row>
    <row r="55" spans="1:2" s="62" customFormat="1" ht="24.95" customHeight="1">
      <c r="A55" s="96"/>
      <c r="B55" s="61"/>
    </row>
    <row r="56" spans="1:2" s="62" customFormat="1" ht="24.95" customHeight="1">
      <c r="A56" s="96"/>
      <c r="B56" s="61"/>
    </row>
    <row r="57" spans="1:2" s="62" customFormat="1" ht="24.95" customHeight="1">
      <c r="A57" s="96"/>
      <c r="B57" s="61"/>
    </row>
    <row r="58" spans="1:2" s="62" customFormat="1" ht="24.95" customHeight="1">
      <c r="A58" s="96"/>
      <c r="B58" s="61"/>
    </row>
    <row r="59" spans="1:2" s="62" customFormat="1" ht="24.95" customHeight="1">
      <c r="A59" s="96"/>
      <c r="B59" s="61"/>
    </row>
    <row r="60" spans="1:2" s="62" customFormat="1" ht="24.95" customHeight="1">
      <c r="A60" s="96"/>
      <c r="B60" s="61"/>
    </row>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27.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sheetData>
  <sheetProtection algorithmName="SHA-512" hashValue="3FgcidfM+Hod/BcBqNqho8TlK5PyOwaMUMbWg3DDUO16OLT1GZtdOf/637g90YKtz3LE8pJIzW7BnyIobVtYCA==" saltValue="i4mN5Yr89p5dUyzNIEg5gg==" spinCount="100000" sheet="1" objects="1" scenarios="1" formatColumns="0" formatRows="0" autoFilter="0"/>
  <mergeCells count="8">
    <mergeCell ref="C32:F32"/>
    <mergeCell ref="D34:I34"/>
    <mergeCell ref="C35:I42"/>
    <mergeCell ref="D6:I6"/>
    <mergeCell ref="C7:I11"/>
    <mergeCell ref="D13:I13"/>
    <mergeCell ref="C14:I14"/>
    <mergeCell ref="C20:F21"/>
  </mergeCells>
  <hyperlinks>
    <hyperlink ref="E3" location="'Atração, desenvolvimento'!C6" display="GRI 3-3" xr:uid="{AE78D08F-D3B9-4293-8DC6-16E68C6D6D6E}"/>
    <hyperlink ref="F3" location="'Atração, desenvolvimento'!C13" display="GRI 404-1" xr:uid="{53FB8B2F-5F11-4513-9C79-D2EC4F486239}"/>
    <hyperlink ref="G3" location="'Atração, desenvolvimento'!C34" display="GRI 404-2" xr:uid="{B9DCC09E-3EAE-4E21-985C-2877116E3303}"/>
  </hyperlink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A4C8-DE92-4E12-ACA4-590A5F460463}">
  <sheetPr>
    <tabColor rgb="FF02585C"/>
  </sheetPr>
  <dimension ref="A1:T830"/>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285" customWidth="1"/>
    <col min="2" max="2" width="3.7109375" style="260" customWidth="1"/>
    <col min="3" max="3" width="21.28515625" style="420" customWidth="1"/>
    <col min="4" max="9" width="20.85546875" style="420" customWidth="1"/>
    <col min="10" max="20" width="16.5703125" style="420" customWidth="1"/>
    <col min="21" max="21" width="9.140625" style="420" customWidth="1"/>
    <col min="22" max="16384" width="0" style="420" hidden="1"/>
  </cols>
  <sheetData>
    <row r="1" spans="1:16" s="63" customFormat="1" ht="24.95" customHeight="1">
      <c r="A1" s="142"/>
      <c r="B1" s="58"/>
      <c r="C1" s="58"/>
      <c r="D1" s="58"/>
      <c r="E1" s="59"/>
      <c r="F1" s="60"/>
      <c r="G1" s="60"/>
      <c r="H1" s="60"/>
      <c r="I1" s="60"/>
    </row>
    <row r="2" spans="1:16" s="63" customFormat="1" ht="24.95" customHeight="1">
      <c r="A2" s="96"/>
      <c r="B2" s="60"/>
    </row>
    <row r="3" spans="1:16" s="63" customFormat="1" ht="24.95" customHeight="1">
      <c r="A3" s="96"/>
      <c r="B3" s="60"/>
      <c r="C3" s="434" t="str">
        <f>Índice!B88</f>
        <v>CAPITAL HUMANO</v>
      </c>
      <c r="E3" s="488" t="s">
        <v>607</v>
      </c>
      <c r="F3" s="488" t="s">
        <v>608</v>
      </c>
    </row>
    <row r="4" spans="1:16" s="63" customFormat="1" ht="24.95" customHeight="1">
      <c r="A4" s="96"/>
      <c r="B4" s="60"/>
      <c r="C4" s="118" t="str">
        <f>Índice!C88</f>
        <v>Diversidade e inclusão</v>
      </c>
    </row>
    <row r="5" spans="1:16" s="63" customFormat="1" ht="24.95" customHeight="1">
      <c r="A5" s="96"/>
      <c r="B5" s="60"/>
    </row>
    <row r="6" spans="1:16" s="63" customFormat="1" ht="24.95" customHeight="1">
      <c r="A6" s="96"/>
      <c r="B6" s="60"/>
      <c r="C6" s="435" t="str">
        <f>Índice!D88</f>
        <v>GRI 405-1</v>
      </c>
      <c r="D6" s="843" t="str">
        <f>Índice!E88</f>
        <v>Diversidade em órgãos de governança e empregados</v>
      </c>
      <c r="E6" s="844"/>
      <c r="F6" s="844"/>
      <c r="G6" s="844"/>
      <c r="H6" s="844"/>
      <c r="I6" s="844"/>
    </row>
    <row r="7" spans="1:16" s="63" customFormat="1" ht="24.95" customHeight="1">
      <c r="A7" s="94"/>
      <c r="B7" s="60"/>
      <c r="C7" s="851" t="s">
        <v>204</v>
      </c>
      <c r="D7" s="851"/>
      <c r="E7" s="851"/>
      <c r="F7" s="851"/>
      <c r="G7" s="851"/>
      <c r="H7" s="851"/>
      <c r="I7" s="851"/>
      <c r="J7" s="126"/>
      <c r="K7" s="126"/>
      <c r="L7" s="126"/>
      <c r="M7" s="715"/>
      <c r="N7" s="716"/>
      <c r="O7" s="716"/>
      <c r="P7" s="716"/>
    </row>
    <row r="8" spans="1:16" s="63" customFormat="1" ht="24.95" customHeight="1">
      <c r="A8" s="98"/>
      <c r="B8" s="76"/>
      <c r="C8" s="718"/>
      <c r="D8" s="718"/>
      <c r="E8" s="718"/>
      <c r="F8" s="718"/>
      <c r="G8" s="718"/>
      <c r="H8" s="718"/>
      <c r="I8" s="718"/>
      <c r="J8" s="128"/>
      <c r="K8" s="128"/>
      <c r="L8" s="128"/>
      <c r="M8" s="710"/>
      <c r="N8" s="711"/>
      <c r="O8" s="711"/>
      <c r="P8" s="711"/>
    </row>
    <row r="9" spans="1:16" s="63" customFormat="1" ht="24.95" customHeight="1">
      <c r="A9" s="96"/>
      <c r="B9" s="76"/>
      <c r="C9" s="457" t="s">
        <v>879</v>
      </c>
      <c r="D9" s="128"/>
      <c r="E9" s="128"/>
      <c r="F9" s="128"/>
      <c r="G9" s="128"/>
      <c r="H9" s="128"/>
      <c r="I9" s="128"/>
      <c r="J9" s="128"/>
      <c r="K9" s="128"/>
      <c r="L9" s="128"/>
      <c r="M9" s="710"/>
      <c r="N9" s="711"/>
      <c r="O9" s="711"/>
      <c r="P9" s="711"/>
    </row>
    <row r="10" spans="1:16" s="63" customFormat="1" ht="24.95" customHeight="1" thickBot="1">
      <c r="A10" s="96"/>
      <c r="B10" s="76"/>
      <c r="C10" s="436" t="s">
        <v>880</v>
      </c>
      <c r="D10" s="458">
        <v>2022</v>
      </c>
      <c r="E10" s="458">
        <v>2023</v>
      </c>
      <c r="F10" s="459">
        <v>2024</v>
      </c>
    </row>
    <row r="11" spans="1:16" s="63" customFormat="1" ht="42.75" customHeight="1">
      <c r="A11" s="96"/>
      <c r="B11" s="76"/>
      <c r="C11" s="460" t="s">
        <v>881</v>
      </c>
      <c r="D11" s="461">
        <v>7</v>
      </c>
      <c r="E11" s="462">
        <v>7</v>
      </c>
      <c r="F11" s="463">
        <v>7</v>
      </c>
    </row>
    <row r="12" spans="1:16" s="63" customFormat="1" ht="24.95" customHeight="1">
      <c r="A12" s="96"/>
      <c r="B12" s="76"/>
      <c r="C12" s="464" t="s">
        <v>205</v>
      </c>
      <c r="D12" s="465"/>
      <c r="E12" s="465"/>
      <c r="F12" s="465"/>
    </row>
    <row r="13" spans="1:16" s="63" customFormat="1" ht="24.95" customHeight="1">
      <c r="A13" s="96"/>
      <c r="B13" s="76"/>
      <c r="C13" s="440" t="s">
        <v>177</v>
      </c>
      <c r="D13" s="379">
        <v>86</v>
      </c>
      <c r="E13" s="379">
        <v>100</v>
      </c>
      <c r="F13" s="396">
        <v>100</v>
      </c>
    </row>
    <row r="14" spans="1:16" s="63" customFormat="1" ht="24.95" customHeight="1">
      <c r="A14" s="96"/>
      <c r="B14" s="76"/>
      <c r="C14" s="466" t="s">
        <v>176</v>
      </c>
      <c r="D14" s="467">
        <v>14</v>
      </c>
      <c r="E14" s="467">
        <v>0</v>
      </c>
      <c r="F14" s="468">
        <v>0</v>
      </c>
    </row>
    <row r="15" spans="1:16" s="63" customFormat="1" ht="24.95" customHeight="1">
      <c r="A15" s="96"/>
      <c r="B15" s="76"/>
      <c r="C15" s="464" t="s">
        <v>206</v>
      </c>
      <c r="D15" s="465"/>
      <c r="E15" s="465"/>
      <c r="F15" s="465"/>
    </row>
    <row r="16" spans="1:16" s="63" customFormat="1" ht="24.95" customHeight="1">
      <c r="A16" s="96"/>
      <c r="B16" s="76"/>
      <c r="C16" s="440" t="s">
        <v>207</v>
      </c>
      <c r="D16" s="379">
        <v>0</v>
      </c>
      <c r="E16" s="379">
        <v>0</v>
      </c>
      <c r="F16" s="396">
        <v>0</v>
      </c>
    </row>
    <row r="17" spans="1:9" s="63" customFormat="1" ht="24.95" customHeight="1">
      <c r="A17" s="96"/>
      <c r="B17" s="76"/>
      <c r="C17" s="440" t="s">
        <v>208</v>
      </c>
      <c r="D17" s="379">
        <v>43</v>
      </c>
      <c r="E17" s="379">
        <v>42.86</v>
      </c>
      <c r="F17" s="396">
        <v>42.86</v>
      </c>
    </row>
    <row r="18" spans="1:9" s="63" customFormat="1" ht="24.95" customHeight="1">
      <c r="A18" s="96"/>
      <c r="B18" s="76"/>
      <c r="C18" s="466" t="s">
        <v>209</v>
      </c>
      <c r="D18" s="467">
        <v>57.1</v>
      </c>
      <c r="E18" s="467">
        <v>57.14</v>
      </c>
      <c r="F18" s="468">
        <v>57.14</v>
      </c>
    </row>
    <row r="19" spans="1:9" s="63" customFormat="1" ht="24.95" customHeight="1">
      <c r="A19" s="96"/>
      <c r="B19" s="76"/>
      <c r="C19" s="469"/>
    </row>
    <row r="20" spans="1:9" s="63" customFormat="1" ht="24.95" customHeight="1">
      <c r="A20" s="96"/>
      <c r="B20" s="76"/>
      <c r="C20" s="838" t="s">
        <v>890</v>
      </c>
      <c r="D20" s="838"/>
      <c r="E20" s="838"/>
      <c r="F20" s="838"/>
    </row>
    <row r="21" spans="1:9" s="63" customFormat="1" ht="24.95" customHeight="1" thickBot="1">
      <c r="A21" s="96"/>
      <c r="B21" s="76"/>
      <c r="C21" s="470" t="s">
        <v>734</v>
      </c>
      <c r="D21" s="470">
        <v>2022</v>
      </c>
      <c r="E21" s="470">
        <v>2023</v>
      </c>
      <c r="F21" s="471">
        <v>2024</v>
      </c>
    </row>
    <row r="22" spans="1:9" s="63" customFormat="1" ht="24.95" customHeight="1">
      <c r="A22" s="96"/>
      <c r="B22" s="76"/>
      <c r="C22" s="195" t="s">
        <v>210</v>
      </c>
      <c r="D22" s="339">
        <v>1</v>
      </c>
      <c r="E22" s="339">
        <v>1</v>
      </c>
      <c r="F22" s="403">
        <v>1</v>
      </c>
    </row>
    <row r="23" spans="1:9" s="63" customFormat="1" ht="24.95" customHeight="1">
      <c r="A23" s="96"/>
      <c r="B23" s="76"/>
      <c r="C23" s="195" t="s">
        <v>211</v>
      </c>
      <c r="D23" s="339">
        <v>15</v>
      </c>
      <c r="E23" s="339">
        <v>16</v>
      </c>
      <c r="F23" s="403">
        <v>20</v>
      </c>
    </row>
    <row r="24" spans="1:9" s="63" customFormat="1" ht="24.95" customHeight="1">
      <c r="A24" s="96"/>
      <c r="B24" s="60"/>
      <c r="C24" s="195" t="s">
        <v>212</v>
      </c>
      <c r="D24" s="339">
        <v>113</v>
      </c>
      <c r="E24" s="339">
        <v>124</v>
      </c>
      <c r="F24" s="403">
        <v>138</v>
      </c>
    </row>
    <row r="25" spans="1:9" s="63" customFormat="1" ht="24.95" customHeight="1">
      <c r="A25" s="96"/>
      <c r="B25" s="60"/>
      <c r="C25" s="195" t="s">
        <v>213</v>
      </c>
      <c r="D25" s="339">
        <v>126</v>
      </c>
      <c r="E25" s="339">
        <v>139</v>
      </c>
      <c r="F25" s="403">
        <v>165</v>
      </c>
    </row>
    <row r="26" spans="1:9" s="63" customFormat="1" ht="24.95" customHeight="1">
      <c r="A26" s="96"/>
      <c r="B26" s="60"/>
      <c r="C26" s="195" t="s">
        <v>214</v>
      </c>
      <c r="D26" s="339">
        <v>77</v>
      </c>
      <c r="E26" s="339">
        <v>99</v>
      </c>
      <c r="F26" s="403">
        <v>116</v>
      </c>
    </row>
    <row r="27" spans="1:9" s="63" customFormat="1" ht="24.95" customHeight="1">
      <c r="A27" s="96"/>
      <c r="B27" s="60"/>
      <c r="C27" s="195" t="s">
        <v>215</v>
      </c>
      <c r="D27" s="339">
        <f>432+33</f>
        <v>465</v>
      </c>
      <c r="E27" s="339">
        <v>495</v>
      </c>
      <c r="F27" s="403">
        <v>509</v>
      </c>
    </row>
    <row r="28" spans="1:9" s="63" customFormat="1" ht="24.95" customHeight="1">
      <c r="A28" s="96"/>
      <c r="B28" s="60"/>
      <c r="C28" s="195" t="s">
        <v>216</v>
      </c>
      <c r="D28" s="339">
        <v>693</v>
      </c>
      <c r="E28" s="339">
        <f>612+65</f>
        <v>677</v>
      </c>
      <c r="F28" s="403">
        <v>897</v>
      </c>
    </row>
    <row r="29" spans="1:9" s="63" customFormat="1" ht="24.95" customHeight="1">
      <c r="A29" s="96"/>
      <c r="B29" s="60"/>
      <c r="C29" s="199" t="s">
        <v>882</v>
      </c>
      <c r="D29" s="404">
        <v>1490</v>
      </c>
      <c r="E29" s="404">
        <v>1551</v>
      </c>
      <c r="F29" s="472">
        <v>1846</v>
      </c>
      <c r="G29" s="396"/>
      <c r="H29" s="396"/>
      <c r="I29" s="396"/>
    </row>
    <row r="30" spans="1:9" s="63" customFormat="1" ht="24.95" customHeight="1">
      <c r="A30" s="96"/>
      <c r="B30" s="60"/>
      <c r="C30" s="834" t="s">
        <v>884</v>
      </c>
      <c r="D30" s="834"/>
      <c r="E30" s="834"/>
      <c r="F30" s="417"/>
      <c r="G30" s="417"/>
      <c r="H30" s="417"/>
      <c r="I30" s="417"/>
    </row>
    <row r="31" spans="1:9" s="63" customFormat="1" ht="24.95" customHeight="1">
      <c r="A31" s="96"/>
      <c r="B31" s="60"/>
      <c r="C31" s="834" t="s">
        <v>217</v>
      </c>
      <c r="D31" s="834"/>
      <c r="E31" s="834"/>
      <c r="F31" s="417"/>
      <c r="G31" s="417"/>
      <c r="H31" s="417"/>
      <c r="I31" s="417"/>
    </row>
    <row r="32" spans="1:9" s="63" customFormat="1" ht="24.95" customHeight="1">
      <c r="A32" s="96"/>
      <c r="B32" s="60"/>
      <c r="C32" s="162"/>
      <c r="D32" s="473"/>
      <c r="E32" s="473"/>
      <c r="F32" s="474"/>
      <c r="G32" s="396"/>
      <c r="H32" s="396"/>
      <c r="I32" s="396"/>
    </row>
    <row r="33" spans="1:12" s="63" customFormat="1" ht="24.95" customHeight="1">
      <c r="A33" s="96"/>
      <c r="B33" s="76"/>
      <c r="C33" s="838" t="s">
        <v>885</v>
      </c>
      <c r="D33" s="838"/>
      <c r="E33" s="838"/>
      <c r="F33" s="838"/>
    </row>
    <row r="34" spans="1:12" s="63" customFormat="1" ht="24.95" customHeight="1">
      <c r="A34" s="96"/>
      <c r="B34" s="76"/>
      <c r="C34" s="848" t="s">
        <v>734</v>
      </c>
      <c r="D34" s="850">
        <v>2022</v>
      </c>
      <c r="E34" s="850"/>
      <c r="F34" s="850">
        <v>2023</v>
      </c>
      <c r="G34" s="850"/>
      <c r="H34" s="847">
        <v>2024</v>
      </c>
      <c r="I34" s="847"/>
    </row>
    <row r="35" spans="1:12" s="63" customFormat="1" ht="24.95" customHeight="1" thickBot="1">
      <c r="A35" s="96"/>
      <c r="B35" s="76"/>
      <c r="C35" s="849"/>
      <c r="D35" s="458" t="s">
        <v>177</v>
      </c>
      <c r="E35" s="458" t="s">
        <v>176</v>
      </c>
      <c r="F35" s="458" t="s">
        <v>177</v>
      </c>
      <c r="G35" s="458" t="s">
        <v>176</v>
      </c>
      <c r="H35" s="459" t="s">
        <v>177</v>
      </c>
      <c r="I35" s="459" t="s">
        <v>176</v>
      </c>
    </row>
    <row r="36" spans="1:12" s="63" customFormat="1" ht="24.95" customHeight="1">
      <c r="A36" s="96"/>
      <c r="B36" s="76"/>
      <c r="C36" s="195" t="s">
        <v>210</v>
      </c>
      <c r="D36" s="338">
        <v>100</v>
      </c>
      <c r="E36" s="338">
        <v>0</v>
      </c>
      <c r="F36" s="338">
        <v>100</v>
      </c>
      <c r="G36" s="338">
        <v>0</v>
      </c>
      <c r="H36" s="407">
        <v>100</v>
      </c>
      <c r="I36" s="407">
        <v>0</v>
      </c>
    </row>
    <row r="37" spans="1:12" s="63" customFormat="1" ht="24.95" customHeight="1">
      <c r="A37" s="96"/>
      <c r="B37" s="76"/>
      <c r="C37" s="195" t="s">
        <v>211</v>
      </c>
      <c r="D37" s="338">
        <v>93.33</v>
      </c>
      <c r="E37" s="338">
        <v>6.67</v>
      </c>
      <c r="F37" s="338">
        <v>87.5</v>
      </c>
      <c r="G37" s="338">
        <v>12.5</v>
      </c>
      <c r="H37" s="407">
        <v>85</v>
      </c>
      <c r="I37" s="407">
        <v>15</v>
      </c>
    </row>
    <row r="38" spans="1:12" s="63" customFormat="1" ht="24.95" customHeight="1">
      <c r="A38" s="96"/>
      <c r="B38" s="60"/>
      <c r="C38" s="195" t="s">
        <v>212</v>
      </c>
      <c r="D38" s="338">
        <v>84.07</v>
      </c>
      <c r="E38" s="338">
        <v>15.93</v>
      </c>
      <c r="F38" s="338">
        <v>84.68</v>
      </c>
      <c r="G38" s="338">
        <v>15.32</v>
      </c>
      <c r="H38" s="407">
        <v>83.33</v>
      </c>
      <c r="I38" s="407">
        <v>16.670000000000002</v>
      </c>
    </row>
    <row r="39" spans="1:12" s="63" customFormat="1" ht="24.95" customHeight="1">
      <c r="A39" s="96"/>
      <c r="B39" s="60"/>
      <c r="C39" s="195" t="s">
        <v>213</v>
      </c>
      <c r="D39" s="338">
        <v>68.25</v>
      </c>
      <c r="E39" s="338">
        <v>31.75</v>
      </c>
      <c r="F39" s="338">
        <v>69.06</v>
      </c>
      <c r="G39" s="338">
        <v>30.94</v>
      </c>
      <c r="H39" s="407">
        <v>71.52</v>
      </c>
      <c r="I39" s="407">
        <v>28.48</v>
      </c>
    </row>
    <row r="40" spans="1:12" s="63" customFormat="1" ht="24.95" customHeight="1">
      <c r="A40" s="96"/>
      <c r="B40" s="60"/>
      <c r="C40" s="195" t="s">
        <v>214</v>
      </c>
      <c r="D40" s="338">
        <v>68.25</v>
      </c>
      <c r="E40" s="338">
        <v>31.75</v>
      </c>
      <c r="F40" s="338">
        <v>70.709999999999994</v>
      </c>
      <c r="G40" s="338">
        <v>29.29</v>
      </c>
      <c r="H40" s="407">
        <v>71.55</v>
      </c>
      <c r="I40" s="407">
        <v>28.45</v>
      </c>
    </row>
    <row r="41" spans="1:12" s="63" customFormat="1" ht="24.95" customHeight="1">
      <c r="A41" s="96"/>
      <c r="B41" s="60"/>
      <c r="C41" s="195" t="s">
        <v>215</v>
      </c>
      <c r="D41" s="338">
        <v>70.13</v>
      </c>
      <c r="E41" s="338">
        <v>29.87</v>
      </c>
      <c r="F41" s="338">
        <v>60.61</v>
      </c>
      <c r="G41" s="338">
        <v>39.39</v>
      </c>
      <c r="H41" s="407">
        <v>56.97</v>
      </c>
      <c r="I41" s="407">
        <v>43.03</v>
      </c>
    </row>
    <row r="42" spans="1:12" s="63" customFormat="1" ht="24.95" customHeight="1">
      <c r="A42" s="96"/>
      <c r="B42" s="60"/>
      <c r="C42" s="195" t="s">
        <v>216</v>
      </c>
      <c r="D42" s="338">
        <v>89.75</v>
      </c>
      <c r="E42" s="338">
        <v>10.25</v>
      </c>
      <c r="F42" s="338">
        <v>88.92</v>
      </c>
      <c r="G42" s="338">
        <v>11.08</v>
      </c>
      <c r="H42" s="407">
        <v>89.63</v>
      </c>
      <c r="I42" s="407">
        <v>10.37</v>
      </c>
    </row>
    <row r="43" spans="1:12" s="482" customFormat="1" ht="24.95" customHeight="1">
      <c r="A43" s="480"/>
      <c r="B43" s="481"/>
      <c r="C43" s="199" t="s">
        <v>882</v>
      </c>
      <c r="D43" s="401">
        <f>((1131+26)/D29)*100</f>
        <v>77.651006711409394</v>
      </c>
      <c r="E43" s="401">
        <f>((314+19)/D29)*100</f>
        <v>22.348993288590606</v>
      </c>
      <c r="F43" s="401">
        <v>76.599999999999994</v>
      </c>
      <c r="G43" s="401">
        <v>23.4</v>
      </c>
      <c r="H43" s="486">
        <v>77.36</v>
      </c>
      <c r="I43" s="486">
        <v>22.64</v>
      </c>
    </row>
    <row r="44" spans="1:12" s="63" customFormat="1" ht="24.95" customHeight="1">
      <c r="A44" s="96"/>
      <c r="B44" s="60"/>
      <c r="C44" s="834" t="s">
        <v>884</v>
      </c>
      <c r="D44" s="834"/>
      <c r="E44" s="834"/>
      <c r="F44" s="834"/>
      <c r="G44" s="834"/>
      <c r="H44" s="834"/>
      <c r="I44" s="834"/>
    </row>
    <row r="45" spans="1:12" s="63" customFormat="1" ht="24.95" customHeight="1">
      <c r="A45" s="96"/>
      <c r="B45" s="60"/>
      <c r="C45" s="834" t="s">
        <v>217</v>
      </c>
      <c r="D45" s="834"/>
      <c r="E45" s="834"/>
      <c r="F45" s="834"/>
      <c r="G45" s="834"/>
      <c r="H45" s="834"/>
      <c r="I45" s="834"/>
    </row>
    <row r="46" spans="1:12" s="63" customFormat="1" ht="24.95" customHeight="1">
      <c r="A46" s="96"/>
      <c r="B46" s="82"/>
    </row>
    <row r="47" spans="1:12" s="63" customFormat="1" ht="24.95" customHeight="1">
      <c r="A47" s="96"/>
      <c r="B47" s="60"/>
      <c r="C47" s="400" t="s">
        <v>886</v>
      </c>
    </row>
    <row r="48" spans="1:12" s="63" customFormat="1" ht="24.95" customHeight="1">
      <c r="A48" s="96"/>
      <c r="B48" s="60"/>
      <c r="C48" s="848" t="s">
        <v>734</v>
      </c>
      <c r="D48" s="850">
        <v>2022</v>
      </c>
      <c r="E48" s="850"/>
      <c r="F48" s="850"/>
      <c r="G48" s="850">
        <v>2023</v>
      </c>
      <c r="H48" s="850"/>
      <c r="I48" s="850"/>
      <c r="J48" s="847">
        <v>2024</v>
      </c>
      <c r="K48" s="847"/>
      <c r="L48" s="847"/>
    </row>
    <row r="49" spans="1:20" s="63" customFormat="1" ht="24.95" customHeight="1" thickBot="1">
      <c r="A49" s="96"/>
      <c r="B49" s="60"/>
      <c r="C49" s="849"/>
      <c r="D49" s="458" t="s">
        <v>218</v>
      </c>
      <c r="E49" s="458" t="s">
        <v>219</v>
      </c>
      <c r="F49" s="458" t="s">
        <v>220</v>
      </c>
      <c r="G49" s="458" t="s">
        <v>218</v>
      </c>
      <c r="H49" s="458" t="s">
        <v>219</v>
      </c>
      <c r="I49" s="458" t="s">
        <v>220</v>
      </c>
      <c r="J49" s="459" t="s">
        <v>218</v>
      </c>
      <c r="K49" s="459" t="s">
        <v>219</v>
      </c>
      <c r="L49" s="459" t="s">
        <v>220</v>
      </c>
    </row>
    <row r="50" spans="1:20" s="63" customFormat="1" ht="24.95" customHeight="1">
      <c r="A50" s="96"/>
      <c r="B50" s="60"/>
      <c r="C50" s="195" t="s">
        <v>210</v>
      </c>
      <c r="D50" s="338">
        <v>0</v>
      </c>
      <c r="E50" s="338">
        <v>100</v>
      </c>
      <c r="F50" s="338">
        <v>0</v>
      </c>
      <c r="G50" s="338">
        <v>0</v>
      </c>
      <c r="H50" s="338">
        <v>0</v>
      </c>
      <c r="I50" s="338">
        <v>100</v>
      </c>
      <c r="J50" s="407">
        <v>0</v>
      </c>
      <c r="K50" s="407">
        <v>0</v>
      </c>
      <c r="L50" s="407">
        <v>100</v>
      </c>
    </row>
    <row r="51" spans="1:20" s="63" customFormat="1" ht="24.95" customHeight="1">
      <c r="A51" s="96"/>
      <c r="B51" s="60"/>
      <c r="C51" s="195" t="s">
        <v>211</v>
      </c>
      <c r="D51" s="338">
        <v>0</v>
      </c>
      <c r="E51" s="338">
        <v>67</v>
      </c>
      <c r="F51" s="338">
        <v>33</v>
      </c>
      <c r="G51" s="338">
        <v>0</v>
      </c>
      <c r="H51" s="338">
        <v>68.75</v>
      </c>
      <c r="I51" s="338">
        <v>31.25</v>
      </c>
      <c r="J51" s="407">
        <v>0</v>
      </c>
      <c r="K51" s="407">
        <v>60</v>
      </c>
      <c r="L51" s="407">
        <v>40</v>
      </c>
    </row>
    <row r="52" spans="1:20" s="63" customFormat="1" ht="24.95" customHeight="1">
      <c r="A52" s="96"/>
      <c r="B52" s="60"/>
      <c r="C52" s="195" t="s">
        <v>212</v>
      </c>
      <c r="D52" s="338">
        <v>0.9</v>
      </c>
      <c r="E52" s="338">
        <v>80</v>
      </c>
      <c r="F52" s="338">
        <v>20</v>
      </c>
      <c r="G52" s="338">
        <v>0.81</v>
      </c>
      <c r="H52" s="338">
        <v>77.42</v>
      </c>
      <c r="I52" s="338">
        <v>21.77</v>
      </c>
      <c r="J52" s="407">
        <v>0.72</v>
      </c>
      <c r="K52" s="407">
        <v>78.989999999999995</v>
      </c>
      <c r="L52" s="407">
        <v>20.29</v>
      </c>
    </row>
    <row r="53" spans="1:20" s="63" customFormat="1" ht="24.95" customHeight="1">
      <c r="A53" s="96"/>
      <c r="B53" s="60"/>
      <c r="C53" s="195" t="s">
        <v>213</v>
      </c>
      <c r="D53" s="338">
        <v>2</v>
      </c>
      <c r="E53" s="338">
        <v>81</v>
      </c>
      <c r="F53" s="338">
        <v>17</v>
      </c>
      <c r="G53" s="338">
        <v>2.88</v>
      </c>
      <c r="H53" s="338">
        <v>76.98</v>
      </c>
      <c r="I53" s="338">
        <v>20.14</v>
      </c>
      <c r="J53" s="407">
        <v>2.42</v>
      </c>
      <c r="K53" s="407">
        <v>76.37</v>
      </c>
      <c r="L53" s="407">
        <v>21.21</v>
      </c>
    </row>
    <row r="54" spans="1:20" s="63" customFormat="1" ht="24.95" customHeight="1">
      <c r="A54" s="96"/>
      <c r="B54" s="60"/>
      <c r="C54" s="195" t="s">
        <v>214</v>
      </c>
      <c r="D54" s="338">
        <v>4</v>
      </c>
      <c r="E54" s="338">
        <v>87</v>
      </c>
      <c r="F54" s="338">
        <v>9</v>
      </c>
      <c r="G54" s="338">
        <v>2.02</v>
      </c>
      <c r="H54" s="338">
        <v>88.89</v>
      </c>
      <c r="I54" s="338">
        <v>9.09</v>
      </c>
      <c r="J54" s="407">
        <v>3.45</v>
      </c>
      <c r="K54" s="407">
        <v>86.21</v>
      </c>
      <c r="L54" s="407">
        <v>10.34</v>
      </c>
    </row>
    <row r="55" spans="1:20" s="63" customFormat="1" ht="24.95" customHeight="1">
      <c r="A55" s="96"/>
      <c r="B55" s="60"/>
      <c r="C55" s="195" t="s">
        <v>215</v>
      </c>
      <c r="D55" s="338">
        <v>29</v>
      </c>
      <c r="E55" s="338">
        <v>67</v>
      </c>
      <c r="F55" s="338">
        <v>4</v>
      </c>
      <c r="G55" s="338">
        <v>26.87</v>
      </c>
      <c r="H55" s="338">
        <v>68.48</v>
      </c>
      <c r="I55" s="338">
        <v>4.6500000000000004</v>
      </c>
      <c r="J55" s="407">
        <v>20.83</v>
      </c>
      <c r="K55" s="407">
        <v>73.28</v>
      </c>
      <c r="L55" s="407">
        <v>5.89</v>
      </c>
    </row>
    <row r="56" spans="1:20" s="63" customFormat="1" ht="24.95" customHeight="1">
      <c r="A56" s="96"/>
      <c r="B56" s="60"/>
      <c r="C56" s="195" t="s">
        <v>216</v>
      </c>
      <c r="D56" s="338">
        <v>15</v>
      </c>
      <c r="E56" s="338">
        <v>77</v>
      </c>
      <c r="F56" s="338">
        <v>8</v>
      </c>
      <c r="G56" s="338">
        <v>15.2</v>
      </c>
      <c r="H56" s="338">
        <v>75.819999999999993</v>
      </c>
      <c r="I56" s="338">
        <v>8.99</v>
      </c>
      <c r="J56" s="407">
        <v>12.5</v>
      </c>
      <c r="K56" s="407">
        <v>77.25</v>
      </c>
      <c r="L56" s="407">
        <v>10.25</v>
      </c>
    </row>
    <row r="57" spans="1:20" s="63" customFormat="1" ht="24.95" customHeight="1">
      <c r="A57" s="96"/>
      <c r="B57" s="60"/>
      <c r="C57" s="199" t="s">
        <v>882</v>
      </c>
      <c r="D57" s="401">
        <v>16.3</v>
      </c>
      <c r="E57" s="401">
        <v>75</v>
      </c>
      <c r="F57" s="401">
        <v>8.6999999999999993</v>
      </c>
      <c r="G57" s="401">
        <v>15.5</v>
      </c>
      <c r="H57" s="401">
        <v>75.05</v>
      </c>
      <c r="I57" s="401">
        <v>9.8000000000000007</v>
      </c>
      <c r="J57" s="486">
        <v>12.11</v>
      </c>
      <c r="K57" s="486">
        <v>76.84</v>
      </c>
      <c r="L57" s="486">
        <v>11.05</v>
      </c>
    </row>
    <row r="58" spans="1:20" s="63" customFormat="1" ht="24.95" customHeight="1">
      <c r="A58" s="96"/>
      <c r="B58" s="60"/>
      <c r="C58" s="834" t="s">
        <v>884</v>
      </c>
      <c r="D58" s="834"/>
      <c r="E58" s="834"/>
      <c r="F58" s="834"/>
      <c r="G58" s="834"/>
      <c r="H58" s="834"/>
      <c r="I58" s="834"/>
      <c r="J58" s="834"/>
      <c r="K58" s="834"/>
      <c r="L58" s="834"/>
    </row>
    <row r="59" spans="1:20" s="63" customFormat="1" ht="24.95" customHeight="1">
      <c r="A59" s="96"/>
      <c r="B59" s="60"/>
      <c r="C59" s="834" t="s">
        <v>217</v>
      </c>
      <c r="D59" s="834"/>
      <c r="E59" s="834"/>
      <c r="F59" s="834"/>
      <c r="G59" s="834"/>
      <c r="H59" s="834"/>
      <c r="I59" s="834"/>
      <c r="J59" s="834"/>
      <c r="K59" s="834"/>
      <c r="L59" s="834"/>
    </row>
    <row r="60" spans="1:20" s="63" customFormat="1" ht="24.95" customHeight="1">
      <c r="A60" s="96"/>
      <c r="B60" s="60"/>
    </row>
    <row r="61" spans="1:20" s="63" customFormat="1" ht="24.95" customHeight="1">
      <c r="A61" s="96"/>
      <c r="B61" s="60"/>
      <c r="C61" s="400" t="s">
        <v>887</v>
      </c>
    </row>
    <row r="62" spans="1:20" s="63" customFormat="1" ht="24.95" customHeight="1">
      <c r="A62" s="96"/>
      <c r="B62" s="60"/>
      <c r="C62" s="848" t="s">
        <v>734</v>
      </c>
      <c r="D62" s="850">
        <v>2022</v>
      </c>
      <c r="E62" s="850"/>
      <c r="F62" s="850"/>
      <c r="G62" s="850"/>
      <c r="H62" s="850"/>
      <c r="I62" s="850">
        <v>2023</v>
      </c>
      <c r="J62" s="850"/>
      <c r="K62" s="850"/>
      <c r="L62" s="850"/>
      <c r="M62" s="850"/>
      <c r="N62" s="850"/>
      <c r="O62" s="847">
        <v>2024</v>
      </c>
      <c r="P62" s="847"/>
      <c r="Q62" s="847"/>
      <c r="R62" s="847"/>
      <c r="S62" s="847"/>
      <c r="T62" s="847"/>
    </row>
    <row r="63" spans="1:20" s="63" customFormat="1" ht="24.95" customHeight="1" thickBot="1">
      <c r="A63" s="96"/>
      <c r="B63" s="60"/>
      <c r="C63" s="849"/>
      <c r="D63" s="458" t="s">
        <v>221</v>
      </c>
      <c r="E63" s="458" t="s">
        <v>222</v>
      </c>
      <c r="F63" s="458" t="s">
        <v>223</v>
      </c>
      <c r="G63" s="458" t="s">
        <v>224</v>
      </c>
      <c r="H63" s="458" t="s">
        <v>225</v>
      </c>
      <c r="I63" s="458" t="s">
        <v>221</v>
      </c>
      <c r="J63" s="458" t="s">
        <v>222</v>
      </c>
      <c r="K63" s="458" t="s">
        <v>223</v>
      </c>
      <c r="L63" s="458" t="s">
        <v>224</v>
      </c>
      <c r="M63" s="458" t="s">
        <v>225</v>
      </c>
      <c r="N63" s="458" t="s">
        <v>226</v>
      </c>
      <c r="O63" s="459" t="s">
        <v>221</v>
      </c>
      <c r="P63" s="459" t="s">
        <v>222</v>
      </c>
      <c r="Q63" s="459" t="s">
        <v>223</v>
      </c>
      <c r="R63" s="459" t="s">
        <v>224</v>
      </c>
      <c r="S63" s="459" t="s">
        <v>225</v>
      </c>
      <c r="T63" s="459" t="s">
        <v>226</v>
      </c>
    </row>
    <row r="64" spans="1:20" s="63" customFormat="1" ht="24.95" customHeight="1">
      <c r="A64" s="96"/>
      <c r="B64" s="60"/>
      <c r="C64" s="195" t="s">
        <v>210</v>
      </c>
      <c r="D64" s="478">
        <v>100</v>
      </c>
      <c r="E64" s="478">
        <v>0</v>
      </c>
      <c r="F64" s="478">
        <v>0</v>
      </c>
      <c r="G64" s="478">
        <v>0</v>
      </c>
      <c r="H64" s="478">
        <v>0</v>
      </c>
      <c r="I64" s="478">
        <v>100</v>
      </c>
      <c r="J64" s="478">
        <v>0</v>
      </c>
      <c r="K64" s="478">
        <v>0</v>
      </c>
      <c r="L64" s="478">
        <v>0</v>
      </c>
      <c r="M64" s="478">
        <v>0</v>
      </c>
      <c r="N64" s="478">
        <v>0</v>
      </c>
      <c r="O64" s="479">
        <v>100</v>
      </c>
      <c r="P64" s="479">
        <v>0</v>
      </c>
      <c r="Q64" s="479">
        <v>0</v>
      </c>
      <c r="R64" s="479">
        <v>0</v>
      </c>
      <c r="S64" s="479">
        <v>0</v>
      </c>
      <c r="T64" s="479">
        <v>0</v>
      </c>
    </row>
    <row r="65" spans="1:20" s="63" customFormat="1" ht="24.95" customHeight="1">
      <c r="A65" s="96"/>
      <c r="B65" s="60"/>
      <c r="C65" s="195" t="s">
        <v>211</v>
      </c>
      <c r="D65" s="478">
        <v>87</v>
      </c>
      <c r="E65" s="478">
        <v>0</v>
      </c>
      <c r="F65" s="478">
        <v>13</v>
      </c>
      <c r="G65" s="478">
        <v>0</v>
      </c>
      <c r="H65" s="478">
        <v>0</v>
      </c>
      <c r="I65" s="478">
        <v>75</v>
      </c>
      <c r="J65" s="478">
        <v>0</v>
      </c>
      <c r="K65" s="478">
        <v>18.75</v>
      </c>
      <c r="L65" s="478">
        <v>0</v>
      </c>
      <c r="M65" s="478">
        <v>0</v>
      </c>
      <c r="N65" s="478">
        <v>6.25</v>
      </c>
      <c r="O65" s="479">
        <v>60</v>
      </c>
      <c r="P65" s="479">
        <v>0</v>
      </c>
      <c r="Q65" s="479">
        <v>35</v>
      </c>
      <c r="R65" s="479">
        <v>0</v>
      </c>
      <c r="S65" s="479">
        <v>0</v>
      </c>
      <c r="T65" s="479">
        <v>5</v>
      </c>
    </row>
    <row r="66" spans="1:20" s="63" customFormat="1" ht="24.95" customHeight="1">
      <c r="A66" s="96"/>
      <c r="B66" s="82"/>
      <c r="C66" s="195" t="s">
        <v>212</v>
      </c>
      <c r="D66" s="478">
        <v>73</v>
      </c>
      <c r="E66" s="478">
        <v>0</v>
      </c>
      <c r="F66" s="478">
        <v>15</v>
      </c>
      <c r="G66" s="478">
        <v>0</v>
      </c>
      <c r="H66" s="478">
        <v>0</v>
      </c>
      <c r="I66" s="478">
        <v>76.61</v>
      </c>
      <c r="J66" s="478">
        <v>0</v>
      </c>
      <c r="K66" s="478">
        <v>16.13</v>
      </c>
      <c r="L66" s="478">
        <v>0.81</v>
      </c>
      <c r="M66" s="478">
        <v>0</v>
      </c>
      <c r="N66" s="478">
        <v>6.45</v>
      </c>
      <c r="O66" s="479">
        <v>68.849999999999994</v>
      </c>
      <c r="P66" s="479">
        <v>1.45</v>
      </c>
      <c r="Q66" s="479">
        <v>22.46</v>
      </c>
      <c r="R66" s="479">
        <v>0.72</v>
      </c>
      <c r="S66" s="479">
        <v>0</v>
      </c>
      <c r="T66" s="479">
        <v>6.52</v>
      </c>
    </row>
    <row r="67" spans="1:20" s="63" customFormat="1" ht="24.95" customHeight="1">
      <c r="A67" s="96"/>
      <c r="B67" s="82"/>
      <c r="C67" s="195" t="s">
        <v>213</v>
      </c>
      <c r="D67" s="478">
        <v>74</v>
      </c>
      <c r="E67" s="478">
        <v>2</v>
      </c>
      <c r="F67" s="478">
        <v>13</v>
      </c>
      <c r="G67" s="478">
        <v>2</v>
      </c>
      <c r="H67" s="478">
        <v>0</v>
      </c>
      <c r="I67" s="478">
        <v>71.94</v>
      </c>
      <c r="J67" s="478">
        <v>5.76</v>
      </c>
      <c r="K67" s="478">
        <v>17.260000000000002</v>
      </c>
      <c r="L67" s="478">
        <v>2.16</v>
      </c>
      <c r="M67" s="478">
        <v>0</v>
      </c>
      <c r="N67" s="478">
        <v>2.88</v>
      </c>
      <c r="O67" s="479">
        <v>69.7</v>
      </c>
      <c r="P67" s="479">
        <v>3.64</v>
      </c>
      <c r="Q67" s="479">
        <v>20</v>
      </c>
      <c r="R67" s="479">
        <v>1.21</v>
      </c>
      <c r="S67" s="479">
        <v>1.21</v>
      </c>
      <c r="T67" s="479">
        <v>4.24</v>
      </c>
    </row>
    <row r="68" spans="1:20" s="63" customFormat="1" ht="24.95" customHeight="1">
      <c r="A68" s="96"/>
      <c r="B68" s="82"/>
      <c r="C68" s="195" t="s">
        <v>214</v>
      </c>
      <c r="D68" s="478">
        <v>65</v>
      </c>
      <c r="E68" s="478">
        <v>3</v>
      </c>
      <c r="F68" s="478">
        <v>23</v>
      </c>
      <c r="G68" s="478">
        <v>1</v>
      </c>
      <c r="H68" s="478">
        <v>0</v>
      </c>
      <c r="I68" s="478">
        <v>71.72</v>
      </c>
      <c r="J68" s="478">
        <v>3.03</v>
      </c>
      <c r="K68" s="478">
        <v>21.21</v>
      </c>
      <c r="L68" s="478">
        <v>1.01</v>
      </c>
      <c r="M68" s="478">
        <v>0</v>
      </c>
      <c r="N68" s="478">
        <v>3.03</v>
      </c>
      <c r="O68" s="479">
        <v>62.07</v>
      </c>
      <c r="P68" s="479">
        <v>3.48</v>
      </c>
      <c r="Q68" s="479">
        <v>28.45</v>
      </c>
      <c r="R68" s="479">
        <v>0.86</v>
      </c>
      <c r="S68" s="479">
        <v>0</v>
      </c>
      <c r="T68" s="479">
        <v>5.17</v>
      </c>
    </row>
    <row r="69" spans="1:20" s="63" customFormat="1" ht="24.95" customHeight="1">
      <c r="A69" s="96"/>
      <c r="B69" s="82"/>
      <c r="C69" s="195" t="s">
        <v>215</v>
      </c>
      <c r="D69" s="478">
        <v>51</v>
      </c>
      <c r="E69" s="478">
        <v>6</v>
      </c>
      <c r="F69" s="478">
        <v>31</v>
      </c>
      <c r="G69" s="478">
        <v>2.5</v>
      </c>
      <c r="H69" s="478">
        <v>0.5</v>
      </c>
      <c r="I69" s="478">
        <v>54.14</v>
      </c>
      <c r="J69" s="478">
        <v>5.66</v>
      </c>
      <c r="K69" s="478">
        <v>33.94</v>
      </c>
      <c r="L69" s="478">
        <v>2.42</v>
      </c>
      <c r="M69" s="478">
        <v>0.4</v>
      </c>
      <c r="N69" s="478">
        <v>3.44</v>
      </c>
      <c r="O69" s="479">
        <v>55.2</v>
      </c>
      <c r="P69" s="479">
        <v>6.48</v>
      </c>
      <c r="Q69" s="479">
        <v>35.17</v>
      </c>
      <c r="R69" s="479">
        <v>1.57</v>
      </c>
      <c r="S69" s="479">
        <v>0.2</v>
      </c>
      <c r="T69" s="479">
        <v>1.38</v>
      </c>
    </row>
    <row r="70" spans="1:20" s="63" customFormat="1" ht="24.95" customHeight="1">
      <c r="A70" s="96"/>
      <c r="B70" s="82"/>
      <c r="C70" s="195" t="s">
        <v>216</v>
      </c>
      <c r="D70" s="478">
        <v>32</v>
      </c>
      <c r="E70" s="478">
        <v>8</v>
      </c>
      <c r="F70" s="478">
        <v>51</v>
      </c>
      <c r="G70" s="478">
        <v>3</v>
      </c>
      <c r="H70" s="478">
        <v>0</v>
      </c>
      <c r="I70" s="478">
        <v>31.7</v>
      </c>
      <c r="J70" s="478">
        <v>9.48</v>
      </c>
      <c r="K70" s="478">
        <v>50.82</v>
      </c>
      <c r="L70" s="478">
        <v>2.78</v>
      </c>
      <c r="M70" s="478">
        <v>0</v>
      </c>
      <c r="N70" s="478">
        <v>5.22</v>
      </c>
      <c r="O70" s="479">
        <v>29.11</v>
      </c>
      <c r="P70" s="479">
        <v>8.61</v>
      </c>
      <c r="Q70" s="479">
        <v>56.41</v>
      </c>
      <c r="R70" s="479">
        <v>2.42</v>
      </c>
      <c r="S70" s="479">
        <v>0.22</v>
      </c>
      <c r="T70" s="479">
        <v>3.23</v>
      </c>
    </row>
    <row r="71" spans="1:20" s="482" customFormat="1" ht="24.95" customHeight="1">
      <c r="A71" s="480"/>
      <c r="B71" s="483"/>
      <c r="C71" s="199" t="s">
        <v>882</v>
      </c>
      <c r="D71" s="485">
        <v>46.8</v>
      </c>
      <c r="E71" s="485">
        <v>5.8</v>
      </c>
      <c r="F71" s="485">
        <v>37.200000000000003</v>
      </c>
      <c r="G71" s="485">
        <v>2.2000000000000002</v>
      </c>
      <c r="H71" s="485">
        <v>0.1</v>
      </c>
      <c r="I71" s="485">
        <v>49.13</v>
      </c>
      <c r="J71" s="485">
        <v>6.32</v>
      </c>
      <c r="K71" s="485">
        <v>37.65</v>
      </c>
      <c r="L71" s="485">
        <v>2.2599999999999998</v>
      </c>
      <c r="M71" s="485">
        <v>0.13</v>
      </c>
      <c r="N71" s="485">
        <v>4.51</v>
      </c>
      <c r="O71" s="487">
        <v>45.34</v>
      </c>
      <c r="P71" s="487">
        <v>6.61</v>
      </c>
      <c r="Q71" s="487">
        <v>42.74</v>
      </c>
      <c r="R71" s="487">
        <v>1.84</v>
      </c>
      <c r="S71" s="487">
        <v>0.27</v>
      </c>
      <c r="T71" s="487">
        <v>3.2</v>
      </c>
    </row>
    <row r="72" spans="1:20" s="63" customFormat="1" ht="24.95" customHeight="1">
      <c r="A72" s="96"/>
      <c r="B72" s="60"/>
      <c r="C72" s="834" t="s">
        <v>884</v>
      </c>
      <c r="D72" s="834"/>
      <c r="E72" s="834"/>
      <c r="F72" s="834"/>
      <c r="G72" s="834"/>
      <c r="H72" s="834"/>
      <c r="I72" s="834"/>
    </row>
    <row r="73" spans="1:20" s="63" customFormat="1" ht="24.95" customHeight="1">
      <c r="A73" s="96"/>
      <c r="B73" s="60"/>
      <c r="C73" s="834" t="s">
        <v>217</v>
      </c>
      <c r="D73" s="834"/>
      <c r="E73" s="834"/>
      <c r="F73" s="834"/>
      <c r="G73" s="834"/>
      <c r="H73" s="834"/>
      <c r="I73" s="834"/>
    </row>
    <row r="74" spans="1:20" s="63" customFormat="1" ht="24.95" customHeight="1">
      <c r="A74" s="96"/>
      <c r="B74" s="60"/>
      <c r="C74" s="58"/>
    </row>
    <row r="75" spans="1:20" s="63" customFormat="1" ht="24.95" customHeight="1">
      <c r="A75" s="96"/>
      <c r="B75" s="60"/>
      <c r="C75" s="400" t="s">
        <v>888</v>
      </c>
    </row>
    <row r="76" spans="1:20" s="63" customFormat="1" ht="24.95" customHeight="1" thickBot="1">
      <c r="A76" s="96"/>
      <c r="B76" s="60"/>
      <c r="C76" s="436" t="s">
        <v>734</v>
      </c>
      <c r="D76" s="458">
        <v>2022</v>
      </c>
      <c r="E76" s="458">
        <v>2023</v>
      </c>
      <c r="F76" s="459">
        <v>2024</v>
      </c>
    </row>
    <row r="77" spans="1:20" s="63" customFormat="1" ht="24.95" customHeight="1">
      <c r="A77" s="96"/>
      <c r="B77" s="82"/>
      <c r="C77" s="207" t="s">
        <v>210</v>
      </c>
      <c r="D77" s="476">
        <v>0</v>
      </c>
      <c r="E77" s="476">
        <v>0</v>
      </c>
      <c r="F77" s="477">
        <v>0</v>
      </c>
    </row>
    <row r="78" spans="1:20" s="63" customFormat="1" ht="24.95" customHeight="1">
      <c r="A78" s="96"/>
      <c r="B78" s="60"/>
      <c r="C78" s="440" t="s">
        <v>211</v>
      </c>
      <c r="D78" s="476">
        <v>0</v>
      </c>
      <c r="E78" s="338">
        <v>9.1</v>
      </c>
      <c r="F78" s="407">
        <v>8.33</v>
      </c>
    </row>
    <row r="79" spans="1:20" s="63" customFormat="1" ht="24.95" customHeight="1">
      <c r="A79" s="96"/>
      <c r="B79" s="60"/>
      <c r="C79" s="440" t="s">
        <v>212</v>
      </c>
      <c r="D79" s="476">
        <v>0</v>
      </c>
      <c r="E79" s="338">
        <v>1.49</v>
      </c>
      <c r="F79" s="407">
        <v>1.85</v>
      </c>
    </row>
    <row r="80" spans="1:20" s="63" customFormat="1" ht="24.95" customHeight="1">
      <c r="A80" s="96"/>
      <c r="B80" s="60"/>
      <c r="C80" s="207" t="s">
        <v>227</v>
      </c>
      <c r="D80" s="476">
        <v>0</v>
      </c>
      <c r="E80" s="476">
        <v>0</v>
      </c>
      <c r="F80" s="477">
        <v>0</v>
      </c>
    </row>
    <row r="81" spans="1:16" s="63" customFormat="1" ht="24.95" customHeight="1">
      <c r="A81" s="285"/>
      <c r="B81" s="60"/>
      <c r="C81" s="440" t="s">
        <v>214</v>
      </c>
      <c r="D81" s="338">
        <v>2.6</v>
      </c>
      <c r="E81" s="338">
        <v>4.62</v>
      </c>
      <c r="F81" s="407">
        <v>1.56</v>
      </c>
    </row>
    <row r="82" spans="1:16" s="63" customFormat="1" ht="24.95" customHeight="1">
      <c r="A82" s="285"/>
      <c r="B82" s="60"/>
      <c r="C82" s="440" t="s">
        <v>215</v>
      </c>
      <c r="D82" s="338">
        <v>3.23</v>
      </c>
      <c r="E82" s="338">
        <v>4.37</v>
      </c>
      <c r="F82" s="407">
        <v>5.98</v>
      </c>
    </row>
    <row r="83" spans="1:16" s="63" customFormat="1" ht="24.95" customHeight="1">
      <c r="A83" s="285"/>
      <c r="B83" s="60"/>
      <c r="C83" s="440" t="s">
        <v>216</v>
      </c>
      <c r="D83" s="338">
        <v>0.87</v>
      </c>
      <c r="E83" s="338">
        <v>1.01</v>
      </c>
      <c r="F83" s="407">
        <v>2.2200000000000002</v>
      </c>
    </row>
    <row r="84" spans="1:16" s="63" customFormat="1" ht="24.95" customHeight="1">
      <c r="A84" s="285"/>
      <c r="B84" s="60"/>
      <c r="C84" s="210" t="s">
        <v>882</v>
      </c>
      <c r="D84" s="401">
        <v>1.5</v>
      </c>
      <c r="E84" s="401">
        <v>2.444</v>
      </c>
      <c r="F84" s="486">
        <v>3.41</v>
      </c>
    </row>
    <row r="85" spans="1:16" s="63" customFormat="1" ht="24.95" customHeight="1">
      <c r="A85" s="285"/>
      <c r="B85" s="60"/>
      <c r="C85" s="834" t="s">
        <v>884</v>
      </c>
      <c r="D85" s="834"/>
      <c r="E85" s="834"/>
      <c r="F85" s="834"/>
    </row>
    <row r="86" spans="1:16" s="63" customFormat="1" ht="24.95" customHeight="1">
      <c r="A86" s="285"/>
      <c r="B86" s="60"/>
      <c r="C86" s="834" t="s">
        <v>217</v>
      </c>
      <c r="D86" s="834"/>
      <c r="E86" s="834"/>
      <c r="F86" s="834"/>
    </row>
    <row r="87" spans="1:16" s="63" customFormat="1" ht="24.95" customHeight="1">
      <c r="A87" s="285"/>
      <c r="B87" s="60"/>
      <c r="C87" s="58"/>
    </row>
    <row r="88" spans="1:16" s="63" customFormat="1" ht="24.95" customHeight="1">
      <c r="A88" s="285"/>
      <c r="B88" s="60"/>
      <c r="C88" s="435" t="str">
        <f>Índice!D89</f>
        <v>GRI 405-2</v>
      </c>
      <c r="D88" s="843" t="str">
        <f>Índice!E89</f>
        <v>Proporção entre o salário-base e a remuneração recebidos pelas mulheres e aqueles recebidos pelos homens</v>
      </c>
      <c r="E88" s="844"/>
      <c r="F88" s="844"/>
      <c r="G88" s="844"/>
      <c r="H88" s="844"/>
      <c r="I88" s="844"/>
    </row>
    <row r="89" spans="1:16" s="63" customFormat="1" ht="24.95" customHeight="1">
      <c r="A89" s="285"/>
      <c r="B89" s="60"/>
      <c r="C89" s="851" t="s">
        <v>228</v>
      </c>
      <c r="D89" s="851"/>
      <c r="E89" s="851"/>
      <c r="F89" s="851"/>
      <c r="G89" s="851"/>
      <c r="H89" s="851"/>
      <c r="I89" s="851"/>
      <c r="J89" s="85"/>
      <c r="K89" s="85"/>
      <c r="L89" s="85"/>
      <c r="M89" s="715"/>
      <c r="N89" s="716"/>
      <c r="O89" s="716"/>
      <c r="P89" s="716"/>
    </row>
    <row r="90" spans="1:16" s="63" customFormat="1" ht="24.95" customHeight="1">
      <c r="A90" s="285"/>
      <c r="B90" s="60"/>
      <c r="C90" s="718"/>
      <c r="D90" s="718"/>
      <c r="E90" s="718"/>
      <c r="F90" s="718"/>
      <c r="G90" s="718"/>
      <c r="H90" s="718"/>
      <c r="I90" s="718"/>
      <c r="J90" s="87"/>
      <c r="K90" s="87"/>
      <c r="L90" s="87"/>
      <c r="M90" s="710"/>
      <c r="N90" s="711"/>
      <c r="O90" s="711"/>
      <c r="P90" s="711"/>
    </row>
    <row r="91" spans="1:16" s="63" customFormat="1" ht="24.95" customHeight="1">
      <c r="A91" s="285"/>
      <c r="B91" s="60"/>
      <c r="C91" s="718"/>
      <c r="D91" s="718"/>
      <c r="E91" s="718"/>
      <c r="F91" s="718"/>
      <c r="G91" s="718"/>
      <c r="H91" s="718"/>
      <c r="I91" s="718"/>
      <c r="J91" s="87"/>
      <c r="K91" s="87"/>
      <c r="L91" s="87"/>
      <c r="M91" s="710"/>
      <c r="N91" s="711"/>
      <c r="O91" s="711"/>
      <c r="P91" s="711"/>
    </row>
    <row r="92" spans="1:16" s="63" customFormat="1" ht="24.95" customHeight="1">
      <c r="A92" s="285"/>
      <c r="B92" s="60"/>
      <c r="C92" s="744" t="s">
        <v>883</v>
      </c>
      <c r="D92" s="744"/>
      <c r="E92" s="744"/>
      <c r="F92" s="744"/>
      <c r="G92" s="744"/>
      <c r="H92" s="744"/>
      <c r="I92" s="744"/>
      <c r="J92" s="87"/>
      <c r="K92" s="87"/>
      <c r="L92" s="87"/>
      <c r="M92" s="710"/>
      <c r="N92" s="711"/>
      <c r="O92" s="711"/>
      <c r="P92" s="711"/>
    </row>
    <row r="93" spans="1:16" s="63" customFormat="1" ht="24.95" customHeight="1" thickBot="1">
      <c r="A93" s="285"/>
      <c r="B93" s="60"/>
      <c r="C93" s="436" t="s">
        <v>734</v>
      </c>
      <c r="D93" s="458">
        <v>2022</v>
      </c>
      <c r="E93" s="458">
        <v>2023</v>
      </c>
      <c r="F93" s="459">
        <v>2024</v>
      </c>
    </row>
    <row r="94" spans="1:16" s="63" customFormat="1" ht="24.95" customHeight="1">
      <c r="A94" s="285"/>
      <c r="B94" s="60"/>
      <c r="C94" s="207" t="s">
        <v>211</v>
      </c>
      <c r="D94" s="476">
        <v>-12.5</v>
      </c>
      <c r="E94" s="476">
        <v>-11.5</v>
      </c>
      <c r="F94" s="477">
        <v>-8.8800000000000008</v>
      </c>
    </row>
    <row r="95" spans="1:16" s="63" customFormat="1" ht="24.95" customHeight="1">
      <c r="A95" s="285"/>
      <c r="B95" s="60"/>
      <c r="C95" s="440" t="s">
        <v>212</v>
      </c>
      <c r="D95" s="476">
        <v>-1.3</v>
      </c>
      <c r="E95" s="476">
        <v>-6.3</v>
      </c>
      <c r="F95" s="477">
        <v>-7.64</v>
      </c>
    </row>
    <row r="96" spans="1:16" s="63" customFormat="1" ht="24.95" customHeight="1">
      <c r="A96" s="285"/>
      <c r="B96" s="60"/>
      <c r="C96" s="440" t="s">
        <v>213</v>
      </c>
      <c r="D96" s="476">
        <v>-9.3000000000000007</v>
      </c>
      <c r="E96" s="476">
        <v>-4.5</v>
      </c>
      <c r="F96" s="477">
        <v>0.61</v>
      </c>
    </row>
    <row r="97" spans="1:13" s="63" customFormat="1" ht="24.95" customHeight="1">
      <c r="A97" s="285"/>
      <c r="B97" s="82"/>
      <c r="C97" s="207" t="s">
        <v>214</v>
      </c>
      <c r="D97" s="476">
        <v>-2.4</v>
      </c>
      <c r="E97" s="476">
        <v>0</v>
      </c>
      <c r="F97" s="477">
        <v>3.14</v>
      </c>
    </row>
    <row r="98" spans="1:13" s="63" customFormat="1" ht="24.95" customHeight="1">
      <c r="A98" s="285"/>
      <c r="B98" s="82"/>
      <c r="C98" s="440" t="s">
        <v>215</v>
      </c>
      <c r="D98" s="476">
        <v>-1.8</v>
      </c>
      <c r="E98" s="476">
        <v>-6.3</v>
      </c>
      <c r="F98" s="477">
        <v>-1.1000000000000001</v>
      </c>
    </row>
    <row r="99" spans="1:13" s="63" customFormat="1" ht="24.95" customHeight="1">
      <c r="A99" s="285"/>
      <c r="B99" s="82"/>
      <c r="C99" s="440" t="s">
        <v>216</v>
      </c>
      <c r="D99" s="476">
        <v>-3.6</v>
      </c>
      <c r="E99" s="476">
        <v>-1.8</v>
      </c>
      <c r="F99" s="477">
        <v>-2.77</v>
      </c>
    </row>
    <row r="100" spans="1:13" s="63" customFormat="1" ht="24.95" customHeight="1">
      <c r="A100" s="285"/>
      <c r="B100" s="82"/>
      <c r="C100" s="829" t="s">
        <v>889</v>
      </c>
      <c r="D100" s="829"/>
      <c r="E100" s="829"/>
      <c r="F100" s="829"/>
      <c r="G100" s="417"/>
      <c r="H100" s="417"/>
      <c r="I100" s="417"/>
      <c r="J100" s="417"/>
      <c r="K100" s="417"/>
      <c r="L100" s="417"/>
      <c r="M100" s="406"/>
    </row>
    <row r="101" spans="1:13" s="63" customFormat="1" ht="24.95" customHeight="1">
      <c r="A101" s="285"/>
      <c r="B101" s="61"/>
      <c r="C101" s="829"/>
      <c r="D101" s="829"/>
      <c r="E101" s="829"/>
      <c r="F101" s="829"/>
    </row>
    <row r="102" spans="1:13" s="63" customFormat="1" ht="24.95" customHeight="1">
      <c r="A102" s="285"/>
      <c r="B102" s="61"/>
      <c r="C102" s="829"/>
      <c r="D102" s="829"/>
      <c r="E102" s="829"/>
      <c r="F102" s="829"/>
    </row>
    <row r="103" spans="1:13" s="63" customFormat="1" ht="24.95" customHeight="1">
      <c r="A103" s="285"/>
      <c r="B103" s="61"/>
      <c r="C103" s="829"/>
      <c r="D103" s="829"/>
      <c r="E103" s="829"/>
      <c r="F103" s="829"/>
    </row>
    <row r="104" spans="1:13" s="63" customFormat="1" ht="24.95" customHeight="1">
      <c r="A104" s="285"/>
      <c r="B104" s="61"/>
    </row>
    <row r="105" spans="1:13" s="63" customFormat="1" ht="24.95" customHeight="1">
      <c r="A105" s="285"/>
      <c r="B105" s="61"/>
    </row>
    <row r="106" spans="1:13" s="63" customFormat="1" ht="24.95" customHeight="1">
      <c r="A106" s="285"/>
      <c r="B106" s="61"/>
    </row>
    <row r="107" spans="1:13" s="63" customFormat="1" ht="24.95" customHeight="1">
      <c r="A107" s="285"/>
      <c r="B107" s="61"/>
    </row>
    <row r="108" spans="1:13" s="63" customFormat="1" ht="24.95" customHeight="1">
      <c r="A108" s="285"/>
      <c r="B108" s="61"/>
    </row>
    <row r="109" spans="1:13" s="63" customFormat="1" ht="24.95" customHeight="1">
      <c r="A109" s="285"/>
      <c r="B109" s="61"/>
    </row>
    <row r="110" spans="1:13" s="63" customFormat="1" ht="24.95" customHeight="1">
      <c r="A110" s="285"/>
      <c r="B110" s="61"/>
    </row>
    <row r="111" spans="1:13" s="63" customFormat="1" ht="24.95" customHeight="1">
      <c r="A111" s="285"/>
      <c r="B111" s="61"/>
    </row>
    <row r="112" spans="1:13" s="63" customFormat="1" ht="24.95" customHeight="1">
      <c r="A112" s="285"/>
      <c r="B112" s="61"/>
    </row>
    <row r="113" spans="1:2" s="63" customFormat="1" ht="24.95" customHeight="1">
      <c r="A113" s="285"/>
      <c r="B113" s="61"/>
    </row>
    <row r="114" spans="1:2" s="63" customFormat="1" ht="24.95" customHeight="1">
      <c r="A114" s="285"/>
      <c r="B114" s="61"/>
    </row>
    <row r="115" spans="1:2" s="63" customFormat="1" ht="24.95" customHeight="1">
      <c r="A115" s="285"/>
      <c r="B115" s="61"/>
    </row>
    <row r="116" spans="1:2" s="63" customFormat="1" ht="24.95" customHeight="1">
      <c r="A116" s="285"/>
      <c r="B116" s="61"/>
    </row>
    <row r="117" spans="1:2" s="63" customFormat="1" ht="24.95" customHeight="1">
      <c r="A117" s="285"/>
      <c r="B117" s="61"/>
    </row>
    <row r="118" spans="1:2" s="63" customFormat="1" ht="24.95" customHeight="1">
      <c r="A118" s="285"/>
      <c r="B118" s="61"/>
    </row>
    <row r="119" spans="1:2" s="63" customFormat="1" ht="24.95" customHeight="1">
      <c r="A119" s="285"/>
      <c r="B119" s="61"/>
    </row>
    <row r="120" spans="1:2" s="63" customFormat="1" ht="24.95" customHeight="1">
      <c r="A120" s="285"/>
      <c r="B120" s="61"/>
    </row>
    <row r="121" spans="1:2" s="63" customFormat="1" ht="24.95" customHeight="1">
      <c r="A121" s="285"/>
      <c r="B121" s="61"/>
    </row>
    <row r="122" spans="1:2" s="63" customFormat="1" ht="24.95" customHeight="1">
      <c r="A122" s="285"/>
      <c r="B122" s="61"/>
    </row>
    <row r="123" spans="1:2" s="63" customFormat="1" ht="24.95" customHeight="1">
      <c r="A123" s="285"/>
      <c r="B123" s="61"/>
    </row>
    <row r="124" spans="1:2" s="63" customFormat="1" ht="24.95" customHeight="1">
      <c r="A124" s="285"/>
      <c r="B124" s="61"/>
    </row>
    <row r="125" spans="1:2" s="63" customFormat="1" ht="24.95" customHeight="1">
      <c r="A125" s="285"/>
      <c r="B125" s="61"/>
    </row>
    <row r="126" spans="1:2" s="63" customFormat="1" ht="24.95" customHeight="1">
      <c r="A126" s="285"/>
      <c r="B126" s="61"/>
    </row>
    <row r="127" spans="1:2" s="63" customFormat="1" ht="24.95" customHeight="1">
      <c r="A127" s="285"/>
      <c r="B127" s="61"/>
    </row>
    <row r="128" spans="1:2" s="63" customFormat="1" ht="24.95" customHeight="1">
      <c r="A128" s="285"/>
      <c r="B128" s="61"/>
    </row>
    <row r="129" spans="1:2" s="63" customFormat="1" ht="24.95" customHeight="1">
      <c r="A129" s="285"/>
      <c r="B129" s="61"/>
    </row>
    <row r="130" spans="1:2" ht="15" customHeight="1"/>
    <row r="131" spans="1:2" ht="15" customHeight="1"/>
    <row r="132" spans="1:2" ht="15" customHeight="1"/>
    <row r="133" spans="1:2" ht="15" customHeight="1"/>
    <row r="134" spans="1:2" ht="15" customHeight="1"/>
    <row r="135" spans="1:2" ht="15" customHeight="1"/>
    <row r="136" spans="1:2" ht="15" customHeight="1"/>
    <row r="137" spans="1:2" ht="15" customHeight="1"/>
    <row r="138" spans="1:2" ht="15" customHeight="1"/>
    <row r="139" spans="1:2" ht="15" customHeight="1"/>
    <row r="140" spans="1:2" ht="15" customHeight="1"/>
    <row r="141" spans="1:2" ht="15" customHeight="1"/>
    <row r="142" spans="1:2" ht="15" customHeight="1"/>
    <row r="143" spans="1:2" ht="15" customHeight="1"/>
    <row r="144" spans="1:2"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sheetData>
  <sheetProtection algorithmName="SHA-512" hashValue="AKrbkyRX2ztvrOHCvnYferfQQWm75Cnmpv/uEXSRcFjmpo6JXiOXmPs4aLMIgTvnTjPBHXhBD5XmbbuvpCJQOA==" saltValue="ndOwDWCWVcDhnKJBZQh63w==" spinCount="100000" sheet="1" objects="1" scenarios="1" formatColumns="0" formatRows="0" autoFilter="0"/>
  <mergeCells count="34">
    <mergeCell ref="C100:F103"/>
    <mergeCell ref="D6:I6"/>
    <mergeCell ref="C7:I8"/>
    <mergeCell ref="C33:F33"/>
    <mergeCell ref="C20:F20"/>
    <mergeCell ref="C31:E31"/>
    <mergeCell ref="C30:E30"/>
    <mergeCell ref="C48:C49"/>
    <mergeCell ref="D48:F48"/>
    <mergeCell ref="G48:I48"/>
    <mergeCell ref="H34:I34"/>
    <mergeCell ref="F34:G34"/>
    <mergeCell ref="D34:E34"/>
    <mergeCell ref="C34:C35"/>
    <mergeCell ref="C59:I59"/>
    <mergeCell ref="M89:P92"/>
    <mergeCell ref="C62:C63"/>
    <mergeCell ref="D62:H62"/>
    <mergeCell ref="I62:N62"/>
    <mergeCell ref="O62:T62"/>
    <mergeCell ref="C86:F86"/>
    <mergeCell ref="D88:I88"/>
    <mergeCell ref="C89:I91"/>
    <mergeCell ref="C92:I92"/>
    <mergeCell ref="M7:P9"/>
    <mergeCell ref="C44:I44"/>
    <mergeCell ref="C45:I45"/>
    <mergeCell ref="C58:I58"/>
    <mergeCell ref="J58:L58"/>
    <mergeCell ref="J59:L59"/>
    <mergeCell ref="C72:I72"/>
    <mergeCell ref="C73:I73"/>
    <mergeCell ref="C85:F85"/>
    <mergeCell ref="J48:L48"/>
  </mergeCells>
  <hyperlinks>
    <hyperlink ref="E3" location="'Diversidade e inclusão'!C6" display="GRI 405-1" xr:uid="{CA2DC8AD-7ADF-4E47-B8C1-2128AE7D2440}"/>
    <hyperlink ref="F3" location="'Diversidade e inclusão'!C88" display="GRI 405-2" xr:uid="{A46BA435-A23D-4060-8804-54048D616C16}"/>
  </hyperlinks>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CFB7-8D2A-405E-AA72-E6B273E91AE4}">
  <sheetPr>
    <tabColor rgb="FF02585C"/>
  </sheetPr>
  <dimension ref="A1:AU723"/>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2.75" zeroHeight="1"/>
  <cols>
    <col min="1" max="1" width="33.7109375" style="45" customWidth="1"/>
    <col min="2" max="2" width="3.7109375" style="32" customWidth="1"/>
    <col min="3" max="13" width="20.85546875" style="17" customWidth="1"/>
    <col min="14" max="14" width="14.140625" style="17" customWidth="1"/>
    <col min="15" max="21" width="14.140625" style="17" hidden="1" customWidth="1"/>
    <col min="22" max="23" width="30" style="17" hidden="1" customWidth="1"/>
    <col min="24" max="33" width="18.140625" style="17" hidden="1" customWidth="1"/>
    <col min="34" max="16384" width="0" style="17"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34" t="str">
        <f>Índice!B88</f>
        <v>CAPITAL HUMANO</v>
      </c>
      <c r="D3" s="60"/>
      <c r="E3" s="488" t="s">
        <v>467</v>
      </c>
      <c r="F3" s="488" t="s">
        <v>612</v>
      </c>
      <c r="G3" s="488" t="s">
        <v>613</v>
      </c>
      <c r="H3" s="488" t="s">
        <v>614</v>
      </c>
      <c r="I3" s="488" t="s">
        <v>615</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Índice!C90</f>
        <v>Saúde, bem-estar e segurança</v>
      </c>
      <c r="D4" s="60"/>
      <c r="E4" s="488" t="s">
        <v>616</v>
      </c>
      <c r="F4" s="488" t="s">
        <v>617</v>
      </c>
      <c r="G4" s="488" t="s">
        <v>618</v>
      </c>
      <c r="H4" s="488" t="s">
        <v>619</v>
      </c>
      <c r="I4" s="488" t="s">
        <v>620</v>
      </c>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18"/>
      <c r="D5" s="60"/>
      <c r="E5" s="488" t="s">
        <v>621</v>
      </c>
      <c r="F5" s="488" t="s">
        <v>622</v>
      </c>
      <c r="G5" s="488" t="s">
        <v>623</v>
      </c>
      <c r="H5" s="488" t="s">
        <v>624</v>
      </c>
      <c r="I5" s="488" t="s">
        <v>625</v>
      </c>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97"/>
      <c r="D6" s="95"/>
      <c r="E6" s="527" t="s">
        <v>627</v>
      </c>
      <c r="F6" s="527" t="s">
        <v>626</v>
      </c>
      <c r="G6" s="528"/>
      <c r="H6" s="528"/>
      <c r="I6" s="528"/>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6"/>
      <c r="B7" s="60"/>
      <c r="C7" s="435" t="str">
        <f>Índice!D90</f>
        <v>GRI 3-3</v>
      </c>
      <c r="D7" s="843" t="str">
        <f>Índice!E90</f>
        <v>Saúde, bem-estar e segurança do colaborador</v>
      </c>
      <c r="E7" s="844"/>
      <c r="F7" s="844"/>
      <c r="G7" s="844"/>
      <c r="H7" s="844"/>
      <c r="I7" s="844"/>
      <c r="J7" s="60"/>
      <c r="K7" s="60"/>
      <c r="L7" s="102"/>
      <c r="M7" s="95"/>
      <c r="O7" s="63"/>
      <c r="P7" s="63"/>
      <c r="Q7" s="63"/>
      <c r="R7" s="63"/>
      <c r="S7" s="63"/>
      <c r="T7" s="63"/>
      <c r="U7" s="64"/>
      <c r="V7" s="65"/>
      <c r="W7" s="65"/>
      <c r="X7" s="65"/>
      <c r="Y7" s="65"/>
      <c r="Z7" s="66"/>
      <c r="AA7" s="65"/>
      <c r="AB7" s="65"/>
      <c r="AC7" s="65"/>
      <c r="AD7" s="65"/>
      <c r="AE7" s="65"/>
      <c r="AF7" s="65"/>
      <c r="AG7" s="65"/>
      <c r="AH7" s="65"/>
      <c r="AI7" s="65"/>
      <c r="AJ7" s="65"/>
      <c r="AK7" s="65"/>
      <c r="AL7" s="65"/>
      <c r="AM7" s="65"/>
      <c r="AN7" s="65"/>
      <c r="AO7" s="66"/>
      <c r="AP7" s="65"/>
      <c r="AQ7" s="65"/>
      <c r="AR7" s="65"/>
      <c r="AS7" s="65"/>
    </row>
    <row r="8" spans="1:46" s="62" customFormat="1" ht="24.95" customHeight="1">
      <c r="A8" s="94"/>
      <c r="B8" s="60"/>
      <c r="C8" s="851" t="s">
        <v>229</v>
      </c>
      <c r="D8" s="851"/>
      <c r="E8" s="851"/>
      <c r="F8" s="851"/>
      <c r="G8" s="851"/>
      <c r="H8" s="851"/>
      <c r="I8" s="851"/>
      <c r="J8" s="91"/>
      <c r="K8" s="91"/>
      <c r="L8" s="91"/>
      <c r="M8" s="194"/>
      <c r="N8" s="68"/>
      <c r="O8" s="69"/>
      <c r="P8" s="69"/>
      <c r="Q8" s="69"/>
      <c r="R8" s="69"/>
      <c r="S8" s="69"/>
      <c r="T8" s="69"/>
      <c r="U8" s="70"/>
      <c r="V8" s="71"/>
      <c r="W8" s="71"/>
      <c r="X8" s="71"/>
      <c r="Y8" s="71"/>
      <c r="Z8" s="72"/>
      <c r="AA8" s="71"/>
      <c r="AB8" s="71"/>
      <c r="AC8" s="71"/>
      <c r="AD8" s="71"/>
      <c r="AE8" s="71"/>
      <c r="AF8" s="71"/>
      <c r="AG8" s="71"/>
      <c r="AH8" s="71"/>
      <c r="AI8" s="71"/>
      <c r="AJ8" s="71"/>
      <c r="AK8" s="71"/>
      <c r="AL8" s="71"/>
      <c r="AM8" s="71"/>
      <c r="AN8" s="71"/>
      <c r="AO8" s="66"/>
      <c r="AP8" s="65"/>
      <c r="AQ8" s="65"/>
      <c r="AR8" s="65"/>
      <c r="AS8" s="65"/>
      <c r="AT8" s="61"/>
    </row>
    <row r="9" spans="1:46" s="62" customFormat="1" ht="24.95" customHeight="1">
      <c r="A9" s="98"/>
      <c r="B9" s="76"/>
      <c r="C9" s="718"/>
      <c r="D9" s="718"/>
      <c r="E9" s="718"/>
      <c r="F9" s="718"/>
      <c r="G9" s="718"/>
      <c r="H9" s="718"/>
      <c r="I9" s="718"/>
      <c r="J9" s="89"/>
      <c r="K9" s="89"/>
      <c r="L9" s="89"/>
      <c r="M9" s="194"/>
      <c r="N9" s="68"/>
      <c r="O9" s="69"/>
      <c r="P9" s="69"/>
      <c r="Q9" s="69"/>
      <c r="R9" s="69"/>
      <c r="S9" s="69"/>
      <c r="T9" s="69"/>
      <c r="U9" s="70"/>
      <c r="V9" s="71"/>
      <c r="W9" s="71"/>
      <c r="X9" s="71"/>
      <c r="Y9" s="71"/>
      <c r="Z9" s="72"/>
      <c r="AA9" s="71"/>
      <c r="AB9" s="71"/>
      <c r="AC9" s="71"/>
      <c r="AD9" s="71"/>
      <c r="AE9" s="71"/>
      <c r="AF9" s="71"/>
      <c r="AG9" s="71"/>
      <c r="AH9" s="71"/>
      <c r="AI9" s="71"/>
      <c r="AJ9" s="71"/>
      <c r="AK9" s="71"/>
      <c r="AL9" s="71"/>
      <c r="AM9" s="71"/>
      <c r="AN9" s="71"/>
      <c r="AO9" s="66"/>
      <c r="AP9" s="65"/>
      <c r="AQ9" s="65"/>
      <c r="AR9" s="65"/>
      <c r="AS9" s="65"/>
      <c r="AT9" s="61"/>
    </row>
    <row r="10" spans="1:46" s="62" customFormat="1" ht="24.95" customHeight="1">
      <c r="A10" s="98"/>
      <c r="B10" s="76"/>
      <c r="C10" s="718"/>
      <c r="D10" s="718"/>
      <c r="E10" s="718"/>
      <c r="F10" s="718"/>
      <c r="G10" s="718"/>
      <c r="H10" s="718"/>
      <c r="I10" s="718"/>
      <c r="J10" s="89"/>
      <c r="K10" s="89"/>
      <c r="L10" s="89"/>
      <c r="M10" s="194"/>
      <c r="N10" s="68"/>
      <c r="O10" s="69"/>
      <c r="P10" s="69"/>
      <c r="Q10" s="69"/>
      <c r="R10" s="69"/>
      <c r="S10" s="69"/>
      <c r="T10" s="69"/>
      <c r="U10" s="70"/>
      <c r="V10" s="71"/>
      <c r="W10" s="71"/>
      <c r="X10" s="71"/>
      <c r="Y10" s="71"/>
      <c r="Z10" s="72"/>
      <c r="AA10" s="71"/>
      <c r="AB10" s="71"/>
      <c r="AC10" s="71"/>
      <c r="AD10" s="71"/>
      <c r="AE10" s="71"/>
      <c r="AF10" s="71"/>
      <c r="AG10" s="71"/>
      <c r="AH10" s="71"/>
      <c r="AI10" s="71"/>
      <c r="AJ10" s="71"/>
      <c r="AK10" s="71"/>
      <c r="AL10" s="71"/>
      <c r="AM10" s="71"/>
      <c r="AN10" s="71"/>
      <c r="AO10" s="66"/>
      <c r="AP10" s="65"/>
      <c r="AQ10" s="65"/>
      <c r="AR10" s="65"/>
      <c r="AS10" s="65"/>
      <c r="AT10" s="61"/>
    </row>
    <row r="11" spans="1:46" s="62" customFormat="1" ht="24.95" customHeight="1">
      <c r="A11" s="98"/>
      <c r="B11" s="76"/>
      <c r="C11" s="718"/>
      <c r="D11" s="718"/>
      <c r="E11" s="718"/>
      <c r="F11" s="718"/>
      <c r="G11" s="718"/>
      <c r="H11" s="718"/>
      <c r="I11" s="718"/>
      <c r="J11" s="89"/>
      <c r="K11" s="89"/>
      <c r="L11" s="89"/>
      <c r="M11" s="194"/>
      <c r="N11" s="68"/>
      <c r="O11" s="69"/>
      <c r="P11" s="69"/>
      <c r="Q11" s="69"/>
      <c r="R11" s="69"/>
      <c r="S11" s="69"/>
      <c r="T11" s="69"/>
      <c r="U11" s="70"/>
      <c r="V11" s="71"/>
      <c r="W11" s="71"/>
      <c r="X11" s="71"/>
      <c r="Y11" s="71"/>
      <c r="Z11" s="72"/>
      <c r="AA11" s="71"/>
      <c r="AB11" s="71"/>
      <c r="AC11" s="71"/>
      <c r="AD11" s="71"/>
      <c r="AE11" s="71"/>
      <c r="AF11" s="71"/>
      <c r="AG11" s="71"/>
      <c r="AH11" s="71"/>
      <c r="AI11" s="71"/>
      <c r="AJ11" s="71"/>
      <c r="AK11" s="71"/>
      <c r="AL11" s="71"/>
      <c r="AM11" s="71"/>
      <c r="AN11" s="71"/>
      <c r="AO11" s="66"/>
      <c r="AP11" s="65"/>
      <c r="AQ11" s="65"/>
      <c r="AR11" s="65"/>
      <c r="AS11" s="65"/>
      <c r="AT11" s="61"/>
    </row>
    <row r="12" spans="1:46" s="62" customFormat="1" ht="24.95" customHeight="1">
      <c r="A12" s="98"/>
      <c r="B12" s="76"/>
      <c r="C12" s="718"/>
      <c r="D12" s="718"/>
      <c r="E12" s="718"/>
      <c r="F12" s="718"/>
      <c r="G12" s="718"/>
      <c r="H12" s="718"/>
      <c r="I12" s="718"/>
      <c r="J12" s="89"/>
      <c r="K12" s="89"/>
      <c r="L12" s="89"/>
      <c r="M12" s="194"/>
      <c r="N12" s="68"/>
      <c r="O12" s="69"/>
      <c r="P12" s="69"/>
      <c r="Q12" s="69"/>
      <c r="R12" s="69"/>
      <c r="S12" s="69"/>
      <c r="T12" s="69"/>
      <c r="U12" s="70"/>
      <c r="V12" s="71"/>
      <c r="W12" s="71"/>
      <c r="X12" s="71"/>
      <c r="Y12" s="71"/>
      <c r="Z12" s="72"/>
      <c r="AA12" s="71"/>
      <c r="AB12" s="71"/>
      <c r="AC12" s="71"/>
      <c r="AD12" s="71"/>
      <c r="AE12" s="71"/>
      <c r="AF12" s="71"/>
      <c r="AG12" s="71"/>
      <c r="AH12" s="71"/>
      <c r="AI12" s="71"/>
      <c r="AJ12" s="71"/>
      <c r="AK12" s="71"/>
      <c r="AL12" s="71"/>
      <c r="AM12" s="71"/>
      <c r="AN12" s="71"/>
      <c r="AO12" s="66"/>
      <c r="AP12" s="65"/>
      <c r="AQ12" s="65"/>
      <c r="AR12" s="65"/>
      <c r="AS12" s="65"/>
      <c r="AT12" s="61"/>
    </row>
    <row r="13" spans="1:46" s="62" customFormat="1" ht="24.95" customHeight="1">
      <c r="A13" s="96"/>
      <c r="B13" s="76"/>
      <c r="C13" s="718"/>
      <c r="D13" s="718"/>
      <c r="E13" s="718"/>
      <c r="F13" s="718"/>
      <c r="G13" s="718"/>
      <c r="H13" s="718"/>
      <c r="I13" s="718"/>
      <c r="J13" s="89"/>
      <c r="K13" s="89"/>
      <c r="L13" s="89"/>
      <c r="M13" s="194"/>
      <c r="N13" s="68"/>
      <c r="O13" s="69"/>
      <c r="P13" s="69"/>
      <c r="Q13" s="69"/>
      <c r="R13" s="69"/>
      <c r="S13" s="69"/>
      <c r="T13" s="69"/>
      <c r="U13" s="70"/>
      <c r="V13" s="71"/>
      <c r="W13" s="71"/>
      <c r="X13" s="71"/>
      <c r="Y13" s="71"/>
      <c r="Z13" s="72"/>
      <c r="AA13" s="71"/>
      <c r="AB13" s="71"/>
      <c r="AC13" s="71"/>
      <c r="AD13" s="71"/>
      <c r="AE13" s="71"/>
      <c r="AF13" s="71"/>
      <c r="AG13" s="71"/>
      <c r="AH13" s="71"/>
      <c r="AI13" s="71"/>
      <c r="AJ13" s="71"/>
      <c r="AK13" s="71"/>
      <c r="AL13" s="71"/>
      <c r="AM13" s="71"/>
      <c r="AN13" s="71"/>
      <c r="AO13" s="66"/>
      <c r="AP13" s="65"/>
      <c r="AQ13" s="65"/>
      <c r="AR13" s="65"/>
      <c r="AS13" s="65"/>
      <c r="AT13" s="61"/>
    </row>
    <row r="14" spans="1:46" s="62" customFormat="1" ht="24.95" customHeight="1">
      <c r="A14" s="96"/>
      <c r="B14" s="76"/>
      <c r="C14" s="718"/>
      <c r="D14" s="718"/>
      <c r="E14" s="718"/>
      <c r="F14" s="718"/>
      <c r="G14" s="718"/>
      <c r="H14" s="718"/>
      <c r="I14" s="718"/>
      <c r="J14" s="89"/>
      <c r="K14" s="89"/>
      <c r="L14" s="89"/>
      <c r="M14" s="194"/>
      <c r="N14" s="68"/>
      <c r="O14" s="69"/>
      <c r="P14" s="69"/>
      <c r="Q14" s="69"/>
      <c r="R14" s="69"/>
      <c r="S14" s="69"/>
      <c r="T14" s="69"/>
      <c r="U14" s="70"/>
      <c r="V14" s="71"/>
      <c r="W14" s="71"/>
      <c r="X14" s="71"/>
      <c r="Y14" s="71"/>
      <c r="Z14" s="72"/>
      <c r="AA14" s="71"/>
      <c r="AB14" s="71"/>
      <c r="AC14" s="71"/>
      <c r="AD14" s="71"/>
      <c r="AE14" s="71"/>
      <c r="AF14" s="71"/>
      <c r="AG14" s="71"/>
      <c r="AH14" s="71"/>
      <c r="AI14" s="71"/>
      <c r="AJ14" s="71"/>
      <c r="AK14" s="71"/>
      <c r="AL14" s="71"/>
      <c r="AM14" s="71"/>
      <c r="AN14" s="71"/>
      <c r="AO14" s="66"/>
      <c r="AP14" s="65"/>
      <c r="AQ14" s="65"/>
      <c r="AR14" s="65"/>
      <c r="AS14" s="65"/>
      <c r="AT14" s="61"/>
    </row>
    <row r="15" spans="1:46" s="62" customFormat="1" ht="24.95" customHeight="1">
      <c r="A15" s="96"/>
      <c r="B15" s="76"/>
      <c r="C15" s="718"/>
      <c r="D15" s="718"/>
      <c r="E15" s="718"/>
      <c r="F15" s="718"/>
      <c r="G15" s="718"/>
      <c r="H15" s="718"/>
      <c r="I15" s="718"/>
      <c r="J15" s="89"/>
      <c r="K15" s="89"/>
      <c r="L15" s="89"/>
      <c r="M15" s="194"/>
      <c r="N15" s="68"/>
      <c r="O15" s="69"/>
      <c r="P15" s="69"/>
      <c r="Q15" s="69"/>
      <c r="R15" s="69"/>
      <c r="S15" s="69"/>
      <c r="T15" s="69"/>
      <c r="U15" s="70"/>
      <c r="V15" s="71"/>
      <c r="W15" s="71"/>
      <c r="X15" s="71"/>
      <c r="Y15" s="71"/>
      <c r="Z15" s="72"/>
      <c r="AA15" s="71"/>
      <c r="AB15" s="71"/>
      <c r="AC15" s="71"/>
      <c r="AD15" s="71"/>
      <c r="AE15" s="71"/>
      <c r="AF15" s="71"/>
      <c r="AG15" s="71"/>
      <c r="AH15" s="71"/>
      <c r="AI15" s="71"/>
      <c r="AJ15" s="71"/>
      <c r="AK15" s="71"/>
      <c r="AL15" s="71"/>
      <c r="AM15" s="71"/>
      <c r="AN15" s="71"/>
      <c r="AO15" s="66"/>
      <c r="AP15" s="65"/>
      <c r="AQ15" s="65"/>
      <c r="AR15" s="65"/>
      <c r="AS15" s="65"/>
      <c r="AT15" s="61"/>
    </row>
    <row r="16" spans="1:46" s="62" customFormat="1" ht="24.95" customHeight="1">
      <c r="A16" s="96"/>
      <c r="B16" s="76"/>
      <c r="C16" s="718"/>
      <c r="D16" s="718"/>
      <c r="E16" s="718"/>
      <c r="F16" s="718"/>
      <c r="G16" s="718"/>
      <c r="H16" s="718"/>
      <c r="I16" s="718"/>
      <c r="J16" s="89"/>
      <c r="K16" s="89"/>
      <c r="L16" s="89"/>
      <c r="M16" s="194"/>
      <c r="N16" s="68"/>
      <c r="O16" s="69"/>
      <c r="P16" s="69"/>
      <c r="Q16" s="69"/>
      <c r="R16" s="69"/>
      <c r="S16" s="69"/>
      <c r="T16" s="69"/>
      <c r="U16" s="70"/>
      <c r="V16" s="71"/>
      <c r="W16" s="71"/>
      <c r="X16" s="71"/>
      <c r="Y16" s="71"/>
      <c r="Z16" s="72"/>
      <c r="AA16" s="71"/>
      <c r="AB16" s="71"/>
      <c r="AC16" s="71"/>
      <c r="AD16" s="71"/>
      <c r="AE16" s="71"/>
      <c r="AF16" s="71"/>
      <c r="AG16" s="71"/>
      <c r="AH16" s="71"/>
      <c r="AI16" s="71"/>
      <c r="AJ16" s="71"/>
      <c r="AK16" s="71"/>
      <c r="AL16" s="71"/>
      <c r="AM16" s="71"/>
      <c r="AN16" s="71"/>
      <c r="AO16" s="66"/>
      <c r="AP16" s="65"/>
      <c r="AQ16" s="65"/>
      <c r="AR16" s="65"/>
      <c r="AS16" s="65"/>
      <c r="AT16" s="61"/>
    </row>
    <row r="17" spans="1:47" s="62" customFormat="1" ht="24.95" customHeight="1">
      <c r="A17" s="96"/>
      <c r="B17" s="76"/>
      <c r="C17" s="718"/>
      <c r="D17" s="718"/>
      <c r="E17" s="718"/>
      <c r="F17" s="718"/>
      <c r="G17" s="718"/>
      <c r="H17" s="718"/>
      <c r="I17" s="718"/>
      <c r="J17" s="89"/>
      <c r="K17" s="89"/>
      <c r="L17" s="89"/>
      <c r="M17" s="194"/>
      <c r="N17" s="68"/>
      <c r="O17" s="69"/>
      <c r="P17" s="69"/>
      <c r="Q17" s="69"/>
      <c r="R17" s="69"/>
      <c r="S17" s="69"/>
      <c r="T17" s="69"/>
      <c r="U17" s="70"/>
      <c r="V17" s="71"/>
      <c r="W17" s="71"/>
      <c r="X17" s="71"/>
      <c r="Y17" s="71"/>
      <c r="Z17" s="72"/>
      <c r="AA17" s="71"/>
      <c r="AB17" s="71"/>
      <c r="AC17" s="71"/>
      <c r="AD17" s="71"/>
      <c r="AE17" s="71"/>
      <c r="AF17" s="71"/>
      <c r="AG17" s="71"/>
      <c r="AH17" s="71"/>
      <c r="AI17" s="71"/>
      <c r="AJ17" s="71"/>
      <c r="AK17" s="71"/>
      <c r="AL17" s="71"/>
      <c r="AM17" s="71"/>
      <c r="AN17" s="71"/>
      <c r="AO17" s="66"/>
      <c r="AP17" s="65"/>
      <c r="AQ17" s="65"/>
      <c r="AR17" s="65"/>
      <c r="AS17" s="65"/>
      <c r="AT17" s="61"/>
    </row>
    <row r="18" spans="1:47" s="62" customFormat="1" ht="24.95" customHeight="1">
      <c r="A18" s="96"/>
      <c r="B18" s="76"/>
      <c r="C18" s="718"/>
      <c r="D18" s="718"/>
      <c r="E18" s="718"/>
      <c r="F18" s="718"/>
      <c r="G18" s="718"/>
      <c r="H18" s="718"/>
      <c r="I18" s="718"/>
      <c r="J18" s="89"/>
      <c r="K18" s="89"/>
      <c r="L18" s="89"/>
      <c r="M18" s="194"/>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c r="AT18" s="61"/>
    </row>
    <row r="19" spans="1:47" s="62" customFormat="1" ht="24.95" customHeight="1">
      <c r="A19" s="96"/>
      <c r="B19" s="76"/>
      <c r="C19" s="718"/>
      <c r="D19" s="718"/>
      <c r="E19" s="718"/>
      <c r="F19" s="718"/>
      <c r="G19" s="718"/>
      <c r="H19" s="718"/>
      <c r="I19" s="718"/>
      <c r="J19" s="89"/>
      <c r="K19" s="89"/>
      <c r="L19" s="89"/>
      <c r="M19" s="194"/>
      <c r="N19" s="68"/>
      <c r="O19" s="69"/>
      <c r="P19" s="69"/>
      <c r="Q19" s="69"/>
      <c r="R19" s="69"/>
      <c r="S19" s="69"/>
      <c r="T19" s="69"/>
      <c r="U19" s="70"/>
      <c r="V19" s="71"/>
      <c r="W19" s="71"/>
      <c r="X19" s="71"/>
      <c r="Y19" s="71"/>
      <c r="Z19" s="72"/>
      <c r="AA19" s="71"/>
      <c r="AB19" s="71"/>
      <c r="AC19" s="71"/>
      <c r="AD19" s="71"/>
      <c r="AE19" s="71"/>
      <c r="AF19" s="71"/>
      <c r="AG19" s="71"/>
      <c r="AH19" s="71"/>
      <c r="AI19" s="71"/>
      <c r="AJ19" s="71"/>
      <c r="AK19" s="71"/>
      <c r="AL19" s="71"/>
      <c r="AM19" s="71"/>
      <c r="AN19" s="71"/>
      <c r="AO19" s="66"/>
      <c r="AP19" s="65"/>
      <c r="AQ19" s="65"/>
      <c r="AR19" s="65"/>
      <c r="AS19" s="65"/>
      <c r="AT19" s="61"/>
    </row>
    <row r="20" spans="1:47" s="62" customFormat="1" ht="24.95" customHeight="1">
      <c r="A20" s="96"/>
      <c r="B20" s="76"/>
      <c r="C20" s="718"/>
      <c r="D20" s="718"/>
      <c r="E20" s="718"/>
      <c r="F20" s="718"/>
      <c r="G20" s="718"/>
      <c r="H20" s="718"/>
      <c r="I20" s="718"/>
      <c r="J20" s="89"/>
      <c r="K20" s="89"/>
      <c r="L20" s="89"/>
      <c r="M20" s="194"/>
      <c r="N20" s="68"/>
      <c r="O20" s="69"/>
      <c r="P20" s="69"/>
      <c r="Q20" s="69"/>
      <c r="R20" s="69"/>
      <c r="S20" s="69"/>
      <c r="T20" s="69"/>
      <c r="U20" s="70"/>
      <c r="V20" s="71"/>
      <c r="W20" s="71"/>
      <c r="X20" s="71"/>
      <c r="Y20" s="71"/>
      <c r="Z20" s="72"/>
      <c r="AA20" s="71"/>
      <c r="AB20" s="71"/>
      <c r="AC20" s="71"/>
      <c r="AD20" s="71"/>
      <c r="AE20" s="71"/>
      <c r="AF20" s="71"/>
      <c r="AG20" s="71"/>
      <c r="AH20" s="71"/>
      <c r="AI20" s="71"/>
      <c r="AJ20" s="71"/>
      <c r="AK20" s="71"/>
      <c r="AL20" s="71"/>
      <c r="AM20" s="71"/>
      <c r="AN20" s="71"/>
      <c r="AO20" s="66"/>
      <c r="AP20" s="65"/>
      <c r="AQ20" s="65"/>
      <c r="AR20" s="65"/>
      <c r="AS20" s="65"/>
      <c r="AT20" s="61"/>
    </row>
    <row r="21" spans="1:47" s="62" customFormat="1" ht="24.95" customHeight="1">
      <c r="A21" s="96"/>
      <c r="B21" s="76"/>
      <c r="C21" s="718"/>
      <c r="D21" s="718"/>
      <c r="E21" s="718"/>
      <c r="F21" s="718"/>
      <c r="G21" s="718"/>
      <c r="H21" s="718"/>
      <c r="I21" s="718"/>
      <c r="J21" s="89"/>
      <c r="K21" s="89"/>
      <c r="L21" s="89"/>
      <c r="M21" s="194"/>
      <c r="N21" s="68"/>
      <c r="O21" s="69"/>
      <c r="P21" s="69"/>
      <c r="Q21" s="69"/>
      <c r="R21" s="69"/>
      <c r="S21" s="69"/>
      <c r="T21" s="69"/>
      <c r="U21" s="70"/>
      <c r="V21" s="71"/>
      <c r="W21" s="71"/>
      <c r="X21" s="71"/>
      <c r="Y21" s="71"/>
      <c r="Z21" s="72"/>
      <c r="AA21" s="71"/>
      <c r="AB21" s="71"/>
      <c r="AC21" s="71"/>
      <c r="AD21" s="71"/>
      <c r="AE21" s="71"/>
      <c r="AF21" s="71"/>
      <c r="AG21" s="71"/>
      <c r="AH21" s="71"/>
      <c r="AI21" s="71"/>
      <c r="AJ21" s="71"/>
      <c r="AK21" s="71"/>
      <c r="AL21" s="71"/>
      <c r="AM21" s="71"/>
      <c r="AN21" s="71"/>
      <c r="AO21" s="66"/>
      <c r="AP21" s="65"/>
      <c r="AQ21" s="65"/>
      <c r="AR21" s="65"/>
      <c r="AS21" s="65"/>
      <c r="AT21" s="61"/>
    </row>
    <row r="22" spans="1:47" s="62" customFormat="1" ht="24.95" customHeight="1">
      <c r="A22" s="96"/>
      <c r="B22" s="76"/>
      <c r="C22" s="718"/>
      <c r="D22" s="718"/>
      <c r="E22" s="718"/>
      <c r="F22" s="718"/>
      <c r="G22" s="718"/>
      <c r="H22" s="718"/>
      <c r="I22" s="718"/>
      <c r="J22" s="89"/>
      <c r="K22" s="89"/>
      <c r="L22" s="89"/>
      <c r="M22" s="194"/>
      <c r="N22" s="68"/>
      <c r="O22" s="69"/>
      <c r="P22" s="69"/>
      <c r="Q22" s="69"/>
      <c r="R22" s="69"/>
      <c r="S22" s="69"/>
      <c r="T22" s="69"/>
      <c r="U22" s="70"/>
      <c r="V22" s="71"/>
      <c r="W22" s="71"/>
      <c r="X22" s="71"/>
      <c r="Y22" s="71"/>
      <c r="Z22" s="72"/>
      <c r="AA22" s="71"/>
      <c r="AB22" s="71"/>
      <c r="AC22" s="71"/>
      <c r="AD22" s="71"/>
      <c r="AE22" s="71"/>
      <c r="AF22" s="71"/>
      <c r="AG22" s="71"/>
      <c r="AH22" s="71"/>
      <c r="AI22" s="71"/>
      <c r="AJ22" s="71"/>
      <c r="AK22" s="71"/>
      <c r="AL22" s="71"/>
      <c r="AM22" s="71"/>
      <c r="AN22" s="71"/>
      <c r="AO22" s="66"/>
      <c r="AP22" s="65"/>
      <c r="AQ22" s="65"/>
      <c r="AR22" s="65"/>
      <c r="AS22" s="65"/>
      <c r="AT22" s="61"/>
    </row>
    <row r="23" spans="1:47" s="62" customFormat="1" ht="24.95" customHeight="1">
      <c r="A23" s="96"/>
      <c r="B23" s="76"/>
      <c r="C23" s="718"/>
      <c r="D23" s="718"/>
      <c r="E23" s="718"/>
      <c r="F23" s="718"/>
      <c r="G23" s="718"/>
      <c r="H23" s="718"/>
      <c r="I23" s="718"/>
      <c r="J23" s="89"/>
      <c r="K23" s="89"/>
      <c r="L23" s="89"/>
      <c r="M23" s="194"/>
      <c r="N23" s="68"/>
      <c r="O23" s="69"/>
      <c r="P23" s="69"/>
      <c r="Q23" s="69"/>
      <c r="R23" s="69"/>
      <c r="S23" s="69"/>
      <c r="T23" s="69"/>
      <c r="U23" s="70"/>
      <c r="V23" s="71"/>
      <c r="W23" s="71"/>
      <c r="X23" s="71"/>
      <c r="Y23" s="71"/>
      <c r="Z23" s="72"/>
      <c r="AA23" s="71"/>
      <c r="AB23" s="71"/>
      <c r="AC23" s="71"/>
      <c r="AD23" s="71"/>
      <c r="AE23" s="71"/>
      <c r="AF23" s="71"/>
      <c r="AG23" s="71"/>
      <c r="AH23" s="71"/>
      <c r="AI23" s="71"/>
      <c r="AJ23" s="71"/>
      <c r="AK23" s="71"/>
      <c r="AL23" s="71"/>
      <c r="AM23" s="71"/>
      <c r="AN23" s="71"/>
      <c r="AO23" s="66"/>
      <c r="AP23" s="65"/>
      <c r="AQ23" s="65"/>
      <c r="AR23" s="65"/>
      <c r="AS23" s="65"/>
      <c r="AT23" s="61"/>
    </row>
    <row r="24" spans="1:47" s="62" customFormat="1" ht="24.95" customHeight="1">
      <c r="A24" s="96"/>
      <c r="B24" s="76"/>
      <c r="C24" s="718"/>
      <c r="D24" s="718"/>
      <c r="E24" s="718"/>
      <c r="F24" s="718"/>
      <c r="G24" s="718"/>
      <c r="H24" s="718"/>
      <c r="I24" s="718"/>
      <c r="J24" s="89"/>
      <c r="K24" s="89"/>
      <c r="L24" s="89"/>
      <c r="M24" s="194"/>
      <c r="N24" s="68"/>
      <c r="O24" s="69"/>
      <c r="P24" s="69"/>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c r="AT24" s="61"/>
    </row>
    <row r="25" spans="1:47" s="62" customFormat="1" ht="24.95" customHeight="1">
      <c r="A25" s="96"/>
      <c r="B25" s="76"/>
      <c r="C25" s="718"/>
      <c r="D25" s="718"/>
      <c r="E25" s="718"/>
      <c r="F25" s="718"/>
      <c r="G25" s="718"/>
      <c r="H25" s="718"/>
      <c r="I25" s="718"/>
      <c r="J25" s="89"/>
      <c r="K25" s="89"/>
      <c r="L25" s="89"/>
      <c r="M25" s="194"/>
      <c r="N25" s="68"/>
      <c r="O25" s="69"/>
      <c r="P25" s="69"/>
      <c r="Q25" s="69"/>
      <c r="R25" s="69"/>
      <c r="S25" s="69"/>
      <c r="T25" s="69"/>
      <c r="U25" s="70"/>
      <c r="V25" s="71"/>
      <c r="W25" s="71"/>
      <c r="X25" s="71"/>
      <c r="Y25" s="71"/>
      <c r="Z25" s="72"/>
      <c r="AA25" s="71"/>
      <c r="AB25" s="71"/>
      <c r="AC25" s="71"/>
      <c r="AD25" s="71"/>
      <c r="AE25" s="71"/>
      <c r="AF25" s="71"/>
      <c r="AG25" s="71"/>
      <c r="AH25" s="71"/>
      <c r="AI25" s="71"/>
      <c r="AJ25" s="71"/>
      <c r="AK25" s="71"/>
      <c r="AL25" s="71"/>
      <c r="AM25" s="71"/>
      <c r="AN25" s="71"/>
      <c r="AO25" s="66"/>
      <c r="AP25" s="65"/>
      <c r="AQ25" s="65"/>
      <c r="AR25" s="65"/>
      <c r="AS25" s="65"/>
      <c r="AT25" s="61"/>
    </row>
    <row r="26" spans="1:47" s="62" customFormat="1" ht="24.95" customHeight="1">
      <c r="A26" s="96"/>
      <c r="B26" s="76"/>
      <c r="C26" s="718"/>
      <c r="D26" s="718"/>
      <c r="E26" s="718"/>
      <c r="F26" s="718"/>
      <c r="G26" s="718"/>
      <c r="H26" s="718"/>
      <c r="I26" s="718"/>
      <c r="J26" s="89"/>
      <c r="K26" s="89"/>
      <c r="L26" s="89"/>
      <c r="M26" s="194"/>
      <c r="N26" s="68"/>
      <c r="O26" s="69"/>
      <c r="P26" s="69"/>
      <c r="Q26" s="69"/>
      <c r="R26" s="69"/>
      <c r="S26" s="69"/>
      <c r="T26" s="69"/>
      <c r="U26" s="70"/>
      <c r="V26" s="71"/>
      <c r="W26" s="71"/>
      <c r="X26" s="71"/>
      <c r="Y26" s="71"/>
      <c r="Z26" s="72"/>
      <c r="AA26" s="71"/>
      <c r="AB26" s="71"/>
      <c r="AC26" s="71"/>
      <c r="AD26" s="71"/>
      <c r="AE26" s="71"/>
      <c r="AF26" s="71"/>
      <c r="AG26" s="71"/>
      <c r="AH26" s="71"/>
      <c r="AI26" s="71"/>
      <c r="AJ26" s="71"/>
      <c r="AK26" s="71"/>
      <c r="AL26" s="71"/>
      <c r="AM26" s="71"/>
      <c r="AN26" s="71"/>
      <c r="AO26" s="66"/>
      <c r="AP26" s="65"/>
      <c r="AQ26" s="65"/>
      <c r="AR26" s="65"/>
      <c r="AS26" s="65"/>
      <c r="AT26" s="61"/>
    </row>
    <row r="27" spans="1:47" s="62" customFormat="1" ht="24.95" customHeight="1">
      <c r="A27" s="96"/>
      <c r="B27" s="60"/>
      <c r="C27" s="89"/>
      <c r="D27" s="89"/>
      <c r="E27" s="89"/>
      <c r="F27" s="89"/>
      <c r="G27" s="89"/>
      <c r="H27" s="89"/>
      <c r="I27" s="89"/>
      <c r="J27" s="89"/>
      <c r="K27" s="89"/>
      <c r="L27" s="89"/>
      <c r="M27" s="194"/>
      <c r="N27" s="68"/>
      <c r="O27" s="69"/>
      <c r="P27" s="69"/>
      <c r="Q27" s="69"/>
      <c r="R27" s="69"/>
      <c r="S27" s="69"/>
      <c r="T27" s="69"/>
      <c r="U27" s="70"/>
      <c r="V27" s="71"/>
      <c r="W27" s="71"/>
      <c r="X27" s="71"/>
      <c r="Y27" s="71"/>
      <c r="Z27" s="72"/>
      <c r="AA27" s="71"/>
      <c r="AB27" s="71"/>
      <c r="AC27" s="71"/>
      <c r="AD27" s="71"/>
      <c r="AE27" s="71"/>
      <c r="AF27" s="71"/>
      <c r="AG27" s="71"/>
      <c r="AH27" s="71"/>
      <c r="AI27" s="71"/>
      <c r="AJ27" s="71"/>
      <c r="AK27" s="71"/>
      <c r="AL27" s="71"/>
      <c r="AM27" s="71"/>
      <c r="AN27" s="71"/>
      <c r="AO27" s="66"/>
      <c r="AP27" s="65"/>
      <c r="AQ27" s="65"/>
      <c r="AR27" s="65"/>
      <c r="AS27" s="65"/>
      <c r="AT27" s="61"/>
    </row>
    <row r="28" spans="1:47" s="62" customFormat="1" ht="24.95" customHeight="1">
      <c r="A28" s="96"/>
      <c r="B28" s="60"/>
      <c r="C28" s="435" t="str">
        <f>Índice!D91</f>
        <v>GRI 401-3</v>
      </c>
      <c r="D28" s="843" t="str">
        <f>Índice!E91</f>
        <v>Licença-maternidade/paternidade</v>
      </c>
      <c r="E28" s="844"/>
      <c r="F28" s="844"/>
      <c r="G28" s="844"/>
      <c r="H28" s="844"/>
      <c r="I28" s="844"/>
      <c r="J28" s="93"/>
      <c r="K28" s="93"/>
      <c r="L28" s="93"/>
      <c r="M28" s="194"/>
      <c r="N28" s="68"/>
      <c r="O28" s="69"/>
      <c r="P28" s="69"/>
      <c r="Q28" s="69"/>
      <c r="R28" s="69"/>
      <c r="S28" s="69"/>
      <c r="T28" s="69"/>
      <c r="U28" s="70"/>
      <c r="V28" s="71"/>
      <c r="W28" s="71"/>
      <c r="X28" s="71"/>
      <c r="Y28" s="71"/>
      <c r="Z28" s="72"/>
      <c r="AA28" s="71"/>
      <c r="AB28" s="71"/>
      <c r="AC28" s="71"/>
      <c r="AD28" s="71"/>
      <c r="AE28" s="71"/>
      <c r="AF28" s="71"/>
      <c r="AG28" s="71"/>
      <c r="AH28" s="71"/>
      <c r="AI28" s="71"/>
      <c r="AJ28" s="71"/>
      <c r="AK28" s="71"/>
      <c r="AL28" s="71"/>
      <c r="AM28" s="71"/>
      <c r="AN28" s="71"/>
      <c r="AO28" s="66"/>
      <c r="AP28" s="65"/>
      <c r="AQ28" s="65"/>
      <c r="AR28" s="65"/>
      <c r="AS28" s="65"/>
      <c r="AT28" s="61"/>
    </row>
    <row r="29" spans="1:47" s="62" customFormat="1" ht="24.95" customHeight="1">
      <c r="A29" s="96"/>
      <c r="B29" s="60"/>
      <c r="C29" s="856" t="s">
        <v>230</v>
      </c>
      <c r="D29" s="856"/>
      <c r="E29" s="856"/>
      <c r="F29" s="856"/>
      <c r="G29" s="856"/>
      <c r="H29" s="856"/>
      <c r="I29" s="856"/>
      <c r="J29" s="126"/>
      <c r="K29" s="126"/>
      <c r="L29" s="126"/>
      <c r="M29" s="194"/>
      <c r="N29" s="68"/>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32"/>
      <c r="AP29" s="133"/>
      <c r="AQ29" s="133"/>
      <c r="AR29" s="133"/>
      <c r="AS29" s="133"/>
    </row>
    <row r="30" spans="1:47" s="62" customFormat="1" ht="24.95" customHeight="1">
      <c r="A30" s="96"/>
      <c r="B30" s="60"/>
      <c r="C30" s="857"/>
      <c r="D30" s="857"/>
      <c r="E30" s="857"/>
      <c r="F30" s="857"/>
      <c r="G30" s="857"/>
      <c r="H30" s="857"/>
      <c r="I30" s="857"/>
      <c r="J30" s="128"/>
      <c r="K30" s="128"/>
      <c r="L30" s="128"/>
      <c r="M30" s="194"/>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7" s="62" customFormat="1" ht="24.95" customHeight="1">
      <c r="A31" s="96"/>
      <c r="B31" s="60"/>
      <c r="C31" s="457" t="s">
        <v>632</v>
      </c>
      <c r="D31" s="128"/>
      <c r="E31" s="128"/>
      <c r="F31" s="128"/>
      <c r="G31" s="128"/>
      <c r="H31" s="128"/>
      <c r="I31" s="128"/>
      <c r="J31" s="128"/>
      <c r="K31" s="128"/>
      <c r="L31" s="128"/>
      <c r="M31" s="194"/>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7" s="62" customFormat="1" ht="24.95" customHeight="1">
      <c r="A32" s="96"/>
      <c r="B32" s="60"/>
      <c r="C32" s="858" t="s">
        <v>891</v>
      </c>
      <c r="D32" s="858"/>
      <c r="E32" s="489">
        <v>2022</v>
      </c>
      <c r="F32" s="489"/>
      <c r="G32" s="854">
        <v>2023</v>
      </c>
      <c r="H32" s="854"/>
      <c r="I32" s="855">
        <v>2024</v>
      </c>
      <c r="J32" s="855"/>
      <c r="K32" s="50"/>
      <c r="L32" s="50"/>
      <c r="M32" s="50"/>
      <c r="N32" s="194"/>
      <c r="O32" s="68"/>
      <c r="P32" s="69"/>
      <c r="Q32" s="69"/>
      <c r="R32" s="69"/>
      <c r="S32" s="69"/>
      <c r="T32" s="69"/>
      <c r="U32" s="69"/>
      <c r="V32" s="70"/>
      <c r="W32" s="71"/>
      <c r="X32" s="71"/>
      <c r="Y32" s="71"/>
      <c r="Z32" s="71"/>
      <c r="AA32" s="72"/>
      <c r="AB32" s="71"/>
      <c r="AC32" s="71"/>
      <c r="AD32" s="71"/>
      <c r="AE32" s="71"/>
      <c r="AF32" s="71"/>
      <c r="AG32" s="71"/>
      <c r="AH32" s="71"/>
      <c r="AI32" s="71"/>
      <c r="AJ32" s="71"/>
      <c r="AK32" s="71"/>
      <c r="AL32" s="71"/>
      <c r="AM32" s="71"/>
      <c r="AN32" s="71"/>
      <c r="AO32" s="71"/>
      <c r="AP32" s="66"/>
      <c r="AQ32" s="65"/>
      <c r="AR32" s="65"/>
      <c r="AS32" s="65"/>
      <c r="AT32" s="65"/>
      <c r="AU32" s="61"/>
    </row>
    <row r="33" spans="1:47" s="62" customFormat="1" ht="24.95" customHeight="1" thickBot="1">
      <c r="A33" s="96"/>
      <c r="B33" s="82"/>
      <c r="C33" s="853"/>
      <c r="D33" s="853"/>
      <c r="E33" s="437" t="s">
        <v>177</v>
      </c>
      <c r="F33" s="437" t="s">
        <v>176</v>
      </c>
      <c r="G33" s="437" t="s">
        <v>177</v>
      </c>
      <c r="H33" s="437" t="s">
        <v>176</v>
      </c>
      <c r="I33" s="438" t="s">
        <v>177</v>
      </c>
      <c r="J33" s="438" t="s">
        <v>176</v>
      </c>
      <c r="K33" s="50"/>
      <c r="L33" s="50"/>
      <c r="M33" s="50"/>
      <c r="N33" s="194"/>
      <c r="O33" s="68"/>
      <c r="P33" s="69"/>
      <c r="Q33" s="69"/>
      <c r="R33" s="69"/>
      <c r="S33" s="69"/>
      <c r="T33" s="69"/>
      <c r="U33" s="69"/>
      <c r="V33" s="70"/>
      <c r="W33" s="71"/>
      <c r="X33" s="71"/>
      <c r="Y33" s="71"/>
      <c r="Z33" s="71"/>
      <c r="AA33" s="72"/>
      <c r="AB33" s="71"/>
      <c r="AC33" s="71"/>
      <c r="AD33" s="71"/>
      <c r="AE33" s="71"/>
      <c r="AF33" s="71"/>
      <c r="AG33" s="71"/>
      <c r="AH33" s="71"/>
      <c r="AI33" s="71"/>
      <c r="AJ33" s="71"/>
      <c r="AK33" s="71"/>
      <c r="AL33" s="71"/>
      <c r="AM33" s="71"/>
      <c r="AN33" s="71"/>
      <c r="AO33" s="71"/>
      <c r="AP33" s="66"/>
      <c r="AQ33" s="65"/>
      <c r="AR33" s="65"/>
      <c r="AS33" s="65"/>
      <c r="AT33" s="65"/>
      <c r="AU33" s="61"/>
    </row>
    <row r="34" spans="1:47" s="62" customFormat="1" ht="24.95" customHeight="1">
      <c r="A34" s="96"/>
      <c r="B34" s="60"/>
      <c r="C34" s="758" t="s">
        <v>892</v>
      </c>
      <c r="D34" s="758"/>
      <c r="E34" s="490">
        <v>46</v>
      </c>
      <c r="F34" s="490">
        <v>4</v>
      </c>
      <c r="G34" s="490">
        <v>48</v>
      </c>
      <c r="H34" s="490">
        <v>14</v>
      </c>
      <c r="I34" s="491">
        <v>63</v>
      </c>
      <c r="J34" s="491">
        <v>18</v>
      </c>
      <c r="K34" s="50"/>
      <c r="L34" s="50"/>
      <c r="M34" s="50"/>
      <c r="N34" s="194"/>
      <c r="O34" s="68"/>
      <c r="P34" s="69"/>
      <c r="Q34" s="69"/>
      <c r="R34" s="69"/>
      <c r="S34" s="69"/>
      <c r="T34" s="69"/>
      <c r="U34" s="69"/>
      <c r="V34" s="70"/>
      <c r="W34" s="71"/>
      <c r="X34" s="71"/>
      <c r="Y34" s="71"/>
      <c r="Z34" s="71"/>
      <c r="AA34" s="72"/>
      <c r="AB34" s="71"/>
      <c r="AC34" s="71"/>
      <c r="AD34" s="71"/>
      <c r="AE34" s="71"/>
      <c r="AF34" s="71"/>
      <c r="AG34" s="71"/>
      <c r="AH34" s="71"/>
      <c r="AI34" s="71"/>
      <c r="AJ34" s="71"/>
      <c r="AK34" s="71"/>
      <c r="AL34" s="71"/>
      <c r="AM34" s="71"/>
      <c r="AN34" s="71"/>
      <c r="AO34" s="71"/>
      <c r="AP34" s="66"/>
      <c r="AQ34" s="65"/>
      <c r="AR34" s="65"/>
      <c r="AS34" s="65"/>
      <c r="AT34" s="65"/>
      <c r="AU34" s="61"/>
    </row>
    <row r="35" spans="1:47" s="62" customFormat="1" ht="35.1" customHeight="1">
      <c r="A35" s="96"/>
      <c r="B35" s="60"/>
      <c r="C35" s="758" t="s">
        <v>893</v>
      </c>
      <c r="D35" s="758"/>
      <c r="E35" s="490">
        <v>42</v>
      </c>
      <c r="F35" s="490">
        <v>2</v>
      </c>
      <c r="G35" s="490">
        <v>43</v>
      </c>
      <c r="H35" s="490">
        <v>13</v>
      </c>
      <c r="I35" s="491">
        <v>58</v>
      </c>
      <c r="J35" s="491">
        <v>16</v>
      </c>
      <c r="K35" s="50"/>
      <c r="L35" s="50"/>
      <c r="M35" s="50"/>
      <c r="N35" s="194"/>
      <c r="O35" s="68"/>
      <c r="P35" s="69"/>
      <c r="Q35" s="69"/>
      <c r="R35" s="69"/>
      <c r="S35" s="69"/>
      <c r="T35" s="69"/>
      <c r="U35" s="69"/>
      <c r="V35" s="70"/>
      <c r="W35" s="71"/>
      <c r="X35" s="71"/>
      <c r="Y35" s="71"/>
      <c r="Z35" s="71"/>
      <c r="AA35" s="72"/>
      <c r="AB35" s="71"/>
      <c r="AC35" s="71"/>
      <c r="AD35" s="71"/>
      <c r="AE35" s="71"/>
      <c r="AF35" s="71"/>
      <c r="AG35" s="71"/>
      <c r="AH35" s="71"/>
      <c r="AI35" s="71"/>
      <c r="AJ35" s="71"/>
      <c r="AK35" s="71"/>
      <c r="AL35" s="71"/>
      <c r="AM35" s="71"/>
      <c r="AN35" s="71"/>
      <c r="AO35" s="71"/>
      <c r="AP35" s="66"/>
      <c r="AQ35" s="65"/>
      <c r="AR35" s="65"/>
      <c r="AS35" s="65"/>
      <c r="AT35" s="65"/>
      <c r="AU35" s="61"/>
    </row>
    <row r="36" spans="1:47" s="62" customFormat="1" ht="45" customHeight="1">
      <c r="A36" s="96"/>
      <c r="B36" s="60"/>
      <c r="C36" s="758" t="s">
        <v>894</v>
      </c>
      <c r="D36" s="758"/>
      <c r="E36" s="490">
        <v>39</v>
      </c>
      <c r="F36" s="490">
        <v>0</v>
      </c>
      <c r="G36" s="490">
        <v>43</v>
      </c>
      <c r="H36" s="490">
        <v>13</v>
      </c>
      <c r="I36" s="491">
        <v>63</v>
      </c>
      <c r="J36" s="491">
        <v>15</v>
      </c>
      <c r="K36" s="50"/>
      <c r="L36" s="50"/>
      <c r="M36" s="50"/>
      <c r="N36" s="194"/>
      <c r="O36" s="68"/>
      <c r="P36" s="69"/>
      <c r="Q36" s="69"/>
      <c r="R36" s="69"/>
      <c r="S36" s="69"/>
      <c r="T36" s="69"/>
      <c r="U36" s="69"/>
      <c r="V36" s="70"/>
      <c r="W36" s="71"/>
      <c r="X36" s="71"/>
      <c r="Y36" s="71"/>
      <c r="Z36" s="71"/>
      <c r="AA36" s="72"/>
      <c r="AB36" s="71"/>
      <c r="AC36" s="71"/>
      <c r="AD36" s="71"/>
      <c r="AE36" s="71"/>
      <c r="AF36" s="71"/>
      <c r="AG36" s="71"/>
      <c r="AH36" s="71"/>
      <c r="AI36" s="71"/>
      <c r="AJ36" s="71"/>
      <c r="AK36" s="71"/>
      <c r="AL36" s="71"/>
      <c r="AM36" s="71"/>
      <c r="AN36" s="71"/>
      <c r="AO36" s="71"/>
      <c r="AP36" s="66"/>
      <c r="AQ36" s="65"/>
      <c r="AR36" s="65"/>
      <c r="AS36" s="65"/>
      <c r="AT36" s="65"/>
      <c r="AU36" s="61"/>
    </row>
    <row r="37" spans="1:47" s="62" customFormat="1" ht="24.95" customHeight="1">
      <c r="A37" s="96"/>
      <c r="B37" s="60"/>
      <c r="C37" s="758" t="s">
        <v>231</v>
      </c>
      <c r="D37" s="758"/>
      <c r="E37" s="492">
        <v>0.91</v>
      </c>
      <c r="F37" s="492">
        <v>0.5</v>
      </c>
      <c r="G37" s="492">
        <v>0.9</v>
      </c>
      <c r="H37" s="492">
        <v>0.93</v>
      </c>
      <c r="I37" s="493">
        <v>0.92</v>
      </c>
      <c r="J37" s="493">
        <v>0.89</v>
      </c>
      <c r="K37" s="50"/>
      <c r="L37" s="50"/>
      <c r="M37" s="50"/>
      <c r="N37" s="194"/>
      <c r="O37" s="68"/>
      <c r="P37" s="69"/>
      <c r="Q37" s="69"/>
      <c r="R37" s="69"/>
      <c r="S37" s="69"/>
      <c r="T37" s="69"/>
      <c r="U37" s="69"/>
      <c r="V37" s="70"/>
      <c r="W37" s="71"/>
      <c r="X37" s="71"/>
      <c r="Y37" s="71"/>
      <c r="Z37" s="71"/>
      <c r="AA37" s="72"/>
      <c r="AB37" s="71"/>
      <c r="AC37" s="71"/>
      <c r="AD37" s="71"/>
      <c r="AE37" s="71"/>
      <c r="AF37" s="71"/>
      <c r="AG37" s="71"/>
      <c r="AH37" s="71"/>
      <c r="AI37" s="71"/>
      <c r="AJ37" s="71"/>
      <c r="AK37" s="71"/>
      <c r="AL37" s="71"/>
      <c r="AM37" s="71"/>
      <c r="AN37" s="71"/>
      <c r="AO37" s="71"/>
      <c r="AP37" s="66"/>
      <c r="AQ37" s="65"/>
      <c r="AR37" s="65"/>
      <c r="AS37" s="65"/>
      <c r="AT37" s="65"/>
      <c r="AU37" s="61"/>
    </row>
    <row r="38" spans="1:47" s="62" customFormat="1" ht="24.95" customHeight="1">
      <c r="A38" s="96"/>
      <c r="B38" s="60"/>
      <c r="C38" s="758" t="s">
        <v>232</v>
      </c>
      <c r="D38" s="758"/>
      <c r="E38" s="492">
        <v>0.93</v>
      </c>
      <c r="F38" s="492">
        <v>0</v>
      </c>
      <c r="G38" s="492">
        <v>1</v>
      </c>
      <c r="H38" s="492">
        <v>1</v>
      </c>
      <c r="I38" s="493">
        <v>1</v>
      </c>
      <c r="J38" s="493">
        <v>1</v>
      </c>
      <c r="K38" s="50"/>
      <c r="L38" s="50"/>
      <c r="M38" s="50"/>
      <c r="N38" s="194"/>
      <c r="O38" s="68"/>
      <c r="P38" s="69"/>
      <c r="Q38" s="69"/>
      <c r="R38" s="69"/>
      <c r="S38" s="69"/>
      <c r="T38" s="69"/>
      <c r="U38" s="69"/>
      <c r="V38" s="70"/>
      <c r="W38" s="71"/>
      <c r="X38" s="71"/>
      <c r="Y38" s="71"/>
      <c r="Z38" s="71"/>
      <c r="AA38" s="72"/>
      <c r="AB38" s="71"/>
      <c r="AC38" s="71"/>
      <c r="AD38" s="71"/>
      <c r="AE38" s="71"/>
      <c r="AF38" s="71"/>
      <c r="AG38" s="71"/>
      <c r="AH38" s="71"/>
      <c r="AI38" s="71"/>
      <c r="AJ38" s="71"/>
      <c r="AK38" s="71"/>
      <c r="AL38" s="71"/>
      <c r="AM38" s="71"/>
      <c r="AN38" s="71"/>
      <c r="AO38" s="71"/>
      <c r="AP38" s="66"/>
      <c r="AQ38" s="65"/>
      <c r="AR38" s="65"/>
      <c r="AS38" s="65"/>
      <c r="AT38" s="65"/>
      <c r="AU38" s="61"/>
    </row>
    <row r="39" spans="1:47" s="62" customFormat="1" ht="24.95" customHeight="1">
      <c r="A39" s="96"/>
      <c r="B39" s="60"/>
      <c r="C39" s="49"/>
      <c r="D39" s="50"/>
      <c r="E39" s="50"/>
      <c r="F39" s="50"/>
      <c r="G39" s="50"/>
      <c r="H39" s="50"/>
      <c r="I39" s="50"/>
      <c r="J39" s="50"/>
      <c r="K39" s="50"/>
      <c r="L39" s="50"/>
      <c r="M39" s="194"/>
      <c r="N39" s="68"/>
      <c r="O39" s="69"/>
      <c r="P39" s="69"/>
      <c r="Q39" s="69"/>
      <c r="R39" s="69"/>
      <c r="S39" s="69"/>
      <c r="T39" s="69"/>
      <c r="U39" s="70"/>
      <c r="V39" s="71"/>
      <c r="W39" s="71"/>
      <c r="X39" s="71"/>
      <c r="Y39" s="71"/>
      <c r="Z39" s="72"/>
      <c r="AA39" s="71"/>
      <c r="AB39" s="71"/>
      <c r="AC39" s="71"/>
      <c r="AD39" s="71"/>
      <c r="AE39" s="71"/>
      <c r="AF39" s="71"/>
      <c r="AG39" s="71"/>
      <c r="AH39" s="71"/>
      <c r="AI39" s="71"/>
      <c r="AJ39" s="71"/>
      <c r="AK39" s="71"/>
      <c r="AL39" s="71"/>
      <c r="AM39" s="71"/>
      <c r="AN39" s="71"/>
      <c r="AO39" s="66"/>
      <c r="AP39" s="65"/>
      <c r="AQ39" s="65"/>
      <c r="AR39" s="65"/>
      <c r="AS39" s="65"/>
      <c r="AT39" s="61"/>
    </row>
    <row r="40" spans="1:47" s="62" customFormat="1" ht="24.95" customHeight="1">
      <c r="A40" s="96"/>
      <c r="B40" s="60"/>
      <c r="C40" s="435" t="str">
        <f>Índice!D92</f>
        <v>GRI 402-1</v>
      </c>
      <c r="D40" s="843" t="str">
        <f>Índice!E92</f>
        <v>Prazo mínimo de aviso sobre mudanças operacionais</v>
      </c>
      <c r="E40" s="844"/>
      <c r="F40" s="844"/>
      <c r="G40" s="844"/>
      <c r="H40" s="844"/>
      <c r="I40" s="844"/>
      <c r="J40" s="50"/>
      <c r="K40" s="50"/>
      <c r="L40" s="50"/>
      <c r="M40" s="194"/>
      <c r="N40" s="68"/>
      <c r="O40" s="69"/>
      <c r="P40" s="69"/>
      <c r="Q40" s="69"/>
      <c r="R40" s="69"/>
      <c r="S40" s="69"/>
      <c r="T40" s="69"/>
      <c r="U40" s="70"/>
      <c r="V40" s="71"/>
      <c r="W40" s="71"/>
      <c r="X40" s="71"/>
      <c r="Y40" s="71"/>
      <c r="Z40" s="72"/>
      <c r="AA40" s="71"/>
      <c r="AB40" s="71"/>
      <c r="AC40" s="71"/>
      <c r="AD40" s="71"/>
      <c r="AE40" s="71"/>
      <c r="AF40" s="71"/>
      <c r="AG40" s="71"/>
      <c r="AH40" s="71"/>
      <c r="AI40" s="71"/>
      <c r="AJ40" s="71"/>
      <c r="AK40" s="71"/>
      <c r="AL40" s="71"/>
      <c r="AM40" s="71"/>
      <c r="AN40" s="71"/>
      <c r="AO40" s="66"/>
      <c r="AP40" s="65"/>
      <c r="AQ40" s="65"/>
      <c r="AR40" s="65"/>
      <c r="AS40" s="65"/>
      <c r="AT40" s="61"/>
    </row>
    <row r="41" spans="1:47" s="62" customFormat="1" ht="24.95" customHeight="1">
      <c r="A41" s="96"/>
      <c r="B41" s="60"/>
      <c r="C41" s="851" t="s">
        <v>233</v>
      </c>
      <c r="D41" s="851"/>
      <c r="E41" s="851"/>
      <c r="F41" s="851"/>
      <c r="G41" s="851"/>
      <c r="H41" s="851"/>
      <c r="I41" s="851"/>
      <c r="J41" s="85"/>
      <c r="K41" s="85"/>
      <c r="L41" s="85"/>
      <c r="M41" s="194"/>
      <c r="N41" s="68"/>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32"/>
      <c r="AP41" s="133"/>
      <c r="AQ41" s="133"/>
      <c r="AR41" s="133"/>
      <c r="AS41" s="133"/>
    </row>
    <row r="42" spans="1:47" s="62" customFormat="1" ht="24.95" customHeight="1">
      <c r="A42" s="96"/>
      <c r="B42" s="60"/>
      <c r="C42" s="718"/>
      <c r="D42" s="718"/>
      <c r="E42" s="718"/>
      <c r="F42" s="718"/>
      <c r="G42" s="718"/>
      <c r="H42" s="718"/>
      <c r="I42" s="718"/>
      <c r="J42" s="87"/>
      <c r="K42" s="87"/>
      <c r="L42" s="87"/>
      <c r="M42" s="194"/>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1"/>
    </row>
    <row r="43" spans="1:47" s="134" customFormat="1" ht="24.95" customHeight="1">
      <c r="A43" s="96"/>
      <c r="B43" s="60"/>
      <c r="C43" s="718"/>
      <c r="D43" s="718"/>
      <c r="E43" s="718"/>
      <c r="F43" s="718"/>
      <c r="G43" s="718"/>
      <c r="H43" s="718"/>
      <c r="I43" s="718"/>
      <c r="J43" s="87"/>
      <c r="K43" s="87"/>
      <c r="L43" s="87"/>
      <c r="M43" s="194"/>
      <c r="N43" s="68"/>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6"/>
    </row>
    <row r="44" spans="1:47" s="62" customFormat="1" ht="24.95" customHeight="1">
      <c r="A44" s="96"/>
      <c r="B44" s="60"/>
      <c r="C44" s="750"/>
      <c r="D44" s="750"/>
      <c r="E44" s="750"/>
      <c r="F44" s="750"/>
      <c r="G44" s="750"/>
      <c r="H44" s="750"/>
      <c r="I44" s="750"/>
      <c r="J44" s="87"/>
      <c r="K44" s="87"/>
      <c r="L44" s="87"/>
      <c r="M44" s="194"/>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1"/>
    </row>
    <row r="45" spans="1:47" s="62" customFormat="1" ht="24.95" customHeight="1">
      <c r="A45" s="96"/>
      <c r="B45" s="60"/>
    </row>
    <row r="46" spans="1:47" s="62" customFormat="1" ht="24.95" customHeight="1">
      <c r="A46" s="96"/>
      <c r="B46" s="60"/>
      <c r="C46" s="435" t="str">
        <f>Índice!D93</f>
        <v>GRI 403-1</v>
      </c>
      <c r="D46" s="843" t="str">
        <f>Índice!E93</f>
        <v>Sistema de gestão de saúde e segurança do trabalho</v>
      </c>
      <c r="E46" s="844"/>
      <c r="F46" s="844"/>
      <c r="G46" s="844"/>
      <c r="H46" s="844"/>
      <c r="I46" s="844"/>
      <c r="J46" s="60"/>
      <c r="K46" s="60"/>
      <c r="L46" s="102"/>
      <c r="M46" s="95"/>
      <c r="AT46" s="61"/>
    </row>
    <row r="47" spans="1:47" s="62" customFormat="1" ht="24.95" customHeight="1">
      <c r="A47" s="96"/>
      <c r="B47" s="60"/>
      <c r="C47" s="851" t="s">
        <v>234</v>
      </c>
      <c r="D47" s="851"/>
      <c r="E47" s="851"/>
      <c r="F47" s="851"/>
      <c r="G47" s="851"/>
      <c r="H47" s="851"/>
      <c r="I47" s="851"/>
      <c r="J47" s="91"/>
      <c r="K47" s="91"/>
      <c r="L47" s="91"/>
      <c r="M47" s="194"/>
    </row>
    <row r="48" spans="1:47" s="62" customFormat="1" ht="24.95" customHeight="1">
      <c r="A48" s="96"/>
      <c r="B48" s="60"/>
      <c r="C48" s="718"/>
      <c r="D48" s="718"/>
      <c r="E48" s="718"/>
      <c r="F48" s="718"/>
      <c r="G48" s="718"/>
      <c r="H48" s="718"/>
      <c r="I48" s="718"/>
      <c r="J48" s="89"/>
      <c r="K48" s="89"/>
      <c r="L48" s="89"/>
      <c r="M48" s="194"/>
    </row>
    <row r="49" spans="1:13" s="62" customFormat="1" ht="24.95" customHeight="1">
      <c r="A49" s="96"/>
      <c r="B49" s="60"/>
      <c r="C49" s="718"/>
      <c r="D49" s="718"/>
      <c r="E49" s="718"/>
      <c r="F49" s="718"/>
      <c r="G49" s="718"/>
      <c r="H49" s="718"/>
      <c r="I49" s="718"/>
      <c r="J49" s="89"/>
      <c r="K49" s="89"/>
      <c r="L49" s="89"/>
      <c r="M49" s="194"/>
    </row>
    <row r="50" spans="1:13" s="62" customFormat="1" ht="24.95" customHeight="1">
      <c r="A50" s="96"/>
      <c r="B50" s="60"/>
      <c r="C50" s="718"/>
      <c r="D50" s="718"/>
      <c r="E50" s="718"/>
      <c r="F50" s="718"/>
      <c r="G50" s="718"/>
      <c r="H50" s="718"/>
      <c r="I50" s="718"/>
      <c r="J50" s="89"/>
      <c r="K50" s="89"/>
      <c r="L50" s="89"/>
      <c r="M50" s="194"/>
    </row>
    <row r="51" spans="1:13" s="62" customFormat="1" ht="24.95" customHeight="1">
      <c r="A51" s="96"/>
      <c r="B51" s="82"/>
      <c r="C51" s="718"/>
      <c r="D51" s="718"/>
      <c r="E51" s="718"/>
      <c r="F51" s="718"/>
      <c r="G51" s="718"/>
      <c r="H51" s="718"/>
      <c r="I51" s="718"/>
      <c r="J51" s="89"/>
      <c r="K51" s="89"/>
      <c r="L51" s="89"/>
      <c r="M51" s="68"/>
    </row>
    <row r="52" spans="1:13" s="62" customFormat="1" ht="24.95" customHeight="1">
      <c r="A52" s="96"/>
      <c r="B52" s="82"/>
      <c r="C52" s="718"/>
      <c r="D52" s="718"/>
      <c r="E52" s="718"/>
      <c r="F52" s="718"/>
      <c r="G52" s="718"/>
      <c r="H52" s="718"/>
      <c r="I52" s="718"/>
      <c r="J52" s="89"/>
      <c r="K52" s="89"/>
      <c r="L52" s="89"/>
    </row>
    <row r="53" spans="1:13" s="62" customFormat="1" ht="24.95" customHeight="1">
      <c r="A53" s="96"/>
      <c r="B53" s="82"/>
      <c r="C53" s="718"/>
      <c r="D53" s="718"/>
      <c r="E53" s="718"/>
      <c r="F53" s="718"/>
      <c r="G53" s="718"/>
      <c r="H53" s="718"/>
      <c r="I53" s="718"/>
      <c r="J53" s="89"/>
      <c r="K53" s="89"/>
      <c r="L53" s="89"/>
    </row>
    <row r="54" spans="1:13" s="62" customFormat="1" ht="24.95" customHeight="1">
      <c r="A54" s="96"/>
      <c r="B54" s="82"/>
      <c r="C54" s="718"/>
      <c r="D54" s="718"/>
      <c r="E54" s="718"/>
      <c r="F54" s="718"/>
      <c r="G54" s="718"/>
      <c r="H54" s="718"/>
      <c r="I54" s="718"/>
      <c r="J54" s="89"/>
      <c r="K54" s="89"/>
      <c r="L54" s="89"/>
    </row>
    <row r="55" spans="1:13" s="62" customFormat="1" ht="24.95" customHeight="1">
      <c r="A55" s="96"/>
      <c r="B55" s="82"/>
      <c r="C55" s="89"/>
      <c r="D55" s="89"/>
      <c r="E55" s="89"/>
      <c r="F55" s="89"/>
      <c r="G55" s="89"/>
      <c r="H55" s="89"/>
      <c r="I55" s="89"/>
      <c r="J55" s="89"/>
      <c r="K55" s="89"/>
      <c r="L55" s="89"/>
    </row>
    <row r="56" spans="1:13" s="62" customFormat="1" ht="24.95" customHeight="1">
      <c r="A56" s="96"/>
      <c r="B56" s="60"/>
      <c r="C56" s="435" t="str">
        <f>Índice!D94</f>
        <v>GRI 403-2</v>
      </c>
      <c r="D56" s="843" t="str">
        <f>Índice!E94</f>
        <v>Identificação de periculosidade, avaliação de riscos e investigação de incidentes</v>
      </c>
      <c r="E56" s="844"/>
      <c r="F56" s="844"/>
      <c r="G56" s="844"/>
      <c r="H56" s="844"/>
      <c r="I56" s="844"/>
    </row>
    <row r="57" spans="1:13" s="62" customFormat="1" ht="24.95" customHeight="1">
      <c r="A57" s="96"/>
      <c r="B57" s="60"/>
      <c r="C57" s="851" t="s">
        <v>895</v>
      </c>
      <c r="D57" s="851"/>
      <c r="E57" s="851"/>
      <c r="F57" s="851"/>
      <c r="G57" s="851"/>
      <c r="H57" s="851"/>
      <c r="I57" s="851"/>
      <c r="J57" s="91"/>
      <c r="K57" s="91"/>
      <c r="L57" s="91"/>
      <c r="M57" s="194"/>
    </row>
    <row r="58" spans="1:13" s="62" customFormat="1" ht="24.95" customHeight="1">
      <c r="A58" s="96"/>
      <c r="B58" s="60"/>
      <c r="C58" s="718"/>
      <c r="D58" s="718"/>
      <c r="E58" s="718"/>
      <c r="F58" s="718"/>
      <c r="G58" s="718"/>
      <c r="H58" s="718"/>
      <c r="I58" s="718"/>
      <c r="J58" s="89"/>
      <c r="K58" s="89"/>
      <c r="L58" s="89"/>
      <c r="M58" s="194"/>
    </row>
    <row r="59" spans="1:13" s="62" customFormat="1" ht="24.95" customHeight="1">
      <c r="A59" s="96"/>
      <c r="B59" s="60"/>
      <c r="C59" s="718"/>
      <c r="D59" s="718"/>
      <c r="E59" s="718"/>
      <c r="F59" s="718"/>
      <c r="G59" s="718"/>
      <c r="H59" s="718"/>
      <c r="I59" s="718"/>
      <c r="J59" s="89"/>
      <c r="K59" s="89"/>
      <c r="L59" s="89"/>
      <c r="M59" s="194"/>
    </row>
    <row r="60" spans="1:13" s="62" customFormat="1" ht="24.95" customHeight="1">
      <c r="A60" s="96"/>
      <c r="B60" s="60"/>
      <c r="C60" s="718"/>
      <c r="D60" s="718"/>
      <c r="E60" s="718"/>
      <c r="F60" s="718"/>
      <c r="G60" s="718"/>
      <c r="H60" s="718"/>
      <c r="I60" s="718"/>
      <c r="J60" s="89"/>
      <c r="K60" s="89"/>
      <c r="L60" s="89"/>
      <c r="M60" s="194"/>
    </row>
    <row r="61" spans="1:13" s="62" customFormat="1" ht="24.95" customHeight="1">
      <c r="A61" s="96"/>
      <c r="B61" s="60"/>
      <c r="C61" s="718"/>
      <c r="D61" s="718"/>
      <c r="E61" s="718"/>
      <c r="F61" s="718"/>
      <c r="G61" s="718"/>
      <c r="H61" s="718"/>
      <c r="I61" s="718"/>
      <c r="J61" s="89"/>
      <c r="K61" s="89"/>
      <c r="L61" s="89"/>
      <c r="M61" s="194"/>
    </row>
    <row r="62" spans="1:13" s="62" customFormat="1" ht="24.95" customHeight="1">
      <c r="A62" s="96"/>
      <c r="B62" s="60"/>
      <c r="C62" s="718"/>
      <c r="D62" s="718"/>
      <c r="E62" s="718"/>
      <c r="F62" s="718"/>
      <c r="G62" s="718"/>
      <c r="H62" s="718"/>
      <c r="I62" s="718"/>
      <c r="J62" s="89"/>
      <c r="K62" s="89"/>
      <c r="L62" s="89"/>
      <c r="M62" s="194"/>
    </row>
    <row r="63" spans="1:13" s="62" customFormat="1" ht="24.95" customHeight="1">
      <c r="A63" s="96"/>
      <c r="B63" s="60"/>
      <c r="C63" s="718"/>
      <c r="D63" s="718"/>
      <c r="E63" s="718"/>
      <c r="F63" s="718"/>
      <c r="G63" s="718"/>
      <c r="H63" s="718"/>
      <c r="I63" s="718"/>
      <c r="J63" s="89"/>
      <c r="K63" s="89"/>
      <c r="L63" s="89"/>
      <c r="M63" s="194"/>
    </row>
    <row r="64" spans="1:13" s="62" customFormat="1" ht="24.95" customHeight="1">
      <c r="A64" s="96"/>
      <c r="B64" s="60"/>
      <c r="C64" s="718"/>
      <c r="D64" s="718"/>
      <c r="E64" s="718"/>
      <c r="F64" s="718"/>
      <c r="G64" s="718"/>
      <c r="H64" s="718"/>
      <c r="I64" s="718"/>
      <c r="J64" s="89"/>
      <c r="K64" s="89"/>
      <c r="L64" s="89"/>
      <c r="M64" s="194"/>
    </row>
    <row r="65" spans="1:13" s="62" customFormat="1" ht="24.95" customHeight="1">
      <c r="A65" s="96"/>
      <c r="B65" s="60"/>
      <c r="C65" s="718"/>
      <c r="D65" s="718"/>
      <c r="E65" s="718"/>
      <c r="F65" s="718"/>
      <c r="G65" s="718"/>
      <c r="H65" s="718"/>
      <c r="I65" s="718"/>
      <c r="J65" s="89"/>
      <c r="K65" s="89"/>
      <c r="L65" s="89"/>
      <c r="M65" s="194"/>
    </row>
    <row r="66" spans="1:13" s="62" customFormat="1" ht="24.95" customHeight="1">
      <c r="A66" s="96"/>
      <c r="B66" s="60"/>
      <c r="C66" s="718"/>
      <c r="D66" s="718"/>
      <c r="E66" s="718"/>
      <c r="F66" s="718"/>
      <c r="G66" s="718"/>
      <c r="H66" s="718"/>
      <c r="I66" s="718"/>
      <c r="J66" s="89"/>
      <c r="K66" s="89"/>
      <c r="L66" s="89"/>
      <c r="M66" s="194"/>
    </row>
    <row r="67" spans="1:13" s="62" customFormat="1" ht="24.95" customHeight="1">
      <c r="A67" s="96"/>
      <c r="B67" s="60"/>
      <c r="C67" s="718"/>
      <c r="D67" s="718"/>
      <c r="E67" s="718"/>
      <c r="F67" s="718"/>
      <c r="G67" s="718"/>
      <c r="H67" s="718"/>
      <c r="I67" s="718"/>
      <c r="J67" s="89"/>
      <c r="K67" s="89"/>
      <c r="L67" s="89"/>
      <c r="M67" s="194"/>
    </row>
    <row r="68" spans="1:13" s="62" customFormat="1" ht="24.95" customHeight="1">
      <c r="A68" s="96"/>
      <c r="B68" s="60"/>
      <c r="C68" s="718"/>
      <c r="D68" s="718"/>
      <c r="E68" s="718"/>
      <c r="F68" s="718"/>
      <c r="G68" s="718"/>
      <c r="H68" s="718"/>
      <c r="I68" s="718"/>
      <c r="J68" s="89"/>
      <c r="K68" s="89"/>
      <c r="L68" s="89"/>
      <c r="M68" s="68"/>
    </row>
    <row r="69" spans="1:13" s="62" customFormat="1" ht="24.95" customHeight="1">
      <c r="A69" s="96"/>
      <c r="B69" s="60"/>
      <c r="C69" s="435" t="str">
        <f>Índice!D95</f>
        <v>GRI 403-3</v>
      </c>
      <c r="D69" s="843" t="str">
        <f>Índice!E95</f>
        <v>Serviços de saúde do trabalho</v>
      </c>
      <c r="E69" s="844"/>
      <c r="F69" s="844"/>
      <c r="G69" s="844"/>
      <c r="H69" s="844"/>
      <c r="I69" s="844"/>
      <c r="J69" s="89"/>
      <c r="K69" s="89"/>
      <c r="L69" s="89"/>
    </row>
    <row r="70" spans="1:13" s="62" customFormat="1" ht="24.95" customHeight="1">
      <c r="A70" s="96"/>
      <c r="B70" s="60"/>
      <c r="C70" s="851" t="s">
        <v>235</v>
      </c>
      <c r="D70" s="851"/>
      <c r="E70" s="851"/>
      <c r="F70" s="851"/>
      <c r="G70" s="851"/>
      <c r="H70" s="851"/>
      <c r="I70" s="851"/>
      <c r="J70" s="91"/>
      <c r="K70" s="91"/>
      <c r="L70" s="91"/>
      <c r="M70" s="194"/>
    </row>
    <row r="71" spans="1:13" s="62" customFormat="1" ht="24.95" customHeight="1">
      <c r="A71" s="96"/>
      <c r="B71" s="60"/>
      <c r="C71" s="718"/>
      <c r="D71" s="718"/>
      <c r="E71" s="718"/>
      <c r="F71" s="718"/>
      <c r="G71" s="718"/>
      <c r="H71" s="718"/>
      <c r="I71" s="718"/>
      <c r="J71" s="89"/>
      <c r="K71" s="89"/>
      <c r="L71" s="89"/>
      <c r="M71" s="194"/>
    </row>
    <row r="72" spans="1:13" s="62" customFormat="1" ht="24.95" customHeight="1">
      <c r="A72" s="96"/>
      <c r="B72" s="82"/>
      <c r="C72" s="718"/>
      <c r="D72" s="718"/>
      <c r="E72" s="718"/>
      <c r="F72" s="718"/>
      <c r="G72" s="718"/>
      <c r="H72" s="718"/>
      <c r="I72" s="718"/>
      <c r="J72" s="89"/>
      <c r="K72" s="89"/>
      <c r="L72" s="89"/>
      <c r="M72" s="194"/>
    </row>
    <row r="73" spans="1:13" s="62" customFormat="1" ht="24.95" customHeight="1">
      <c r="A73" s="96"/>
      <c r="B73" s="82"/>
      <c r="C73" s="718"/>
      <c r="D73" s="718"/>
      <c r="E73" s="718"/>
      <c r="F73" s="718"/>
      <c r="G73" s="718"/>
      <c r="H73" s="718"/>
      <c r="I73" s="718"/>
      <c r="J73" s="89"/>
      <c r="K73" s="89"/>
      <c r="L73" s="89"/>
      <c r="M73" s="194"/>
    </row>
    <row r="74" spans="1:13" s="62" customFormat="1" ht="24.95" customHeight="1">
      <c r="A74" s="96"/>
      <c r="B74" s="82"/>
      <c r="C74" s="718"/>
      <c r="D74" s="718"/>
      <c r="E74" s="718"/>
      <c r="F74" s="718"/>
      <c r="G74" s="718"/>
      <c r="H74" s="718"/>
      <c r="I74" s="718"/>
      <c r="J74" s="89"/>
      <c r="K74" s="89"/>
      <c r="L74" s="89"/>
      <c r="M74" s="194"/>
    </row>
    <row r="75" spans="1:13" s="62" customFormat="1" ht="24.95" customHeight="1">
      <c r="A75" s="96"/>
      <c r="B75" s="82"/>
      <c r="C75" s="718"/>
      <c r="D75" s="718"/>
      <c r="E75" s="718"/>
      <c r="F75" s="718"/>
      <c r="G75" s="718"/>
      <c r="H75" s="718"/>
      <c r="I75" s="718"/>
      <c r="J75" s="89"/>
      <c r="K75" s="89"/>
      <c r="L75" s="89"/>
      <c r="M75" s="194"/>
    </row>
    <row r="76" spans="1:13" s="62" customFormat="1" ht="24.95" customHeight="1">
      <c r="A76" s="96"/>
      <c r="B76" s="60"/>
      <c r="C76" s="718"/>
      <c r="D76" s="718"/>
      <c r="E76" s="718"/>
      <c r="F76" s="718"/>
      <c r="G76" s="718"/>
      <c r="H76" s="718"/>
      <c r="I76" s="718"/>
      <c r="J76" s="89"/>
      <c r="K76" s="89"/>
      <c r="L76" s="89"/>
      <c r="M76" s="194"/>
    </row>
    <row r="77" spans="1:13" s="62" customFormat="1" ht="24.95" customHeight="1">
      <c r="A77" s="96"/>
      <c r="B77" s="60"/>
      <c r="C77" s="718"/>
      <c r="D77" s="718"/>
      <c r="E77" s="718"/>
      <c r="F77" s="718"/>
      <c r="G77" s="718"/>
      <c r="H77" s="718"/>
      <c r="I77" s="718"/>
      <c r="J77" s="89"/>
      <c r="K77" s="89"/>
      <c r="L77" s="89"/>
      <c r="M77" s="194"/>
    </row>
    <row r="78" spans="1:13" s="62" customFormat="1" ht="24.95" customHeight="1">
      <c r="A78" s="96"/>
      <c r="B78" s="60"/>
      <c r="C78" s="718"/>
      <c r="D78" s="718"/>
      <c r="E78" s="718"/>
      <c r="F78" s="718"/>
      <c r="G78" s="718"/>
      <c r="H78" s="718"/>
      <c r="I78" s="718"/>
      <c r="J78" s="89"/>
      <c r="K78" s="89"/>
      <c r="L78" s="89"/>
      <c r="M78" s="194"/>
    </row>
    <row r="79" spans="1:13" s="62" customFormat="1" ht="24.95" customHeight="1">
      <c r="A79" s="96"/>
      <c r="B79" s="60"/>
      <c r="C79" s="718"/>
      <c r="D79" s="718"/>
      <c r="E79" s="718"/>
      <c r="F79" s="718"/>
      <c r="G79" s="718"/>
      <c r="H79" s="718"/>
      <c r="I79" s="718"/>
      <c r="J79" s="89"/>
      <c r="K79" s="89"/>
      <c r="L79" s="89"/>
      <c r="M79" s="194"/>
    </row>
    <row r="80" spans="1:13" s="62" customFormat="1" ht="24.95" customHeight="1">
      <c r="A80" s="96"/>
      <c r="B80" s="60"/>
      <c r="C80" s="718"/>
      <c r="D80" s="718"/>
      <c r="E80" s="718"/>
      <c r="F80" s="718"/>
      <c r="G80" s="718"/>
      <c r="H80" s="718"/>
      <c r="I80" s="718"/>
      <c r="J80" s="89"/>
      <c r="K80" s="89"/>
      <c r="L80" s="89"/>
      <c r="M80" s="194"/>
    </row>
    <row r="81" spans="1:13" s="62" customFormat="1" ht="24.95" customHeight="1">
      <c r="A81" s="96"/>
      <c r="B81" s="82"/>
      <c r="C81" s="89"/>
      <c r="D81" s="89"/>
      <c r="E81" s="89"/>
      <c r="F81" s="89"/>
      <c r="G81" s="89"/>
      <c r="H81" s="89"/>
      <c r="I81" s="89"/>
      <c r="J81" s="89"/>
      <c r="K81" s="89"/>
      <c r="L81" s="89"/>
      <c r="M81" s="194"/>
    </row>
    <row r="82" spans="1:13" s="62" customFormat="1" ht="24.95" customHeight="1">
      <c r="A82" s="96"/>
      <c r="B82" s="82"/>
      <c r="C82" s="435" t="str">
        <f>Índice!D96</f>
        <v>GRI 403-4</v>
      </c>
      <c r="D82" s="843" t="str">
        <f>Índice!E96</f>
        <v>Participação dos trabalhadores, consulta e comunicação aos trabalhadores referentes a saúde e segurança do trabalho</v>
      </c>
      <c r="E82" s="844"/>
      <c r="F82" s="844"/>
      <c r="G82" s="844"/>
      <c r="H82" s="844"/>
      <c r="I82" s="844"/>
      <c r="J82" s="89"/>
      <c r="K82" s="89"/>
      <c r="L82" s="89"/>
      <c r="M82" s="194"/>
    </row>
    <row r="83" spans="1:13" s="62" customFormat="1" ht="24.95" customHeight="1">
      <c r="A83" s="96"/>
      <c r="B83" s="60"/>
      <c r="C83" s="851" t="s">
        <v>236</v>
      </c>
      <c r="D83" s="851"/>
      <c r="E83" s="851"/>
      <c r="F83" s="851"/>
      <c r="G83" s="851"/>
      <c r="H83" s="851"/>
      <c r="I83" s="851"/>
      <c r="J83" s="89"/>
      <c r="K83" s="89"/>
      <c r="L83" s="89"/>
      <c r="M83" s="194"/>
    </row>
    <row r="84" spans="1:13" s="62" customFormat="1" ht="24.95" customHeight="1">
      <c r="A84" s="96"/>
      <c r="B84" s="82"/>
      <c r="C84" s="718"/>
      <c r="D84" s="718"/>
      <c r="E84" s="718"/>
      <c r="F84" s="718"/>
      <c r="G84" s="718"/>
      <c r="H84" s="718"/>
      <c r="I84" s="718"/>
      <c r="J84" s="89"/>
      <c r="K84" s="89"/>
      <c r="L84" s="89"/>
      <c r="M84" s="194"/>
    </row>
    <row r="85" spans="1:13" s="62" customFormat="1" ht="24.95" customHeight="1">
      <c r="A85" s="96"/>
      <c r="B85" s="82"/>
      <c r="C85" s="718"/>
      <c r="D85" s="718"/>
      <c r="E85" s="718"/>
      <c r="F85" s="718"/>
      <c r="G85" s="718"/>
      <c r="H85" s="718"/>
      <c r="I85" s="718"/>
      <c r="J85" s="89"/>
      <c r="K85" s="89"/>
      <c r="L85" s="89"/>
      <c r="M85" s="194"/>
    </row>
    <row r="86" spans="1:13" s="62" customFormat="1" ht="24.95" customHeight="1">
      <c r="A86" s="96"/>
      <c r="B86" s="82"/>
      <c r="C86" s="718"/>
      <c r="D86" s="718"/>
      <c r="E86" s="718"/>
      <c r="F86" s="718"/>
      <c r="G86" s="718"/>
      <c r="H86" s="718"/>
      <c r="I86" s="718"/>
      <c r="J86" s="89"/>
      <c r="K86" s="89"/>
      <c r="L86" s="89"/>
      <c r="M86" s="194"/>
    </row>
    <row r="87" spans="1:13" s="62" customFormat="1" ht="24.95" customHeight="1">
      <c r="A87" s="96"/>
      <c r="B87" s="83"/>
      <c r="C87" s="718"/>
      <c r="D87" s="718"/>
      <c r="E87" s="718"/>
      <c r="F87" s="718"/>
      <c r="G87" s="718"/>
      <c r="H87" s="718"/>
      <c r="I87" s="718"/>
      <c r="J87" s="89"/>
      <c r="K87" s="89"/>
      <c r="L87" s="89"/>
      <c r="M87" s="194"/>
    </row>
    <row r="88" spans="1:13" s="62" customFormat="1" ht="24.95" customHeight="1">
      <c r="A88" s="96"/>
      <c r="B88" s="82"/>
      <c r="C88" s="718"/>
      <c r="D88" s="718"/>
      <c r="E88" s="718"/>
      <c r="F88" s="718"/>
      <c r="G88" s="718"/>
      <c r="H88" s="718"/>
      <c r="I88" s="718"/>
      <c r="J88" s="89"/>
      <c r="K88" s="89"/>
      <c r="L88" s="89"/>
      <c r="M88" s="194"/>
    </row>
    <row r="89" spans="1:13" s="62" customFormat="1" ht="24.95" customHeight="1">
      <c r="A89" s="96"/>
      <c r="B89" s="82"/>
      <c r="C89" s="718"/>
      <c r="D89" s="718"/>
      <c r="E89" s="718"/>
      <c r="F89" s="718"/>
      <c r="G89" s="718"/>
      <c r="H89" s="718"/>
      <c r="I89" s="718"/>
      <c r="J89" s="89"/>
      <c r="K89" s="89"/>
      <c r="L89" s="89"/>
      <c r="M89" s="194"/>
    </row>
    <row r="90" spans="1:13" s="62" customFormat="1" ht="24.95" customHeight="1">
      <c r="A90" s="96"/>
      <c r="B90" s="82"/>
      <c r="C90" s="89"/>
      <c r="D90" s="89"/>
      <c r="E90" s="89"/>
      <c r="F90" s="89"/>
      <c r="G90" s="89"/>
      <c r="H90" s="89"/>
      <c r="I90" s="89"/>
      <c r="J90" s="89"/>
      <c r="K90" s="89"/>
      <c r="L90" s="89"/>
      <c r="M90" s="194"/>
    </row>
    <row r="91" spans="1:13" s="62" customFormat="1" ht="24.95" customHeight="1">
      <c r="A91" s="96"/>
      <c r="B91" s="82"/>
      <c r="C91" s="435" t="str">
        <f>Índice!D97</f>
        <v>GRI 403-5</v>
      </c>
      <c r="D91" s="843" t="str">
        <f>Índice!E97</f>
        <v>Capacitação de trabalhadores em saúde e segurança do trabalho</v>
      </c>
      <c r="E91" s="844"/>
      <c r="F91" s="844"/>
      <c r="G91" s="844"/>
      <c r="H91" s="844"/>
      <c r="I91" s="844"/>
      <c r="J91" s="89"/>
      <c r="K91" s="89"/>
      <c r="L91" s="89"/>
      <c r="M91" s="194"/>
    </row>
    <row r="92" spans="1:13" s="62" customFormat="1" ht="24.95" customHeight="1">
      <c r="A92" s="96"/>
      <c r="B92" s="82"/>
      <c r="C92" s="851" t="s">
        <v>237</v>
      </c>
      <c r="D92" s="851"/>
      <c r="E92" s="851"/>
      <c r="F92" s="851"/>
      <c r="G92" s="851"/>
      <c r="H92" s="851"/>
      <c r="I92" s="851"/>
      <c r="J92" s="85"/>
      <c r="K92" s="85"/>
      <c r="L92" s="85"/>
      <c r="M92" s="194"/>
    </row>
    <row r="93" spans="1:13" s="62" customFormat="1" ht="24.95" customHeight="1">
      <c r="A93" s="96"/>
      <c r="B93" s="60"/>
      <c r="C93" s="718"/>
      <c r="D93" s="718"/>
      <c r="E93" s="718"/>
      <c r="F93" s="718"/>
      <c r="G93" s="718"/>
      <c r="H93" s="718"/>
      <c r="I93" s="718"/>
      <c r="J93" s="87"/>
      <c r="K93" s="87"/>
      <c r="L93" s="87"/>
      <c r="M93" s="194"/>
    </row>
    <row r="94" spans="1:13" s="62" customFormat="1" ht="24.95" customHeight="1">
      <c r="A94" s="96"/>
      <c r="B94" s="60"/>
      <c r="C94" s="718"/>
      <c r="D94" s="718"/>
      <c r="E94" s="718"/>
      <c r="F94" s="718"/>
      <c r="G94" s="718"/>
      <c r="H94" s="718"/>
      <c r="I94" s="718"/>
      <c r="J94" s="87"/>
      <c r="K94" s="87"/>
      <c r="L94" s="87"/>
      <c r="M94" s="194"/>
    </row>
    <row r="95" spans="1:13" s="62" customFormat="1" ht="24.95" customHeight="1">
      <c r="A95" s="96"/>
      <c r="B95" s="60"/>
      <c r="C95" s="718"/>
      <c r="D95" s="718"/>
      <c r="E95" s="718"/>
      <c r="F95" s="718"/>
      <c r="G95" s="718"/>
      <c r="H95" s="718"/>
      <c r="I95" s="718"/>
      <c r="J95" s="87"/>
      <c r="K95" s="87"/>
      <c r="L95" s="87"/>
      <c r="M95" s="194"/>
    </row>
    <row r="96" spans="1:13" s="62" customFormat="1" ht="24.95" customHeight="1">
      <c r="A96" s="96"/>
      <c r="B96" s="60"/>
      <c r="C96" s="89"/>
      <c r="D96" s="89"/>
      <c r="E96" s="89"/>
      <c r="F96" s="89"/>
      <c r="G96" s="89"/>
      <c r="H96" s="89"/>
      <c r="I96" s="89"/>
      <c r="J96" s="87"/>
      <c r="K96" s="87"/>
      <c r="L96" s="87"/>
      <c r="M96" s="194"/>
    </row>
    <row r="97" spans="1:13" s="62" customFormat="1" ht="24.95" customHeight="1">
      <c r="A97" s="96"/>
      <c r="B97" s="60"/>
      <c r="C97" s="435" t="str">
        <f>Índice!D98</f>
        <v>GRI 403-6</v>
      </c>
      <c r="D97" s="843" t="str">
        <f>Índice!E98</f>
        <v>Promoção da saúde do trabalhador</v>
      </c>
      <c r="E97" s="844"/>
      <c r="F97" s="844"/>
      <c r="G97" s="844"/>
      <c r="H97" s="844"/>
      <c r="I97" s="844"/>
      <c r="J97" s="87"/>
      <c r="K97" s="87"/>
      <c r="L97" s="87"/>
      <c r="M97" s="194"/>
    </row>
    <row r="98" spans="1:13" s="62" customFormat="1" ht="24.95" customHeight="1">
      <c r="A98" s="96"/>
      <c r="B98" s="60"/>
      <c r="C98" s="851" t="s">
        <v>896</v>
      </c>
      <c r="D98" s="851"/>
      <c r="E98" s="851"/>
      <c r="F98" s="851"/>
      <c r="G98" s="851"/>
      <c r="H98" s="851"/>
      <c r="I98" s="851"/>
      <c r="J98" s="91"/>
      <c r="K98" s="91"/>
      <c r="L98" s="91"/>
      <c r="M98" s="194"/>
    </row>
    <row r="99" spans="1:13" s="62" customFormat="1" ht="24.95" customHeight="1">
      <c r="A99" s="96"/>
      <c r="B99" s="60"/>
      <c r="C99" s="718"/>
      <c r="D99" s="718"/>
      <c r="E99" s="718"/>
      <c r="F99" s="718"/>
      <c r="G99" s="718"/>
      <c r="H99" s="718"/>
      <c r="I99" s="718"/>
      <c r="J99" s="89"/>
      <c r="K99" s="89"/>
      <c r="L99" s="89"/>
      <c r="M99" s="194"/>
    </row>
    <row r="100" spans="1:13" s="62" customFormat="1" ht="24.95" customHeight="1">
      <c r="A100" s="96"/>
      <c r="B100" s="60"/>
      <c r="C100" s="718"/>
      <c r="D100" s="718"/>
      <c r="E100" s="718"/>
      <c r="F100" s="718"/>
      <c r="G100" s="718"/>
      <c r="H100" s="718"/>
      <c r="I100" s="718"/>
      <c r="J100" s="89"/>
      <c r="K100" s="89"/>
      <c r="L100" s="89"/>
      <c r="M100" s="194"/>
    </row>
    <row r="101" spans="1:13" s="62" customFormat="1" ht="24.95" customHeight="1">
      <c r="A101" s="96"/>
      <c r="B101" s="60"/>
      <c r="C101" s="718"/>
      <c r="D101" s="718"/>
      <c r="E101" s="718"/>
      <c r="F101" s="718"/>
      <c r="G101" s="718"/>
      <c r="H101" s="718"/>
      <c r="I101" s="718"/>
      <c r="J101" s="89"/>
      <c r="K101" s="89"/>
      <c r="L101" s="89"/>
      <c r="M101" s="194"/>
    </row>
    <row r="102" spans="1:13" s="62" customFormat="1" ht="24.95" customHeight="1">
      <c r="A102" s="96"/>
      <c r="B102" s="82"/>
      <c r="C102" s="718"/>
      <c r="D102" s="718"/>
      <c r="E102" s="718"/>
      <c r="F102" s="718"/>
      <c r="G102" s="718"/>
      <c r="H102" s="718"/>
      <c r="I102" s="718"/>
      <c r="J102" s="89"/>
      <c r="K102" s="89"/>
      <c r="L102" s="89"/>
      <c r="M102" s="194"/>
    </row>
    <row r="103" spans="1:13" s="62" customFormat="1" ht="24.95" customHeight="1">
      <c r="A103" s="96"/>
      <c r="B103" s="82"/>
      <c r="C103" s="718"/>
      <c r="D103" s="718"/>
      <c r="E103" s="718"/>
      <c r="F103" s="718"/>
      <c r="G103" s="718"/>
      <c r="H103" s="718"/>
      <c r="I103" s="718"/>
      <c r="J103" s="89"/>
      <c r="K103" s="89"/>
      <c r="L103" s="89"/>
      <c r="M103" s="194"/>
    </row>
    <row r="104" spans="1:13" s="62" customFormat="1" ht="24.95" customHeight="1">
      <c r="A104" s="96"/>
      <c r="B104" s="82"/>
      <c r="C104" s="718"/>
      <c r="D104" s="718"/>
      <c r="E104" s="718"/>
      <c r="F104" s="718"/>
      <c r="G104" s="718"/>
      <c r="H104" s="718"/>
      <c r="I104" s="718"/>
      <c r="J104" s="89"/>
      <c r="K104" s="89"/>
      <c r="L104" s="89"/>
      <c r="M104" s="194"/>
    </row>
    <row r="105" spans="1:13" s="62" customFormat="1" ht="24.95" customHeight="1">
      <c r="A105" s="96"/>
      <c r="B105" s="82"/>
      <c r="C105" s="718"/>
      <c r="D105" s="718"/>
      <c r="E105" s="718"/>
      <c r="F105" s="718"/>
      <c r="G105" s="718"/>
      <c r="H105" s="718"/>
      <c r="I105" s="718"/>
      <c r="J105" s="89"/>
      <c r="K105" s="89"/>
      <c r="L105" s="89"/>
      <c r="M105" s="194"/>
    </row>
    <row r="106" spans="1:13" s="62" customFormat="1" ht="24.95" customHeight="1">
      <c r="A106" s="96"/>
      <c r="B106" s="60"/>
      <c r="C106" s="718"/>
      <c r="D106" s="718"/>
      <c r="E106" s="718"/>
      <c r="F106" s="718"/>
      <c r="G106" s="718"/>
      <c r="H106" s="718"/>
      <c r="I106" s="718"/>
      <c r="J106" s="89"/>
      <c r="K106" s="89"/>
      <c r="L106" s="89"/>
      <c r="M106" s="194"/>
    </row>
    <row r="107" spans="1:13" s="62" customFormat="1" ht="24.95" customHeight="1">
      <c r="A107" s="96"/>
      <c r="B107" s="82"/>
      <c r="C107" s="718"/>
      <c r="D107" s="718"/>
      <c r="E107" s="718"/>
      <c r="F107" s="718"/>
      <c r="G107" s="718"/>
      <c r="H107" s="718"/>
      <c r="I107" s="718"/>
      <c r="J107" s="89"/>
      <c r="K107" s="89"/>
      <c r="L107" s="89"/>
      <c r="M107" s="194"/>
    </row>
    <row r="108" spans="1:13" s="62" customFormat="1" ht="24.95" customHeight="1">
      <c r="A108" s="96"/>
      <c r="B108" s="82"/>
      <c r="C108" s="718"/>
      <c r="D108" s="718"/>
      <c r="E108" s="718"/>
      <c r="F108" s="718"/>
      <c r="G108" s="718"/>
      <c r="H108" s="718"/>
      <c r="I108" s="718"/>
      <c r="J108" s="89"/>
      <c r="K108" s="89"/>
      <c r="L108" s="89"/>
      <c r="M108" s="194"/>
    </row>
    <row r="109" spans="1:13" s="62" customFormat="1" ht="24.95" customHeight="1">
      <c r="A109" s="96"/>
      <c r="B109" s="82"/>
      <c r="C109" s="718"/>
      <c r="D109" s="718"/>
      <c r="E109" s="718"/>
      <c r="F109" s="718"/>
      <c r="G109" s="718"/>
      <c r="H109" s="718"/>
      <c r="I109" s="718"/>
      <c r="J109" s="89"/>
      <c r="K109" s="89"/>
      <c r="L109" s="89"/>
      <c r="M109" s="194"/>
    </row>
    <row r="110" spans="1:13" s="62" customFormat="1" ht="24.95" customHeight="1">
      <c r="A110" s="96"/>
      <c r="B110" s="82"/>
      <c r="C110" s="718"/>
      <c r="D110" s="718"/>
      <c r="E110" s="718"/>
      <c r="F110" s="718"/>
      <c r="G110" s="718"/>
      <c r="H110" s="718"/>
      <c r="I110" s="718"/>
      <c r="J110" s="89"/>
      <c r="K110" s="89"/>
      <c r="L110" s="89"/>
      <c r="M110" s="194"/>
    </row>
    <row r="111" spans="1:13" s="62" customFormat="1" ht="24.95" customHeight="1">
      <c r="A111" s="96"/>
      <c r="B111" s="82"/>
      <c r="C111" s="718"/>
      <c r="D111" s="718"/>
      <c r="E111" s="718"/>
      <c r="F111" s="718"/>
      <c r="G111" s="718"/>
      <c r="H111" s="718"/>
      <c r="I111" s="718"/>
      <c r="J111" s="89"/>
      <c r="K111" s="89"/>
      <c r="L111" s="89"/>
      <c r="M111" s="194"/>
    </row>
    <row r="112" spans="1:13" s="62" customFormat="1" ht="24.95" customHeight="1">
      <c r="A112" s="96"/>
      <c r="B112" s="60"/>
      <c r="C112" s="89"/>
      <c r="D112" s="89"/>
      <c r="E112" s="89"/>
      <c r="F112" s="89"/>
      <c r="G112" s="89"/>
      <c r="H112" s="89"/>
      <c r="I112" s="89"/>
      <c r="J112" s="89"/>
      <c r="K112" s="89"/>
      <c r="L112" s="89"/>
      <c r="M112" s="194"/>
    </row>
    <row r="113" spans="1:46" s="62" customFormat="1" ht="24.95" customHeight="1">
      <c r="A113" s="96"/>
      <c r="B113" s="60"/>
      <c r="C113" s="435" t="str">
        <f>Índice!D99</f>
        <v>GRI 403-7</v>
      </c>
      <c r="D113" s="843" t="str">
        <f>Índice!E99</f>
        <v>Prevenção e mitigação de impactos de saúde e segurança do trabalho diretamente vinculados com relações de negócios</v>
      </c>
      <c r="E113" s="844"/>
      <c r="F113" s="844"/>
      <c r="G113" s="844"/>
      <c r="H113" s="844"/>
      <c r="I113" s="844"/>
      <c r="J113" s="89"/>
      <c r="K113" s="89"/>
      <c r="L113" s="89"/>
      <c r="M113" s="194"/>
    </row>
    <row r="114" spans="1:46" s="62" customFormat="1" ht="24.95" customHeight="1">
      <c r="A114" s="96"/>
      <c r="B114" s="82"/>
      <c r="C114" s="851" t="s">
        <v>897</v>
      </c>
      <c r="D114" s="851"/>
      <c r="E114" s="851"/>
      <c r="F114" s="851"/>
      <c r="G114" s="851"/>
      <c r="H114" s="851"/>
      <c r="I114" s="851"/>
      <c r="J114" s="91"/>
      <c r="K114" s="91"/>
      <c r="L114" s="91"/>
      <c r="M114" s="194"/>
    </row>
    <row r="115" spans="1:46" s="62" customFormat="1" ht="24.95" customHeight="1">
      <c r="A115" s="96"/>
      <c r="B115" s="82"/>
      <c r="C115" s="718"/>
      <c r="D115" s="718"/>
      <c r="E115" s="718"/>
      <c r="F115" s="718"/>
      <c r="G115" s="718"/>
      <c r="H115" s="718"/>
      <c r="I115" s="718"/>
      <c r="J115" s="89"/>
      <c r="K115" s="89"/>
      <c r="L115" s="89"/>
      <c r="M115" s="194"/>
    </row>
    <row r="116" spans="1:46" s="62" customFormat="1" ht="24.95" customHeight="1">
      <c r="A116" s="96"/>
      <c r="B116" s="82"/>
      <c r="C116" s="718"/>
      <c r="D116" s="718"/>
      <c r="E116" s="718"/>
      <c r="F116" s="718"/>
      <c r="G116" s="718"/>
      <c r="H116" s="718"/>
      <c r="I116" s="718"/>
      <c r="J116" s="89"/>
      <c r="K116" s="89"/>
      <c r="L116" s="89"/>
      <c r="M116" s="194"/>
    </row>
    <row r="117" spans="1:46" s="62" customFormat="1" ht="24.95" customHeight="1">
      <c r="A117" s="96"/>
      <c r="B117" s="82"/>
      <c r="C117" s="718"/>
      <c r="D117" s="718"/>
      <c r="E117" s="718"/>
      <c r="F117" s="718"/>
      <c r="G117" s="718"/>
      <c r="H117" s="718"/>
      <c r="I117" s="718"/>
      <c r="J117" s="89"/>
      <c r="K117" s="89"/>
      <c r="L117" s="89"/>
      <c r="M117" s="194"/>
    </row>
    <row r="118" spans="1:46" s="62" customFormat="1" ht="24.95" customHeight="1">
      <c r="A118" s="96"/>
      <c r="B118" s="82"/>
      <c r="C118" s="718"/>
      <c r="D118" s="718"/>
      <c r="E118" s="718"/>
      <c r="F118" s="718"/>
      <c r="G118" s="718"/>
      <c r="H118" s="718"/>
      <c r="I118" s="718"/>
      <c r="J118" s="89"/>
      <c r="K118" s="89"/>
      <c r="L118" s="89"/>
      <c r="M118" s="194"/>
    </row>
    <row r="119" spans="1:46" s="62" customFormat="1" ht="24.95" customHeight="1">
      <c r="A119" s="96"/>
      <c r="B119" s="82"/>
      <c r="C119" s="718"/>
      <c r="D119" s="718"/>
      <c r="E119" s="718"/>
      <c r="F119" s="718"/>
      <c r="G119" s="718"/>
      <c r="H119" s="718"/>
      <c r="I119" s="718"/>
      <c r="J119" s="89"/>
      <c r="K119" s="89"/>
      <c r="L119" s="89"/>
      <c r="M119" s="194"/>
    </row>
    <row r="120" spans="1:46" s="62" customFormat="1" ht="24.95" customHeight="1">
      <c r="A120" s="96"/>
      <c r="B120" s="82"/>
      <c r="C120" s="718"/>
      <c r="D120" s="718"/>
      <c r="E120" s="718"/>
      <c r="F120" s="718"/>
      <c r="G120" s="718"/>
      <c r="H120" s="718"/>
      <c r="I120" s="718"/>
      <c r="J120" s="89"/>
      <c r="K120" s="89"/>
      <c r="L120" s="89"/>
      <c r="M120" s="194"/>
    </row>
    <row r="121" spans="1:46" s="62" customFormat="1" ht="24.95" customHeight="1">
      <c r="A121" s="96"/>
      <c r="B121" s="82"/>
      <c r="C121" s="718"/>
      <c r="D121" s="718"/>
      <c r="E121" s="718"/>
      <c r="F121" s="718"/>
      <c r="G121" s="718"/>
      <c r="H121" s="718"/>
      <c r="I121" s="718"/>
      <c r="J121" s="89"/>
      <c r="K121" s="89"/>
      <c r="L121" s="89"/>
      <c r="M121" s="194"/>
    </row>
    <row r="122" spans="1:46" s="62" customFormat="1" ht="24.95" customHeight="1">
      <c r="A122" s="96"/>
      <c r="B122" s="82"/>
      <c r="C122" s="718"/>
      <c r="D122" s="718"/>
      <c r="E122" s="718"/>
      <c r="F122" s="718"/>
      <c r="G122" s="718"/>
      <c r="H122" s="718"/>
      <c r="I122" s="718"/>
      <c r="J122" s="89"/>
      <c r="K122" s="89"/>
      <c r="L122" s="89"/>
      <c r="M122" s="194"/>
    </row>
    <row r="123" spans="1:46" s="62" customFormat="1" ht="24.95" customHeight="1">
      <c r="A123" s="96"/>
      <c r="B123" s="82"/>
      <c r="C123" s="718"/>
      <c r="D123" s="718"/>
      <c r="E123" s="718"/>
      <c r="F123" s="718"/>
      <c r="G123" s="718"/>
      <c r="H123" s="718"/>
      <c r="I123" s="718"/>
      <c r="J123" s="89"/>
      <c r="K123" s="89"/>
      <c r="L123" s="89"/>
      <c r="M123" s="194"/>
    </row>
    <row r="124" spans="1:46" s="62" customFormat="1" ht="24.95" customHeight="1">
      <c r="A124" s="96"/>
      <c r="B124" s="82"/>
      <c r="C124" s="718"/>
      <c r="D124" s="718"/>
      <c r="E124" s="718"/>
      <c r="F124" s="718"/>
      <c r="G124" s="718"/>
      <c r="H124" s="718"/>
      <c r="I124" s="718"/>
      <c r="J124" s="89"/>
      <c r="K124" s="89"/>
      <c r="L124" s="89"/>
      <c r="M124" s="194"/>
    </row>
    <row r="125" spans="1:46" s="62" customFormat="1" ht="24.95" customHeight="1">
      <c r="A125" s="96"/>
      <c r="B125" s="82"/>
      <c r="C125" s="89"/>
      <c r="D125" s="89"/>
      <c r="E125" s="89"/>
      <c r="F125" s="89"/>
      <c r="G125" s="89"/>
      <c r="H125" s="89"/>
      <c r="I125" s="89"/>
      <c r="J125" s="89"/>
      <c r="K125" s="89"/>
      <c r="L125" s="89"/>
      <c r="M125" s="194"/>
    </row>
    <row r="126" spans="1:46" s="62" customFormat="1" ht="24.95" customHeight="1">
      <c r="A126" s="96"/>
      <c r="B126" s="60"/>
      <c r="C126" s="435" t="str">
        <f>Índice!D100</f>
        <v>GRI 403-8</v>
      </c>
      <c r="D126" s="843" t="str">
        <f>Índice!E100</f>
        <v>Trabalhadores cobertos por um sistema de gestão de saúde e segurança do trabalho</v>
      </c>
      <c r="E126" s="844"/>
      <c r="F126" s="844"/>
      <c r="G126" s="844"/>
      <c r="H126" s="844"/>
      <c r="I126" s="844"/>
      <c r="J126" s="89"/>
      <c r="K126" s="89"/>
      <c r="L126" s="89"/>
      <c r="M126" s="194"/>
    </row>
    <row r="127" spans="1:46" s="62" customFormat="1" ht="24.95" customHeight="1">
      <c r="A127" s="96"/>
      <c r="B127" s="60"/>
      <c r="C127" s="851" t="s">
        <v>238</v>
      </c>
      <c r="D127" s="851"/>
      <c r="E127" s="851"/>
      <c r="F127" s="851"/>
      <c r="G127" s="851"/>
      <c r="H127" s="851"/>
      <c r="I127" s="851"/>
      <c r="J127" s="85"/>
      <c r="K127" s="85"/>
      <c r="L127" s="85"/>
      <c r="M127" s="95"/>
      <c r="AT127" s="61"/>
    </row>
    <row r="128" spans="1:46" s="62" customFormat="1" ht="24.95" customHeight="1">
      <c r="A128" s="96"/>
      <c r="B128" s="60"/>
      <c r="C128" s="718"/>
      <c r="D128" s="718"/>
      <c r="E128" s="718"/>
      <c r="F128" s="718"/>
      <c r="G128" s="718"/>
      <c r="H128" s="718"/>
      <c r="I128" s="718"/>
      <c r="J128" s="87"/>
      <c r="K128" s="87"/>
      <c r="L128" s="87"/>
      <c r="M128" s="95"/>
      <c r="AT128" s="61"/>
    </row>
    <row r="129" spans="1:47" s="62" customFormat="1" ht="62.25" customHeight="1" thickBot="1">
      <c r="A129" s="96"/>
      <c r="B129" s="60"/>
      <c r="C129" s="853" t="s">
        <v>900</v>
      </c>
      <c r="D129" s="853"/>
      <c r="E129" s="458">
        <v>2022</v>
      </c>
      <c r="F129" s="458">
        <v>2023</v>
      </c>
      <c r="G129" s="459">
        <v>2024</v>
      </c>
      <c r="H129" s="50"/>
      <c r="I129" s="50"/>
      <c r="J129" s="50"/>
      <c r="K129" s="50"/>
      <c r="L129" s="50"/>
      <c r="M129" s="50"/>
      <c r="N129" s="95"/>
      <c r="AU129" s="61"/>
    </row>
    <row r="130" spans="1:47" s="62" customFormat="1" ht="35.1" customHeight="1">
      <c r="A130" s="96"/>
      <c r="B130" s="60"/>
      <c r="C130" s="758" t="s">
        <v>239</v>
      </c>
      <c r="D130" s="758"/>
      <c r="E130" s="495">
        <v>1</v>
      </c>
      <c r="F130" s="495">
        <v>1</v>
      </c>
      <c r="G130" s="496">
        <v>1</v>
      </c>
      <c r="H130" s="50"/>
      <c r="I130" s="50"/>
      <c r="J130" s="50"/>
      <c r="K130" s="50"/>
      <c r="L130" s="50"/>
      <c r="M130" s="50"/>
      <c r="N130" s="95"/>
      <c r="AU130" s="61"/>
    </row>
    <row r="131" spans="1:47" s="62" customFormat="1" ht="45" customHeight="1">
      <c r="A131" s="96"/>
      <c r="B131" s="60"/>
      <c r="C131" s="758" t="s">
        <v>240</v>
      </c>
      <c r="D131" s="758"/>
      <c r="E131" s="495">
        <v>0.75900000000000001</v>
      </c>
      <c r="F131" s="495">
        <v>0.754</v>
      </c>
      <c r="G131" s="496">
        <v>0.89800000000000002</v>
      </c>
      <c r="H131" s="50"/>
      <c r="I131" s="50"/>
      <c r="J131" s="50"/>
      <c r="K131" s="50"/>
      <c r="L131" s="50"/>
      <c r="M131" s="50"/>
      <c r="N131" s="95"/>
      <c r="AU131" s="61"/>
    </row>
    <row r="132" spans="1:47" s="62" customFormat="1" ht="45" customHeight="1">
      <c r="A132" s="96"/>
      <c r="B132" s="60"/>
      <c r="C132" s="758" t="s">
        <v>241</v>
      </c>
      <c r="D132" s="758"/>
      <c r="E132" s="495">
        <v>0.70899999999999996</v>
      </c>
      <c r="F132" s="495">
        <v>0.754</v>
      </c>
      <c r="G132" s="496">
        <v>0.89800000000000002</v>
      </c>
      <c r="H132" s="50"/>
      <c r="I132" s="50"/>
      <c r="J132" s="50"/>
      <c r="K132" s="50"/>
      <c r="L132" s="50"/>
      <c r="M132" s="50"/>
      <c r="N132" s="95"/>
      <c r="AU132" s="61"/>
    </row>
    <row r="133" spans="1:47" s="499" customFormat="1" ht="35.1" customHeight="1">
      <c r="A133" s="94"/>
      <c r="B133" s="497"/>
      <c r="C133" s="834" t="s">
        <v>898</v>
      </c>
      <c r="D133" s="834"/>
      <c r="E133" s="834"/>
      <c r="F133" s="834"/>
      <c r="G133" s="834"/>
      <c r="H133" s="417"/>
      <c r="I133" s="417"/>
      <c r="J133" s="417"/>
      <c r="K133" s="417"/>
      <c r="L133" s="450"/>
      <c r="M133" s="498"/>
      <c r="AT133" s="500"/>
    </row>
    <row r="134" spans="1:47" s="499" customFormat="1" ht="35.1" customHeight="1">
      <c r="A134" s="94"/>
      <c r="B134" s="497"/>
      <c r="C134" s="835" t="s">
        <v>899</v>
      </c>
      <c r="D134" s="835"/>
      <c r="E134" s="835"/>
      <c r="F134" s="835"/>
      <c r="G134" s="835"/>
      <c r="H134" s="417"/>
      <c r="I134" s="417"/>
      <c r="J134" s="417"/>
      <c r="K134" s="450"/>
      <c r="L134" s="450"/>
      <c r="M134" s="498"/>
      <c r="AT134" s="500"/>
    </row>
    <row r="135" spans="1:47" s="62" customFormat="1" ht="24.95" customHeight="1">
      <c r="A135" s="96"/>
      <c r="B135" s="60"/>
      <c r="D135" s="95"/>
      <c r="E135" s="95"/>
      <c r="F135" s="95"/>
      <c r="G135" s="95"/>
      <c r="H135" s="95"/>
      <c r="I135" s="95"/>
      <c r="J135" s="95"/>
      <c r="K135" s="95"/>
      <c r="L135" s="102"/>
      <c r="M135" s="95"/>
      <c r="AT135" s="61"/>
    </row>
    <row r="136" spans="1:47" s="62" customFormat="1" ht="24.95" customHeight="1">
      <c r="A136" s="96"/>
      <c r="B136" s="60"/>
      <c r="C136" s="435" t="str">
        <f>Índice!D101</f>
        <v>GRI 403-9</v>
      </c>
      <c r="D136" s="843" t="str">
        <f>Índice!E101</f>
        <v>Acidentes de trabalho</v>
      </c>
      <c r="E136" s="844"/>
      <c r="F136" s="844"/>
      <c r="G136" s="844"/>
      <c r="H136" s="844"/>
      <c r="I136" s="844"/>
      <c r="J136" s="95"/>
      <c r="K136" s="95"/>
      <c r="L136" s="102"/>
      <c r="M136" s="95"/>
      <c r="AT136" s="61"/>
    </row>
    <row r="137" spans="1:47" s="62" customFormat="1" ht="24.95" customHeight="1">
      <c r="A137" s="96"/>
      <c r="B137" s="60"/>
      <c r="C137" s="851" t="s">
        <v>242</v>
      </c>
      <c r="D137" s="851"/>
      <c r="E137" s="851"/>
      <c r="F137" s="851"/>
      <c r="G137" s="851"/>
      <c r="H137" s="851"/>
      <c r="I137" s="851"/>
      <c r="J137" s="85"/>
      <c r="K137" s="85"/>
      <c r="L137" s="85"/>
      <c r="M137" s="95"/>
      <c r="AT137" s="61"/>
    </row>
    <row r="138" spans="1:47" s="62" customFormat="1" ht="24.95" customHeight="1">
      <c r="A138" s="96"/>
      <c r="B138" s="60"/>
      <c r="C138" s="718"/>
      <c r="D138" s="718"/>
      <c r="E138" s="718"/>
      <c r="F138" s="718"/>
      <c r="G138" s="718"/>
      <c r="H138" s="718"/>
      <c r="I138" s="718"/>
      <c r="J138" s="87"/>
      <c r="K138" s="87"/>
      <c r="L138" s="87"/>
      <c r="M138" s="95"/>
      <c r="AT138" s="61"/>
    </row>
    <row r="139" spans="1:47" s="62" customFormat="1" ht="24.95" customHeight="1">
      <c r="A139" s="96"/>
      <c r="B139" s="60"/>
      <c r="C139" s="86"/>
      <c r="D139" s="87"/>
      <c r="E139" s="87"/>
      <c r="F139" s="87"/>
      <c r="G139" s="87"/>
      <c r="H139" s="87"/>
      <c r="I139" s="87"/>
      <c r="J139" s="87"/>
      <c r="K139" s="87"/>
      <c r="L139" s="87"/>
      <c r="M139" s="95"/>
      <c r="AT139" s="61"/>
    </row>
    <row r="140" spans="1:47" s="503" customFormat="1" ht="24.95" customHeight="1">
      <c r="A140" s="501"/>
      <c r="B140" s="502"/>
      <c r="C140" s="858" t="s">
        <v>904</v>
      </c>
      <c r="D140" s="858"/>
      <c r="E140" s="850" t="s">
        <v>243</v>
      </c>
      <c r="F140" s="850"/>
      <c r="G140" s="850"/>
      <c r="H140" s="850" t="s">
        <v>244</v>
      </c>
      <c r="I140" s="850"/>
      <c r="J140" s="850"/>
      <c r="K140" s="850" t="s">
        <v>245</v>
      </c>
      <c r="L140" s="850"/>
      <c r="M140" s="852"/>
    </row>
    <row r="141" spans="1:47" s="503" customFormat="1" ht="24.95" customHeight="1" thickBot="1">
      <c r="A141" s="501"/>
      <c r="B141" s="502"/>
      <c r="C141" s="853"/>
      <c r="D141" s="853"/>
      <c r="E141" s="458">
        <v>2022</v>
      </c>
      <c r="F141" s="458">
        <v>2023</v>
      </c>
      <c r="G141" s="459">
        <v>2024</v>
      </c>
      <c r="H141" s="458">
        <v>2022</v>
      </c>
      <c r="I141" s="458">
        <v>2023</v>
      </c>
      <c r="J141" s="459">
        <v>2024</v>
      </c>
      <c r="K141" s="458">
        <v>2022</v>
      </c>
      <c r="L141" s="458">
        <v>2023</v>
      </c>
      <c r="M141" s="459">
        <v>2024</v>
      </c>
    </row>
    <row r="142" spans="1:47" s="62" customFormat="1" ht="35.1" customHeight="1">
      <c r="A142" s="96"/>
      <c r="B142" s="60"/>
      <c r="C142" s="758" t="s">
        <v>246</v>
      </c>
      <c r="D142" s="758"/>
      <c r="E142" s="196">
        <v>2</v>
      </c>
      <c r="F142" s="196">
        <v>5</v>
      </c>
      <c r="G142" s="197">
        <v>6</v>
      </c>
      <c r="H142" s="196">
        <v>36</v>
      </c>
      <c r="I142" s="196">
        <v>24</v>
      </c>
      <c r="J142" s="197">
        <v>16</v>
      </c>
      <c r="K142" s="196">
        <v>38</v>
      </c>
      <c r="L142" s="196">
        <v>29</v>
      </c>
      <c r="M142" s="197">
        <v>22</v>
      </c>
      <c r="N142" s="95"/>
      <c r="AU142" s="61"/>
    </row>
    <row r="143" spans="1:47" s="62" customFormat="1" ht="35.1" customHeight="1">
      <c r="A143" s="96"/>
      <c r="B143" s="60"/>
      <c r="C143" s="758" t="s">
        <v>247</v>
      </c>
      <c r="D143" s="758"/>
      <c r="E143" s="379">
        <v>0.62</v>
      </c>
      <c r="F143" s="379">
        <v>1.31</v>
      </c>
      <c r="G143" s="396">
        <v>1.43</v>
      </c>
      <c r="H143" s="379">
        <v>2.4900000000000002</v>
      </c>
      <c r="I143" s="379">
        <v>2.52</v>
      </c>
      <c r="J143" s="396">
        <v>1.0900000000000001</v>
      </c>
      <c r="K143" s="379">
        <v>2.15</v>
      </c>
      <c r="L143" s="379">
        <v>2.17</v>
      </c>
      <c r="M143" s="396">
        <v>1.1599999999999999</v>
      </c>
      <c r="N143" s="95"/>
      <c r="AU143" s="61"/>
    </row>
    <row r="144" spans="1:47" s="62" customFormat="1" ht="35.1" customHeight="1">
      <c r="A144" s="96"/>
      <c r="B144" s="60"/>
      <c r="C144" s="758" t="s">
        <v>248</v>
      </c>
      <c r="D144" s="758"/>
      <c r="E144" s="196">
        <v>62</v>
      </c>
      <c r="F144" s="196">
        <v>60</v>
      </c>
      <c r="G144" s="197">
        <v>61</v>
      </c>
      <c r="H144" s="196">
        <v>41</v>
      </c>
      <c r="I144" s="196">
        <v>30</v>
      </c>
      <c r="J144" s="197">
        <v>47</v>
      </c>
      <c r="K144" s="196">
        <v>103</v>
      </c>
      <c r="L144" s="196">
        <v>90</v>
      </c>
      <c r="M144" s="197">
        <v>108</v>
      </c>
      <c r="N144" s="95"/>
      <c r="AU144" s="61"/>
    </row>
    <row r="145" spans="1:47" s="62" customFormat="1" ht="24.95" customHeight="1">
      <c r="A145" s="96"/>
      <c r="B145" s="60"/>
      <c r="C145" s="758" t="s">
        <v>249</v>
      </c>
      <c r="D145" s="758"/>
      <c r="E145" s="379">
        <v>0</v>
      </c>
      <c r="F145" s="379">
        <v>15.75</v>
      </c>
      <c r="G145" s="396">
        <v>14.5</v>
      </c>
      <c r="H145" s="379">
        <v>0</v>
      </c>
      <c r="I145" s="379">
        <v>3.14</v>
      </c>
      <c r="J145" s="396">
        <v>3.19</v>
      </c>
      <c r="K145" s="379">
        <v>5.94</v>
      </c>
      <c r="L145" s="379">
        <v>6.74</v>
      </c>
      <c r="M145" s="396">
        <v>5.7</v>
      </c>
      <c r="N145" s="95"/>
      <c r="AU145" s="61"/>
    </row>
    <row r="146" spans="1:47" s="62" customFormat="1" ht="35.1" customHeight="1">
      <c r="A146" s="96"/>
      <c r="B146" s="60"/>
      <c r="C146" s="758" t="s">
        <v>250</v>
      </c>
      <c r="D146" s="758"/>
      <c r="E146" s="196">
        <v>0</v>
      </c>
      <c r="F146" s="196">
        <v>3</v>
      </c>
      <c r="G146" s="197">
        <v>4</v>
      </c>
      <c r="H146" s="196">
        <v>15</v>
      </c>
      <c r="I146" s="196">
        <v>10</v>
      </c>
      <c r="J146" s="197">
        <v>7</v>
      </c>
      <c r="K146" s="196">
        <v>15</v>
      </c>
      <c r="L146" s="196">
        <v>13</v>
      </c>
      <c r="M146" s="197">
        <v>11</v>
      </c>
      <c r="N146" s="95"/>
      <c r="AU146" s="61"/>
    </row>
    <row r="147" spans="1:47" s="62" customFormat="1" ht="35.1" customHeight="1">
      <c r="A147" s="96"/>
      <c r="B147" s="60"/>
      <c r="C147" s="758" t="s">
        <v>251</v>
      </c>
      <c r="D147" s="758"/>
      <c r="E147" s="196">
        <v>0</v>
      </c>
      <c r="F147" s="196">
        <v>1</v>
      </c>
      <c r="G147" s="197">
        <v>1</v>
      </c>
      <c r="H147" s="196">
        <v>12</v>
      </c>
      <c r="I147" s="196">
        <v>4</v>
      </c>
      <c r="J147" s="197">
        <v>5</v>
      </c>
      <c r="K147" s="196">
        <v>12</v>
      </c>
      <c r="L147" s="196">
        <v>5</v>
      </c>
      <c r="M147" s="197">
        <v>6</v>
      </c>
      <c r="N147" s="95"/>
      <c r="AU147" s="61"/>
    </row>
    <row r="148" spans="1:47" s="62" customFormat="1" ht="24.95" customHeight="1">
      <c r="A148" s="96"/>
      <c r="B148" s="60"/>
      <c r="C148" s="758" t="s">
        <v>252</v>
      </c>
      <c r="D148" s="758"/>
      <c r="E148" s="196">
        <v>7</v>
      </c>
      <c r="F148" s="196">
        <v>8</v>
      </c>
      <c r="G148" s="197">
        <v>4</v>
      </c>
      <c r="H148" s="196">
        <v>59</v>
      </c>
      <c r="I148" s="196">
        <v>26</v>
      </c>
      <c r="J148" s="197">
        <v>41</v>
      </c>
      <c r="K148" s="196">
        <v>66</v>
      </c>
      <c r="L148" s="196">
        <v>34</v>
      </c>
      <c r="M148" s="197">
        <v>45</v>
      </c>
      <c r="N148" s="95"/>
      <c r="AU148" s="61"/>
    </row>
    <row r="149" spans="1:47" s="62" customFormat="1" ht="24.95" customHeight="1">
      <c r="A149" s="96"/>
      <c r="B149" s="60"/>
      <c r="C149" s="758" t="s">
        <v>253</v>
      </c>
      <c r="D149" s="758"/>
      <c r="E149" s="484">
        <v>1355</v>
      </c>
      <c r="F149" s="484">
        <v>5459</v>
      </c>
      <c r="G149" s="494">
        <v>6233</v>
      </c>
      <c r="H149" s="484">
        <v>1655</v>
      </c>
      <c r="I149" s="484">
        <v>19442</v>
      </c>
      <c r="J149" s="494">
        <v>24678</v>
      </c>
      <c r="K149" s="484">
        <v>3010</v>
      </c>
      <c r="L149" s="484">
        <v>24901</v>
      </c>
      <c r="M149" s="494">
        <v>30911</v>
      </c>
      <c r="N149" s="95"/>
      <c r="AU149" s="61"/>
    </row>
    <row r="150" spans="1:47" s="62" customFormat="1" ht="24.95" customHeight="1">
      <c r="A150" s="96"/>
      <c r="B150" s="60"/>
      <c r="C150" s="834" t="s">
        <v>901</v>
      </c>
      <c r="D150" s="834"/>
      <c r="E150" s="834"/>
      <c r="F150" s="834"/>
      <c r="G150" s="834"/>
      <c r="H150" s="834"/>
      <c r="I150" s="834"/>
      <c r="J150" s="834"/>
      <c r="K150" s="504"/>
      <c r="L150" s="505"/>
      <c r="M150" s="95"/>
      <c r="AT150" s="61"/>
    </row>
    <row r="151" spans="1:47" s="62" customFormat="1" ht="24.95" customHeight="1">
      <c r="A151" s="96"/>
      <c r="B151" s="60"/>
      <c r="C151" s="834" t="s">
        <v>902</v>
      </c>
      <c r="D151" s="834"/>
      <c r="E151" s="834"/>
      <c r="F151" s="834"/>
      <c r="G151" s="834"/>
      <c r="H151" s="834"/>
      <c r="I151" s="834"/>
      <c r="J151" s="834"/>
      <c r="K151" s="834"/>
      <c r="L151" s="834"/>
      <c r="M151" s="95"/>
      <c r="AT151" s="61"/>
    </row>
    <row r="152" spans="1:47" s="62" customFormat="1" ht="24.95" customHeight="1">
      <c r="A152" s="96"/>
      <c r="B152" s="60"/>
      <c r="C152" s="834" t="s">
        <v>903</v>
      </c>
      <c r="D152" s="834"/>
      <c r="E152" s="834"/>
      <c r="F152" s="834"/>
      <c r="G152" s="834"/>
      <c r="H152" s="834"/>
      <c r="I152" s="834"/>
      <c r="J152" s="834"/>
      <c r="K152" s="834"/>
      <c r="L152" s="834"/>
      <c r="M152" s="95"/>
      <c r="AT152" s="61"/>
    </row>
    <row r="153" spans="1:47" s="62" customFormat="1" ht="24.95" customHeight="1">
      <c r="A153" s="96"/>
      <c r="B153" s="60"/>
      <c r="C153" s="834" t="s">
        <v>905</v>
      </c>
      <c r="D153" s="834"/>
      <c r="E153" s="834"/>
      <c r="F153" s="834"/>
      <c r="G153" s="834"/>
      <c r="H153" s="834"/>
      <c r="I153" s="834"/>
      <c r="J153" s="834"/>
      <c r="K153" s="498"/>
      <c r="L153" s="506"/>
      <c r="M153" s="95"/>
      <c r="AT153" s="61"/>
    </row>
    <row r="154" spans="1:47" s="62" customFormat="1" ht="24.95" customHeight="1">
      <c r="A154" s="96"/>
      <c r="B154" s="60"/>
      <c r="C154" s="102"/>
      <c r="D154" s="95"/>
      <c r="E154" s="95"/>
      <c r="F154" s="95"/>
      <c r="G154" s="95"/>
      <c r="H154" s="95"/>
      <c r="I154" s="95"/>
      <c r="J154" s="95"/>
      <c r="K154" s="95"/>
      <c r="L154" s="102"/>
      <c r="M154" s="95"/>
      <c r="AT154" s="61"/>
    </row>
    <row r="155" spans="1:47" s="62" customFormat="1" ht="24.95" customHeight="1">
      <c r="A155" s="96"/>
      <c r="B155" s="60"/>
      <c r="C155" s="435" t="str">
        <f>Índice!D102</f>
        <v>GRI 403-10</v>
      </c>
      <c r="D155" s="843" t="str">
        <f>Índice!E102</f>
        <v>Doenças profissionais</v>
      </c>
      <c r="E155" s="844"/>
      <c r="F155" s="844"/>
      <c r="G155" s="844"/>
      <c r="H155" s="844"/>
      <c r="I155" s="844"/>
      <c r="J155" s="95"/>
      <c r="K155" s="95"/>
      <c r="L155" s="102"/>
      <c r="M155" s="95"/>
      <c r="AT155" s="61"/>
    </row>
    <row r="156" spans="1:47" s="62" customFormat="1" ht="24.95" customHeight="1">
      <c r="A156" s="96"/>
      <c r="B156" s="60"/>
      <c r="C156" s="851" t="s">
        <v>254</v>
      </c>
      <c r="D156" s="851"/>
      <c r="E156" s="851"/>
      <c r="F156" s="851"/>
      <c r="G156" s="851"/>
      <c r="H156" s="851"/>
      <c r="I156" s="851"/>
      <c r="J156" s="91"/>
      <c r="K156" s="91"/>
      <c r="L156" s="91"/>
      <c r="M156" s="194"/>
    </row>
    <row r="157" spans="1:47" s="62" customFormat="1" ht="24.95" customHeight="1">
      <c r="A157" s="96"/>
      <c r="B157" s="60"/>
      <c r="C157" s="718"/>
      <c r="D157" s="718"/>
      <c r="E157" s="718"/>
      <c r="F157" s="718"/>
      <c r="G157" s="718"/>
      <c r="H157" s="718"/>
      <c r="I157" s="718"/>
      <c r="J157" s="89"/>
      <c r="K157" s="89"/>
      <c r="L157" s="89"/>
      <c r="M157" s="194"/>
    </row>
    <row r="158" spans="1:47" s="62" customFormat="1" ht="24.95" customHeight="1">
      <c r="A158" s="96"/>
      <c r="B158" s="60"/>
      <c r="C158" s="718"/>
      <c r="D158" s="718"/>
      <c r="E158" s="718"/>
      <c r="F158" s="718"/>
      <c r="G158" s="718"/>
      <c r="H158" s="718"/>
      <c r="I158" s="718"/>
      <c r="J158" s="89"/>
      <c r="K158" s="89"/>
      <c r="L158" s="89"/>
      <c r="M158" s="194"/>
    </row>
    <row r="159" spans="1:47" s="62" customFormat="1" ht="24.95" customHeight="1">
      <c r="A159" s="96"/>
      <c r="B159" s="60"/>
      <c r="C159" s="718"/>
      <c r="D159" s="718"/>
      <c r="E159" s="718"/>
      <c r="F159" s="718"/>
      <c r="G159" s="718"/>
      <c r="H159" s="718"/>
      <c r="I159" s="718"/>
      <c r="J159" s="89"/>
      <c r="K159" s="89"/>
      <c r="L159" s="89"/>
      <c r="M159" s="194"/>
    </row>
    <row r="160" spans="1:47" s="62" customFormat="1" ht="24.95" customHeight="1">
      <c r="A160" s="96"/>
      <c r="B160" s="60"/>
      <c r="C160" s="718"/>
      <c r="D160" s="718"/>
      <c r="E160" s="718"/>
      <c r="F160" s="718"/>
      <c r="G160" s="718"/>
      <c r="H160" s="718"/>
      <c r="I160" s="718"/>
      <c r="J160" s="89"/>
      <c r="K160" s="89"/>
      <c r="L160" s="89"/>
      <c r="M160" s="194"/>
    </row>
    <row r="161" spans="1:13" s="62" customFormat="1" ht="24.95" customHeight="1">
      <c r="A161" s="96"/>
      <c r="B161" s="60"/>
      <c r="C161" s="718"/>
      <c r="D161" s="718"/>
      <c r="E161" s="718"/>
      <c r="F161" s="718"/>
      <c r="G161" s="718"/>
      <c r="H161" s="718"/>
      <c r="I161" s="718"/>
      <c r="J161" s="89"/>
      <c r="K161" s="89"/>
      <c r="L161" s="89"/>
      <c r="M161" s="194"/>
    </row>
    <row r="162" spans="1:13" s="62" customFormat="1" ht="24.95" customHeight="1">
      <c r="A162" s="96"/>
      <c r="B162" s="60"/>
      <c r="C162" s="718"/>
      <c r="D162" s="718"/>
      <c r="E162" s="718"/>
      <c r="F162" s="718"/>
      <c r="G162" s="718"/>
      <c r="H162" s="718"/>
      <c r="I162" s="718"/>
      <c r="J162" s="89"/>
      <c r="K162" s="89"/>
      <c r="L162" s="89"/>
      <c r="M162" s="194"/>
    </row>
    <row r="163" spans="1:13" s="62" customFormat="1" ht="24.95" customHeight="1">
      <c r="A163" s="96"/>
      <c r="B163" s="60"/>
      <c r="C163" s="718"/>
      <c r="D163" s="718"/>
      <c r="E163" s="718"/>
      <c r="F163" s="718"/>
      <c r="G163" s="718"/>
      <c r="H163" s="718"/>
      <c r="I163" s="718"/>
      <c r="J163" s="89"/>
      <c r="K163" s="89"/>
      <c r="L163" s="89"/>
      <c r="M163" s="194"/>
    </row>
    <row r="164" spans="1:13" s="62" customFormat="1" ht="24.95" customHeight="1">
      <c r="A164" s="96"/>
      <c r="B164" s="60"/>
      <c r="C164" s="89"/>
      <c r="D164" s="89"/>
      <c r="E164" s="89"/>
      <c r="F164" s="89"/>
      <c r="G164" s="89"/>
      <c r="H164" s="89"/>
      <c r="I164" s="89"/>
      <c r="J164" s="89"/>
      <c r="K164" s="89"/>
      <c r="L164" s="89"/>
      <c r="M164" s="194"/>
    </row>
    <row r="165" spans="1:13" s="62" customFormat="1" ht="24.95" customHeight="1">
      <c r="A165" s="96"/>
      <c r="B165" s="60"/>
      <c r="C165" s="435" t="str">
        <f>Índice!D103</f>
        <v>GRI EU16</v>
      </c>
      <c r="D165" s="843" t="str">
        <f>Índice!E103</f>
        <v>Políticas e requisitos referentes à saúde e segurança dos empregados e trabalhadores terceirizados e subcontratados</v>
      </c>
      <c r="E165" s="844"/>
      <c r="F165" s="844"/>
      <c r="G165" s="844"/>
      <c r="H165" s="844"/>
      <c r="I165" s="844"/>
      <c r="J165" s="89"/>
      <c r="K165" s="89"/>
      <c r="L165" s="89"/>
      <c r="M165" s="194"/>
    </row>
    <row r="166" spans="1:13" s="62" customFormat="1" ht="24.95" customHeight="1">
      <c r="A166" s="96"/>
      <c r="B166" s="60"/>
      <c r="C166" s="851" t="s">
        <v>255</v>
      </c>
      <c r="D166" s="851"/>
      <c r="E166" s="851"/>
      <c r="F166" s="851"/>
      <c r="G166" s="851"/>
      <c r="H166" s="851"/>
      <c r="I166" s="851"/>
      <c r="J166" s="91"/>
      <c r="K166" s="91"/>
      <c r="L166" s="91"/>
      <c r="M166" s="194"/>
    </row>
    <row r="167" spans="1:13" s="62" customFormat="1" ht="24.95" customHeight="1">
      <c r="A167" s="96"/>
      <c r="B167" s="60"/>
      <c r="C167" s="718"/>
      <c r="D167" s="718"/>
      <c r="E167" s="718"/>
      <c r="F167" s="718"/>
      <c r="G167" s="718"/>
      <c r="H167" s="718"/>
      <c r="I167" s="718"/>
      <c r="J167" s="89"/>
      <c r="K167" s="89"/>
      <c r="L167" s="89"/>
      <c r="M167" s="194"/>
    </row>
    <row r="168" spans="1:13" s="62" customFormat="1" ht="24.95" customHeight="1">
      <c r="A168" s="96"/>
      <c r="B168" s="60"/>
      <c r="C168" s="718"/>
      <c r="D168" s="718"/>
      <c r="E168" s="718"/>
      <c r="F168" s="718"/>
      <c r="G168" s="718"/>
      <c r="H168" s="718"/>
      <c r="I168" s="718"/>
      <c r="J168" s="89"/>
      <c r="K168" s="89"/>
      <c r="L168" s="89"/>
      <c r="M168" s="194"/>
    </row>
    <row r="169" spans="1:13" s="62" customFormat="1" ht="24.95" customHeight="1">
      <c r="A169" s="96"/>
      <c r="B169" s="60"/>
      <c r="C169" s="718"/>
      <c r="D169" s="718"/>
      <c r="E169" s="718"/>
      <c r="F169" s="718"/>
      <c r="G169" s="718"/>
      <c r="H169" s="718"/>
      <c r="I169" s="718"/>
      <c r="J169" s="89"/>
      <c r="K169" s="89"/>
      <c r="L169" s="89"/>
      <c r="M169" s="194"/>
    </row>
    <row r="170" spans="1:13" s="62" customFormat="1" ht="24.95" customHeight="1">
      <c r="A170" s="96"/>
      <c r="B170" s="60"/>
      <c r="C170" s="718"/>
      <c r="D170" s="718"/>
      <c r="E170" s="718"/>
      <c r="F170" s="718"/>
      <c r="G170" s="718"/>
      <c r="H170" s="718"/>
      <c r="I170" s="718"/>
      <c r="J170" s="89"/>
      <c r="K170" s="89"/>
      <c r="L170" s="89"/>
      <c r="M170" s="194"/>
    </row>
    <row r="171" spans="1:13" s="62" customFormat="1" ht="24.95" customHeight="1">
      <c r="A171" s="96"/>
      <c r="B171" s="60"/>
      <c r="C171" s="718"/>
      <c r="D171" s="718"/>
      <c r="E171" s="718"/>
      <c r="F171" s="718"/>
      <c r="G171" s="718"/>
      <c r="H171" s="718"/>
      <c r="I171" s="718"/>
      <c r="J171" s="89"/>
      <c r="K171" s="89"/>
      <c r="L171" s="89"/>
      <c r="M171" s="194"/>
    </row>
    <row r="172" spans="1:13" s="62" customFormat="1" ht="24.95" customHeight="1">
      <c r="A172" s="96"/>
      <c r="B172" s="60"/>
      <c r="C172" s="718"/>
      <c r="D172" s="718"/>
      <c r="E172" s="718"/>
      <c r="F172" s="718"/>
      <c r="G172" s="718"/>
      <c r="H172" s="718"/>
      <c r="I172" s="718"/>
      <c r="J172" s="89"/>
      <c r="K172" s="89"/>
      <c r="L172" s="89"/>
      <c r="M172" s="194"/>
    </row>
    <row r="173" spans="1:13" s="62" customFormat="1" ht="24.95" customHeight="1">
      <c r="A173" s="96"/>
      <c r="B173" s="60"/>
      <c r="C173" s="718"/>
      <c r="D173" s="718"/>
      <c r="E173" s="718"/>
      <c r="F173" s="718"/>
      <c r="G173" s="718"/>
      <c r="H173" s="718"/>
      <c r="I173" s="718"/>
      <c r="J173" s="89"/>
      <c r="K173" s="89"/>
      <c r="L173" s="89"/>
      <c r="M173" s="194"/>
    </row>
    <row r="174" spans="1:13" s="62" customFormat="1" ht="24.95" customHeight="1">
      <c r="A174" s="96"/>
      <c r="B174" s="60"/>
      <c r="C174" s="718"/>
      <c r="D174" s="718"/>
      <c r="E174" s="718"/>
      <c r="F174" s="718"/>
      <c r="G174" s="718"/>
      <c r="H174" s="718"/>
      <c r="I174" s="718"/>
      <c r="J174" s="89"/>
      <c r="K174" s="89"/>
      <c r="L174" s="89"/>
      <c r="M174" s="194"/>
    </row>
    <row r="175" spans="1:13" s="62" customFormat="1" ht="24.95" customHeight="1">
      <c r="A175" s="96"/>
      <c r="B175" s="60"/>
      <c r="C175" s="718"/>
      <c r="D175" s="718"/>
      <c r="E175" s="718"/>
      <c r="F175" s="718"/>
      <c r="G175" s="718"/>
      <c r="H175" s="718"/>
      <c r="I175" s="718"/>
      <c r="J175" s="89"/>
      <c r="K175" s="89"/>
      <c r="L175" s="89"/>
      <c r="M175" s="194"/>
    </row>
    <row r="176" spans="1:13" s="62" customFormat="1" ht="24.95" customHeight="1">
      <c r="A176" s="96"/>
      <c r="B176" s="60"/>
      <c r="C176" s="718"/>
      <c r="D176" s="718"/>
      <c r="E176" s="718"/>
      <c r="F176" s="718"/>
      <c r="G176" s="718"/>
      <c r="H176" s="718"/>
      <c r="I176" s="718"/>
      <c r="J176" s="89"/>
      <c r="K176" s="89"/>
      <c r="L176" s="89"/>
      <c r="M176" s="194"/>
    </row>
    <row r="177" spans="1:46" s="62" customFormat="1" ht="24.95" customHeight="1">
      <c r="A177" s="96"/>
      <c r="B177" s="60"/>
      <c r="C177" s="718"/>
      <c r="D177" s="718"/>
      <c r="E177" s="718"/>
      <c r="F177" s="718"/>
      <c r="G177" s="718"/>
      <c r="H177" s="718"/>
      <c r="I177" s="718"/>
      <c r="J177" s="89"/>
      <c r="K177" s="89"/>
      <c r="L177" s="89"/>
      <c r="M177" s="194"/>
    </row>
    <row r="178" spans="1:46" s="62" customFormat="1" ht="24.95" customHeight="1">
      <c r="A178" s="96"/>
      <c r="B178" s="60"/>
      <c r="C178" s="89"/>
      <c r="D178" s="89"/>
      <c r="E178" s="89"/>
      <c r="F178" s="89"/>
      <c r="G178" s="89"/>
      <c r="H178" s="89"/>
      <c r="I178" s="89"/>
      <c r="J178" s="89"/>
      <c r="K178" s="89"/>
      <c r="L178" s="89"/>
      <c r="M178" s="194"/>
    </row>
    <row r="179" spans="1:46" s="62" customFormat="1" ht="35.1" customHeight="1">
      <c r="A179" s="96"/>
      <c r="B179" s="60"/>
      <c r="C179" s="507" t="str">
        <f>Índice!D104</f>
        <v>SASB EM-EP-320a.1</v>
      </c>
      <c r="D179" s="843" t="str">
        <f>Índice!E104</f>
        <v>Taxa de incidentes registráveis totais (TRIR), taxa de fatalidade, taxa de frequência de quase acidentes (NMFR) e média de horas de treinamento em saúde, segurança e resposta a emergências para empregados diretos e empregados contratados.</v>
      </c>
      <c r="E179" s="844"/>
      <c r="F179" s="844"/>
      <c r="G179" s="844"/>
      <c r="H179" s="844"/>
      <c r="I179" s="844"/>
    </row>
    <row r="180" spans="1:46" s="62" customFormat="1" ht="35.1" customHeight="1">
      <c r="A180" s="96"/>
      <c r="B180" s="60"/>
      <c r="C180" s="508" t="str">
        <f>Índice!D105</f>
        <v>SASB EM-EP-320a.2</v>
      </c>
      <c r="D180" s="843" t="str">
        <f>Índice!E105</f>
        <v>(1) Taxa de incidentes graves (TRIR), (2) Taxa de fatalidade, (3) Taxa de frequência de quase acidentes (NMFR)</v>
      </c>
      <c r="E180" s="844"/>
      <c r="F180" s="844"/>
      <c r="G180" s="844"/>
      <c r="H180" s="844"/>
      <c r="I180" s="844"/>
      <c r="J180" s="60"/>
      <c r="K180" s="60"/>
      <c r="L180" s="102"/>
      <c r="M180" s="95"/>
      <c r="AT180" s="61"/>
    </row>
    <row r="181" spans="1:46" s="62" customFormat="1" ht="35.1" customHeight="1">
      <c r="A181" s="96"/>
      <c r="B181" s="82"/>
      <c r="C181" s="859" t="s">
        <v>256</v>
      </c>
      <c r="D181" s="860"/>
      <c r="E181" s="860"/>
      <c r="F181" s="860"/>
      <c r="G181" s="860"/>
      <c r="H181" s="860"/>
      <c r="I181" s="860"/>
      <c r="J181" s="85"/>
      <c r="K181" s="85"/>
      <c r="L181" s="85"/>
      <c r="M181" s="194"/>
    </row>
    <row r="182" spans="1:46" s="62" customFormat="1" ht="24.95" customHeight="1">
      <c r="A182" s="96"/>
      <c r="B182" s="60"/>
      <c r="C182" s="509" t="s">
        <v>908</v>
      </c>
      <c r="D182" s="65"/>
      <c r="E182" s="65"/>
      <c r="F182" s="65"/>
      <c r="G182" s="65"/>
    </row>
    <row r="183" spans="1:46" s="62" customFormat="1" ht="24.95" customHeight="1">
      <c r="A183" s="96"/>
      <c r="B183" s="82"/>
      <c r="C183" s="858" t="s">
        <v>906</v>
      </c>
      <c r="D183" s="858"/>
      <c r="E183" s="850">
        <v>2023</v>
      </c>
      <c r="F183" s="850"/>
      <c r="G183" s="850"/>
      <c r="H183" s="861">
        <v>2024</v>
      </c>
      <c r="I183" s="861"/>
      <c r="J183" s="862"/>
    </row>
    <row r="184" spans="1:46" s="62" customFormat="1" ht="24.95" customHeight="1" thickBot="1">
      <c r="A184" s="96"/>
      <c r="B184" s="82"/>
      <c r="C184" s="853"/>
      <c r="D184" s="853"/>
      <c r="E184" s="458" t="s">
        <v>243</v>
      </c>
      <c r="F184" s="458" t="s">
        <v>244</v>
      </c>
      <c r="G184" s="458" t="s">
        <v>245</v>
      </c>
      <c r="H184" s="459" t="s">
        <v>243</v>
      </c>
      <c r="I184" s="459" t="s">
        <v>244</v>
      </c>
      <c r="J184" s="510" t="s">
        <v>257</v>
      </c>
    </row>
    <row r="185" spans="1:46" s="62" customFormat="1" ht="24.95" customHeight="1">
      <c r="A185" s="96"/>
      <c r="B185" s="82"/>
      <c r="C185" s="758" t="s">
        <v>258</v>
      </c>
      <c r="D185" s="758"/>
      <c r="E185" s="709">
        <v>0</v>
      </c>
      <c r="F185" s="709">
        <v>0</v>
      </c>
      <c r="G185" s="709">
        <v>0</v>
      </c>
      <c r="H185" s="708">
        <v>0</v>
      </c>
      <c r="I185" s="708">
        <v>0</v>
      </c>
      <c r="J185" s="708">
        <v>0</v>
      </c>
    </row>
    <row r="186" spans="1:46" s="62" customFormat="1" ht="24.95" customHeight="1">
      <c r="A186" s="96"/>
      <c r="B186" s="82"/>
      <c r="C186" s="758" t="s">
        <v>247</v>
      </c>
      <c r="D186" s="758"/>
      <c r="E186" s="709">
        <v>2.09</v>
      </c>
      <c r="F186" s="709">
        <v>3.19</v>
      </c>
      <c r="G186" s="709">
        <v>2.92</v>
      </c>
      <c r="H186" s="241">
        <v>1.83</v>
      </c>
      <c r="I186" s="241">
        <v>0.66</v>
      </c>
      <c r="J186" s="241">
        <v>0.97</v>
      </c>
    </row>
    <row r="187" spans="1:46" s="62" customFormat="1" ht="24.95" customHeight="1">
      <c r="A187" s="96"/>
      <c r="B187" s="82"/>
      <c r="C187" s="758" t="s">
        <v>249</v>
      </c>
      <c r="D187" s="758"/>
      <c r="E187" s="709">
        <v>29.3</v>
      </c>
      <c r="F187" s="709">
        <v>2.83</v>
      </c>
      <c r="G187" s="709">
        <v>9.5399999999999991</v>
      </c>
      <c r="H187" s="241">
        <v>29.36</v>
      </c>
      <c r="I187" s="241">
        <v>3.29</v>
      </c>
      <c r="J187" s="241">
        <v>10.16</v>
      </c>
    </row>
    <row r="188" spans="1:46" s="62" customFormat="1" ht="24.95" customHeight="1">
      <c r="A188" s="96"/>
      <c r="B188" s="82"/>
      <c r="C188" s="834" t="s">
        <v>259</v>
      </c>
      <c r="D188" s="834"/>
      <c r="E188" s="834"/>
      <c r="F188" s="834"/>
      <c r="G188" s="834"/>
      <c r="H188" s="834"/>
      <c r="I188" s="834"/>
      <c r="J188" s="59"/>
      <c r="K188" s="59"/>
      <c r="L188" s="393"/>
    </row>
    <row r="189" spans="1:46" s="62" customFormat="1" ht="24.95" customHeight="1">
      <c r="A189" s="96"/>
      <c r="B189" s="82"/>
      <c r="C189" s="834"/>
      <c r="D189" s="834"/>
      <c r="E189" s="834"/>
      <c r="F189" s="834"/>
      <c r="G189" s="834"/>
      <c r="H189" s="834"/>
      <c r="I189" s="834"/>
      <c r="J189" s="59"/>
      <c r="K189" s="59"/>
      <c r="L189" s="393"/>
    </row>
    <row r="190" spans="1:46" s="62" customFormat="1" ht="24.95" customHeight="1">
      <c r="A190" s="96"/>
      <c r="B190" s="82"/>
      <c r="C190" s="834"/>
      <c r="D190" s="834"/>
      <c r="E190" s="834"/>
      <c r="F190" s="834"/>
      <c r="G190" s="834"/>
      <c r="H190" s="834"/>
      <c r="I190" s="834"/>
      <c r="J190" s="59"/>
      <c r="K190" s="59"/>
      <c r="L190" s="393"/>
    </row>
    <row r="191" spans="1:46" s="62" customFormat="1" ht="24.95" customHeight="1">
      <c r="A191" s="96"/>
      <c r="B191" s="60"/>
      <c r="C191" s="863" t="s">
        <v>907</v>
      </c>
      <c r="D191" s="863"/>
      <c r="E191" s="863"/>
      <c r="F191" s="863"/>
      <c r="G191" s="863"/>
      <c r="H191" s="863"/>
      <c r="I191" s="864"/>
    </row>
    <row r="192" spans="1:46" s="62" customFormat="1" ht="24.95" customHeight="1">
      <c r="A192" s="96"/>
      <c r="B192" s="60"/>
      <c r="C192" s="133"/>
    </row>
    <row r="193" spans="1:46" s="62" customFormat="1" ht="35.1" customHeight="1">
      <c r="A193" s="96"/>
      <c r="B193" s="60"/>
      <c r="C193" s="435" t="str">
        <f>Índice!D106</f>
        <v>SASB IF-EU-320a.1</v>
      </c>
      <c r="D193" s="843" t="str">
        <f>Índice!E106</f>
        <v>Taxa de incidentes registráveis totais (TRIR), taxa de fatalidade e taxa de frequência de quase acidentes (NMFR) para empregados diretos e empregados contratados.</v>
      </c>
      <c r="E193" s="844"/>
      <c r="F193" s="844"/>
      <c r="G193" s="844"/>
      <c r="H193" s="844"/>
      <c r="I193" s="844"/>
      <c r="J193" s="60"/>
      <c r="K193" s="60"/>
      <c r="L193" s="102"/>
      <c r="M193" s="95"/>
      <c r="AT193" s="61"/>
    </row>
    <row r="194" spans="1:46" s="62" customFormat="1" ht="35.1" customHeight="1">
      <c r="A194" s="96"/>
      <c r="B194" s="60"/>
      <c r="C194" s="859" t="s">
        <v>260</v>
      </c>
      <c r="D194" s="860"/>
      <c r="E194" s="860"/>
      <c r="F194" s="860"/>
      <c r="G194" s="860"/>
      <c r="H194" s="860"/>
      <c r="I194" s="860"/>
      <c r="J194" s="85"/>
      <c r="K194" s="85"/>
      <c r="L194" s="85"/>
      <c r="M194" s="194"/>
    </row>
    <row r="195" spans="1:46" s="62" customFormat="1" ht="24.95" customHeight="1">
      <c r="A195" s="96"/>
      <c r="B195" s="60"/>
      <c r="C195" s="509" t="s">
        <v>909</v>
      </c>
    </row>
    <row r="196" spans="1:46" s="62" customFormat="1" ht="24.95" customHeight="1">
      <c r="A196" s="96"/>
      <c r="B196" s="60"/>
      <c r="C196" s="858" t="s">
        <v>910</v>
      </c>
      <c r="D196" s="867"/>
      <c r="E196" s="869">
        <v>2023</v>
      </c>
      <c r="F196" s="870"/>
      <c r="G196" s="870"/>
      <c r="H196" s="861">
        <v>2024</v>
      </c>
      <c r="I196" s="861"/>
      <c r="J196" s="862"/>
    </row>
    <row r="197" spans="1:46" s="62" customFormat="1" ht="24.95" customHeight="1" thickBot="1">
      <c r="A197" s="96"/>
      <c r="B197" s="60"/>
      <c r="C197" s="853"/>
      <c r="D197" s="868"/>
      <c r="E197" s="458" t="s">
        <v>243</v>
      </c>
      <c r="F197" s="458" t="s">
        <v>244</v>
      </c>
      <c r="G197" s="458" t="s">
        <v>245</v>
      </c>
      <c r="H197" s="459" t="s">
        <v>243</v>
      </c>
      <c r="I197" s="459" t="s">
        <v>244</v>
      </c>
      <c r="J197" s="510" t="s">
        <v>245</v>
      </c>
    </row>
    <row r="198" spans="1:46" s="62" customFormat="1" ht="24.95" customHeight="1">
      <c r="A198" s="96"/>
      <c r="B198" s="61"/>
      <c r="C198" s="865" t="s">
        <v>258</v>
      </c>
      <c r="D198" s="866"/>
      <c r="E198" s="379">
        <v>0</v>
      </c>
      <c r="F198" s="379">
        <v>0</v>
      </c>
      <c r="G198" s="379">
        <v>0</v>
      </c>
      <c r="H198" s="241">
        <v>0</v>
      </c>
      <c r="I198" s="241">
        <v>0</v>
      </c>
      <c r="J198" s="241">
        <v>0</v>
      </c>
    </row>
    <row r="199" spans="1:46" s="62" customFormat="1" ht="35.1" customHeight="1">
      <c r="A199" s="96"/>
      <c r="B199" s="61"/>
      <c r="C199" s="865" t="s">
        <v>247</v>
      </c>
      <c r="D199" s="866"/>
      <c r="E199" s="379">
        <v>1.99</v>
      </c>
      <c r="F199" s="379">
        <v>1.81</v>
      </c>
      <c r="G199" s="379">
        <v>1.88</v>
      </c>
      <c r="H199" s="241">
        <v>1.87</v>
      </c>
      <c r="I199" s="241">
        <v>1.1599999999999999</v>
      </c>
      <c r="J199" s="241">
        <v>1.44</v>
      </c>
    </row>
    <row r="200" spans="1:46" s="62" customFormat="1" ht="24.95" customHeight="1">
      <c r="A200" s="96"/>
      <c r="B200" s="61"/>
      <c r="C200" s="865" t="s">
        <v>249</v>
      </c>
      <c r="D200" s="866"/>
      <c r="E200" s="379">
        <v>19.89</v>
      </c>
      <c r="F200" s="379">
        <v>3.17</v>
      </c>
      <c r="G200" s="379">
        <v>9.9499999999999993</v>
      </c>
      <c r="H200" s="241">
        <v>21.82</v>
      </c>
      <c r="I200" s="241">
        <v>5.82</v>
      </c>
      <c r="J200" s="241">
        <v>11.96</v>
      </c>
    </row>
    <row r="201" spans="1:46" s="62" customFormat="1" ht="24.95" customHeight="1">
      <c r="A201" s="96"/>
      <c r="B201" s="60"/>
      <c r="C201" s="227" t="s">
        <v>261</v>
      </c>
      <c r="D201" s="61"/>
    </row>
    <row r="202" spans="1:46" s="62" customFormat="1" ht="24.95" customHeight="1">
      <c r="A202" s="96"/>
      <c r="B202" s="61"/>
    </row>
    <row r="203" spans="1:46" s="62" customFormat="1" ht="24.95" customHeight="1">
      <c r="A203" s="96"/>
      <c r="B203" s="61"/>
    </row>
    <row r="204" spans="1:46" s="62" customFormat="1" ht="24.95" customHeight="1">
      <c r="A204" s="96"/>
      <c r="B204" s="61"/>
    </row>
    <row r="205" spans="1:46" s="62" customFormat="1" ht="24.95" customHeight="1">
      <c r="A205" s="96"/>
      <c r="B205" s="61"/>
    </row>
    <row r="206" spans="1:46" s="62" customFormat="1" ht="24.95" customHeight="1">
      <c r="A206" s="96"/>
      <c r="B206" s="61"/>
    </row>
    <row r="207" spans="1:46" s="62" customFormat="1" ht="24.95" customHeight="1">
      <c r="A207" s="96"/>
      <c r="B207" s="61"/>
    </row>
    <row r="208" spans="1:46" s="62" customFormat="1" ht="24.95" customHeight="1">
      <c r="A208" s="96"/>
      <c r="B208" s="61"/>
    </row>
    <row r="209" spans="1:2" s="62" customFormat="1" ht="24.95" customHeight="1">
      <c r="A209" s="96"/>
      <c r="B209" s="61"/>
    </row>
    <row r="210" spans="1:2" s="62" customFormat="1" ht="24.95" customHeight="1">
      <c r="A210" s="96"/>
      <c r="B210" s="61"/>
    </row>
    <row r="211" spans="1:2" s="62" customFormat="1" ht="24.95" customHeight="1">
      <c r="A211" s="96"/>
      <c r="B211" s="61"/>
    </row>
    <row r="212" spans="1:2" s="62" customFormat="1" ht="24.95" customHeight="1">
      <c r="A212" s="96"/>
      <c r="B212" s="61"/>
    </row>
    <row r="213" spans="1:2" s="62" customFormat="1" ht="24.95" customHeight="1">
      <c r="A213" s="96"/>
      <c r="B213" s="61"/>
    </row>
    <row r="214" spans="1:2" s="62" customFormat="1" ht="24.95" customHeight="1">
      <c r="A214" s="96"/>
      <c r="B214" s="61"/>
    </row>
    <row r="215" spans="1:2" s="62" customFormat="1" ht="24.95" customHeight="1">
      <c r="A215" s="96"/>
      <c r="B215" s="61"/>
    </row>
    <row r="216" spans="1:2" s="62" customFormat="1" ht="24.95" customHeight="1">
      <c r="A216" s="96"/>
      <c r="B216" s="61"/>
    </row>
    <row r="217" spans="1:2" s="62" customFormat="1" ht="24.95" customHeight="1">
      <c r="A217" s="96"/>
      <c r="B217" s="61"/>
    </row>
    <row r="218" spans="1:2" s="62" customFormat="1" ht="24.95" customHeight="1">
      <c r="A218" s="96"/>
      <c r="B218" s="61"/>
    </row>
    <row r="219" spans="1:2" s="62" customFormat="1" ht="24.95" customHeight="1">
      <c r="A219" s="96"/>
      <c r="B219" s="61"/>
    </row>
    <row r="220" spans="1:2" s="62" customFormat="1" ht="24.95" customHeight="1">
      <c r="A220" s="96"/>
      <c r="B220" s="61"/>
    </row>
    <row r="221" spans="1:2" s="62" customFormat="1" ht="24.95" customHeight="1">
      <c r="A221" s="96"/>
      <c r="B221" s="61"/>
    </row>
    <row r="222" spans="1:2" s="62" customFormat="1" ht="24.95" customHeight="1">
      <c r="A222" s="96"/>
      <c r="B222" s="61"/>
    </row>
    <row r="223" spans="1:2" s="62" customFormat="1" ht="24.95" customHeight="1">
      <c r="A223" s="96"/>
      <c r="B223" s="61"/>
    </row>
    <row r="224" spans="1:2" s="62" customFormat="1" ht="24.95" customHeight="1">
      <c r="A224" s="96"/>
      <c r="B224" s="61"/>
    </row>
    <row r="225" spans="1:2" s="62" customFormat="1" ht="24.95" customHeight="1">
      <c r="A225" s="96"/>
      <c r="B225" s="61"/>
    </row>
    <row r="226" spans="1:2"/>
    <row r="227" spans="1:2"/>
    <row r="228" spans="1:2"/>
    <row r="229" spans="1:2"/>
    <row r="230" spans="1:2"/>
    <row r="231" spans="1:2"/>
    <row r="232" spans="1:2"/>
    <row r="233" spans="1:2"/>
    <row r="234" spans="1:2"/>
    <row r="235" spans="1:2"/>
    <row r="236" spans="1:2"/>
    <row r="237" spans="1:2"/>
    <row r="238" spans="1:2"/>
    <row r="239" spans="1:2"/>
    <row r="240" spans="1:2"/>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sheetData>
  <sheetProtection algorithmName="SHA-512" hashValue="OVkSrohU+8AKarrccIYN2o+Zq/yKU1cw88FyggSgKdvHzTj0b5c8G03d9UTlX1NfQ/XAWtBvZtG/8M1vbcXDag==" saltValue="ZjZ0JIzOrEpS9QwpV7qfZg==" spinCount="100000" sheet="1" objects="1" scenarios="1" formatColumns="0" formatRows="0" autoFilter="0"/>
  <mergeCells count="77">
    <mergeCell ref="C194:I194"/>
    <mergeCell ref="C200:D200"/>
    <mergeCell ref="C199:D199"/>
    <mergeCell ref="C198:D198"/>
    <mergeCell ref="C196:D197"/>
    <mergeCell ref="H196:J196"/>
    <mergeCell ref="E196:G196"/>
    <mergeCell ref="H183:J183"/>
    <mergeCell ref="C188:I190"/>
    <mergeCell ref="C191:I191"/>
    <mergeCell ref="D193:I193"/>
    <mergeCell ref="C187:D187"/>
    <mergeCell ref="C186:D186"/>
    <mergeCell ref="C185:D185"/>
    <mergeCell ref="C183:D184"/>
    <mergeCell ref="E183:G183"/>
    <mergeCell ref="C181:I181"/>
    <mergeCell ref="C149:D149"/>
    <mergeCell ref="D155:I155"/>
    <mergeCell ref="C156:I163"/>
    <mergeCell ref="D165:I165"/>
    <mergeCell ref="E140:G140"/>
    <mergeCell ref="C140:D141"/>
    <mergeCell ref="C166:I177"/>
    <mergeCell ref="D179:I179"/>
    <mergeCell ref="D180:I180"/>
    <mergeCell ref="C70:I80"/>
    <mergeCell ref="D82:I82"/>
    <mergeCell ref="C83:I89"/>
    <mergeCell ref="D91:I91"/>
    <mergeCell ref="D56:I56"/>
    <mergeCell ref="C57:I68"/>
    <mergeCell ref="D69:I69"/>
    <mergeCell ref="D40:I40"/>
    <mergeCell ref="C41:I44"/>
    <mergeCell ref="D46:I46"/>
    <mergeCell ref="C47:I54"/>
    <mergeCell ref="D28:I28"/>
    <mergeCell ref="C29:I30"/>
    <mergeCell ref="C38:D38"/>
    <mergeCell ref="C37:D37"/>
    <mergeCell ref="C36:D36"/>
    <mergeCell ref="C35:D35"/>
    <mergeCell ref="C34:D34"/>
    <mergeCell ref="C32:D33"/>
    <mergeCell ref="D7:I7"/>
    <mergeCell ref="C8:I26"/>
    <mergeCell ref="H140:J140"/>
    <mergeCell ref="K140:M140"/>
    <mergeCell ref="C127:I128"/>
    <mergeCell ref="C132:D132"/>
    <mergeCell ref="C131:D131"/>
    <mergeCell ref="C130:D130"/>
    <mergeCell ref="C129:D129"/>
    <mergeCell ref="C133:G133"/>
    <mergeCell ref="C134:G134"/>
    <mergeCell ref="D136:I136"/>
    <mergeCell ref="G32:H32"/>
    <mergeCell ref="I32:J32"/>
    <mergeCell ref="C92:I95"/>
    <mergeCell ref="D97:I97"/>
    <mergeCell ref="C98:I111"/>
    <mergeCell ref="C150:J150"/>
    <mergeCell ref="C153:J153"/>
    <mergeCell ref="C151:L151"/>
    <mergeCell ref="C152:L152"/>
    <mergeCell ref="C147:D147"/>
    <mergeCell ref="C148:D148"/>
    <mergeCell ref="C142:D142"/>
    <mergeCell ref="D113:I113"/>
    <mergeCell ref="C114:I124"/>
    <mergeCell ref="D126:I126"/>
    <mergeCell ref="C146:D146"/>
    <mergeCell ref="C145:D145"/>
    <mergeCell ref="C144:D144"/>
    <mergeCell ref="C143:D143"/>
    <mergeCell ref="C137:I138"/>
  </mergeCells>
  <hyperlinks>
    <hyperlink ref="E3" location="'Saúde, bem-estar e segurança'!C7" display="GRI 3-3" xr:uid="{3B830563-7689-43F3-ADD9-4127A7FA9286}"/>
    <hyperlink ref="F3" location="'Saúde, bem-estar e segurança'!C28" display="GRI 401-3" xr:uid="{9BD287D3-AC56-4E28-8DF8-5892E9939C05}"/>
    <hyperlink ref="G3" location="'Saúde, bem-estar e segurança'!C40" display="GRI 402-1" xr:uid="{1868EB6D-0534-48A8-A60B-B4D235B8191E}"/>
    <hyperlink ref="H3" location="'Saúde, bem-estar e segurança'!C46" display="GRI 403-1" xr:uid="{FF350AFF-1CE7-4706-B52B-B31D7AF9EF7C}"/>
    <hyperlink ref="I3" location="'Saúde, bem-estar e segurança'!C56" display="GRI 403-2" xr:uid="{887C8657-2D06-4C82-AC29-C128CAC323E8}"/>
    <hyperlink ref="E4" location="'Saúde, bem-estar e segurança'!C69" display="GRI 403-3" xr:uid="{CEBF9D1E-062C-46BF-B915-AF1C7B44C950}"/>
    <hyperlink ref="F4" location="'Saúde, bem-estar e segurança'!C82" display="GRI 403-4" xr:uid="{83C35A47-7C31-45E7-964B-705B220A4D69}"/>
    <hyperlink ref="G4" location="'Saúde, bem-estar e segurança'!C91" display="GRI 403-5" xr:uid="{23785D39-762B-4C26-B174-74B468F61889}"/>
    <hyperlink ref="H4" location="'Saúde, bem-estar e segurança'!C97" display="GRI 403-6" xr:uid="{265AFB7C-2926-4E4E-BB16-7A7E0561C43D}"/>
    <hyperlink ref="I4" location="'Saúde, bem-estar e segurança'!C113" display="GRI 403-7" xr:uid="{F4D4728B-A3C8-4096-96D7-26F55E80CF41}"/>
    <hyperlink ref="E5" location="'Saúde, bem-estar e segurança'!C126" display="GRI 403-8" xr:uid="{A302A544-D75B-43EB-8A45-BC5E90A7BBAB}"/>
    <hyperlink ref="F5" location="'Saúde, bem-estar e segurança'!C136" display="GRI 403-9" xr:uid="{B00F1603-1915-47C9-9060-F4051E1B6B94}"/>
    <hyperlink ref="G5" location="'Saúde, bem-estar e segurança'!C155" display="GRI 403-10" xr:uid="{913D1091-08DB-4223-A0D8-51B0B2EC5AF2}"/>
    <hyperlink ref="H5" location="'Saúde, bem-estar e segurança'!C165" display="GRI EU16" xr:uid="{41898F58-1E3F-4728-A409-BD0F827372DD}"/>
    <hyperlink ref="I5" location="'Saúde, bem-estar e segurança'!C179" display="SASB EM-EP-320a.1" xr:uid="{C42CC3E0-C748-4B74-BB48-0A07CA725C3F}"/>
    <hyperlink ref="E6" location="'Saúde, bem-estar e segurança'!C180" display="SASB EM-EP-320a.2" xr:uid="{24AC0DAA-05E3-4070-855B-F669AAB55001}"/>
    <hyperlink ref="F6" location="'Saúde, bem-estar e segurança'!C193" display="SASB IF-EU-320a.1" xr:uid="{C7E65934-AA59-4E16-9292-200F616B8073}"/>
  </hyperlink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3B92-E4F7-420F-AF17-4EEE7B776E54}">
  <sheetPr>
    <tabColor rgb="FF02585C"/>
  </sheetPr>
  <dimension ref="A1:P811"/>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0" customHeight="1" zeroHeight="1"/>
  <cols>
    <col min="1" max="1" width="33.7109375" style="45" customWidth="1"/>
    <col min="2" max="2" width="3.7109375" style="32" customWidth="1"/>
    <col min="3" max="13" width="20.85546875" style="18" customWidth="1"/>
    <col min="14" max="14" width="8.85546875" style="18" customWidth="1"/>
    <col min="15" max="16384" width="0" style="18" hidden="1"/>
  </cols>
  <sheetData>
    <row r="1" spans="1:13" s="63" customFormat="1" ht="24.95" customHeight="1">
      <c r="A1" s="142"/>
      <c r="B1" s="58"/>
      <c r="C1" s="58"/>
      <c r="D1" s="58"/>
      <c r="E1" s="59"/>
      <c r="F1" s="60"/>
      <c r="G1" s="60"/>
      <c r="H1" s="60"/>
      <c r="I1" s="60"/>
      <c r="J1" s="60"/>
      <c r="K1" s="60"/>
      <c r="L1" s="102"/>
      <c r="M1" s="95"/>
    </row>
    <row r="2" spans="1:13" s="63" customFormat="1" ht="24.95" customHeight="1">
      <c r="A2" s="96"/>
      <c r="B2" s="60"/>
    </row>
    <row r="3" spans="1:13" s="63" customFormat="1" ht="24.95" customHeight="1">
      <c r="A3" s="96"/>
      <c r="B3" s="60"/>
      <c r="C3" s="434" t="str">
        <f>Índice!B88</f>
        <v>CAPITAL HUMANO</v>
      </c>
      <c r="E3" s="488" t="s">
        <v>648</v>
      </c>
      <c r="F3" s="488" t="s">
        <v>468</v>
      </c>
      <c r="G3" s="488" t="s">
        <v>649</v>
      </c>
      <c r="H3" s="488" t="s">
        <v>650</v>
      </c>
      <c r="I3" s="488" t="s">
        <v>651</v>
      </c>
    </row>
    <row r="4" spans="1:13" s="63" customFormat="1" ht="24.95" customHeight="1">
      <c r="A4" s="96"/>
      <c r="B4" s="60"/>
      <c r="C4" s="118" t="str">
        <f>Índice!C107</f>
        <v>Gestão de pessoas</v>
      </c>
    </row>
    <row r="5" spans="1:13" s="63" customFormat="1" ht="24.95" customHeight="1">
      <c r="A5" s="96"/>
      <c r="B5" s="60"/>
    </row>
    <row r="6" spans="1:13" s="63" customFormat="1" ht="24.95" customHeight="1">
      <c r="A6" s="96"/>
      <c r="B6" s="60"/>
      <c r="C6" s="435" t="str">
        <f>Índice!D107</f>
        <v>GRI 2-7</v>
      </c>
      <c r="D6" s="843" t="str">
        <f>Índice!E107</f>
        <v>Empregados</v>
      </c>
      <c r="E6" s="844"/>
      <c r="F6" s="844"/>
      <c r="G6" s="844"/>
      <c r="H6" s="844"/>
      <c r="I6" s="844"/>
    </row>
    <row r="7" spans="1:13" s="63" customFormat="1" ht="24.95" customHeight="1">
      <c r="A7" s="94"/>
      <c r="B7" s="60"/>
      <c r="C7" s="851" t="s">
        <v>262</v>
      </c>
      <c r="D7" s="851"/>
      <c r="E7" s="851"/>
      <c r="F7" s="851"/>
      <c r="G7" s="851"/>
      <c r="H7" s="851"/>
      <c r="I7" s="851"/>
      <c r="J7" s="85"/>
      <c r="K7" s="85"/>
      <c r="L7" s="85"/>
      <c r="M7" s="73"/>
    </row>
    <row r="8" spans="1:13" s="63" customFormat="1" ht="24.95" customHeight="1">
      <c r="A8" s="94"/>
      <c r="B8" s="60"/>
      <c r="C8" s="718"/>
      <c r="D8" s="718"/>
      <c r="E8" s="718"/>
      <c r="F8" s="718"/>
      <c r="G8" s="718"/>
      <c r="H8" s="718"/>
      <c r="I8" s="718"/>
      <c r="J8" s="87"/>
      <c r="K8" s="87"/>
      <c r="L8" s="87"/>
      <c r="M8" s="77"/>
    </row>
    <row r="9" spans="1:13" s="63" customFormat="1" ht="24.95" customHeight="1">
      <c r="A9" s="98"/>
      <c r="B9" s="76"/>
      <c r="C9" s="718"/>
      <c r="D9" s="718"/>
      <c r="E9" s="718"/>
      <c r="F9" s="718"/>
      <c r="G9" s="718"/>
      <c r="H9" s="718"/>
      <c r="I9" s="718"/>
      <c r="J9" s="87"/>
      <c r="K9" s="87"/>
      <c r="L9" s="87"/>
      <c r="M9" s="77"/>
    </row>
    <row r="10" spans="1:13" s="63" customFormat="1" ht="24.95" customHeight="1">
      <c r="A10" s="96"/>
      <c r="B10" s="76"/>
      <c r="C10" s="838" t="s">
        <v>916</v>
      </c>
      <c r="D10" s="838"/>
      <c r="E10" s="838"/>
      <c r="F10" s="838"/>
      <c r="G10" s="838"/>
      <c r="H10" s="838"/>
      <c r="I10" s="838"/>
      <c r="J10" s="400"/>
      <c r="K10" s="400"/>
      <c r="L10" s="400"/>
      <c r="M10" s="61"/>
    </row>
    <row r="11" spans="1:13" s="63" customFormat="1" ht="24.95" customHeight="1">
      <c r="A11" s="96"/>
      <c r="B11" s="76"/>
      <c r="C11" s="871" t="s">
        <v>263</v>
      </c>
      <c r="D11" s="854">
        <v>2022</v>
      </c>
      <c r="E11" s="854"/>
      <c r="F11" s="854"/>
      <c r="G11" s="854">
        <v>2023</v>
      </c>
      <c r="H11" s="854"/>
      <c r="I11" s="854"/>
      <c r="J11" s="855">
        <v>2024</v>
      </c>
      <c r="K11" s="855"/>
      <c r="L11" s="855"/>
      <c r="M11" s="61"/>
    </row>
    <row r="12" spans="1:13" s="63" customFormat="1" ht="24.95" customHeight="1" thickBot="1">
      <c r="A12" s="96"/>
      <c r="B12" s="76"/>
      <c r="C12" s="872"/>
      <c r="D12" s="437" t="s">
        <v>177</v>
      </c>
      <c r="E12" s="437" t="s">
        <v>176</v>
      </c>
      <c r="F12" s="437" t="s">
        <v>81</v>
      </c>
      <c r="G12" s="437" t="s">
        <v>177</v>
      </c>
      <c r="H12" s="437" t="s">
        <v>176</v>
      </c>
      <c r="I12" s="437" t="s">
        <v>81</v>
      </c>
      <c r="J12" s="438" t="s">
        <v>177</v>
      </c>
      <c r="K12" s="438" t="s">
        <v>176</v>
      </c>
      <c r="L12" s="438" t="s">
        <v>81</v>
      </c>
      <c r="M12" s="61"/>
    </row>
    <row r="13" spans="1:13" s="63" customFormat="1" ht="24.95" customHeight="1">
      <c r="A13" s="96"/>
      <c r="B13" s="76"/>
      <c r="C13" s="440" t="s">
        <v>264</v>
      </c>
      <c r="D13" s="490">
        <v>1131</v>
      </c>
      <c r="E13" s="223">
        <v>314</v>
      </c>
      <c r="F13" s="544">
        <v>1445</v>
      </c>
      <c r="G13" s="490">
        <v>1171</v>
      </c>
      <c r="H13" s="223">
        <v>345</v>
      </c>
      <c r="I13" s="544">
        <v>1516</v>
      </c>
      <c r="J13" s="491">
        <v>1421</v>
      </c>
      <c r="K13" s="369">
        <v>414</v>
      </c>
      <c r="L13" s="547">
        <v>1835</v>
      </c>
      <c r="M13" s="61"/>
    </row>
    <row r="14" spans="1:13" s="63" customFormat="1" ht="24.95" customHeight="1">
      <c r="A14" s="96"/>
      <c r="B14" s="76"/>
      <c r="C14" s="440" t="s">
        <v>265</v>
      </c>
      <c r="D14" s="223">
        <v>26</v>
      </c>
      <c r="E14" s="223">
        <v>19</v>
      </c>
      <c r="F14" s="224">
        <v>45</v>
      </c>
      <c r="G14" s="223">
        <v>17</v>
      </c>
      <c r="H14" s="223">
        <v>18</v>
      </c>
      <c r="I14" s="224">
        <v>35</v>
      </c>
      <c r="J14" s="369">
        <v>7</v>
      </c>
      <c r="K14" s="369">
        <v>4</v>
      </c>
      <c r="L14" s="548">
        <v>11</v>
      </c>
      <c r="M14" s="81"/>
    </row>
    <row r="15" spans="1:13" s="63" customFormat="1" ht="24.95" customHeight="1">
      <c r="A15" s="96"/>
      <c r="B15" s="76"/>
      <c r="C15" s="210" t="s">
        <v>81</v>
      </c>
      <c r="D15" s="544">
        <v>1157</v>
      </c>
      <c r="E15" s="224">
        <v>333</v>
      </c>
      <c r="F15" s="544">
        <v>1490</v>
      </c>
      <c r="G15" s="544">
        <v>1188</v>
      </c>
      <c r="H15" s="224">
        <v>363</v>
      </c>
      <c r="I15" s="544">
        <v>1551</v>
      </c>
      <c r="J15" s="545">
        <v>1428</v>
      </c>
      <c r="K15" s="546">
        <v>418</v>
      </c>
      <c r="L15" s="545">
        <v>1846</v>
      </c>
      <c r="M15" s="81"/>
    </row>
    <row r="16" spans="1:13" s="63" customFormat="1" ht="35.1" customHeight="1">
      <c r="A16" s="96"/>
      <c r="B16" s="76"/>
      <c r="C16" s="874" t="s">
        <v>266</v>
      </c>
      <c r="D16" s="875"/>
      <c r="E16" s="875"/>
      <c r="F16" s="875"/>
      <c r="G16" s="875"/>
      <c r="H16" s="875"/>
      <c r="I16" s="879"/>
      <c r="J16" s="100"/>
      <c r="K16" s="100"/>
      <c r="L16" s="100"/>
      <c r="M16" s="68"/>
    </row>
    <row r="17" spans="1:13" s="63" customFormat="1" ht="24.95" customHeight="1">
      <c r="A17" s="96"/>
      <c r="B17" s="76"/>
      <c r="C17" s="876" t="s">
        <v>911</v>
      </c>
      <c r="D17" s="877"/>
      <c r="E17" s="877"/>
      <c r="F17" s="877"/>
      <c r="G17" s="877"/>
      <c r="H17" s="877"/>
      <c r="I17" s="877"/>
      <c r="J17" s="529"/>
      <c r="K17" s="529"/>
      <c r="L17" s="530"/>
      <c r="M17" s="68"/>
    </row>
    <row r="18" spans="1:13" s="63" customFormat="1" ht="24.95" customHeight="1">
      <c r="A18" s="96"/>
      <c r="B18" s="76"/>
      <c r="C18" s="874"/>
      <c r="D18" s="875"/>
      <c r="E18" s="875"/>
      <c r="F18" s="875"/>
      <c r="G18" s="875"/>
      <c r="H18" s="875"/>
      <c r="I18" s="875"/>
      <c r="J18" s="529"/>
      <c r="K18" s="529"/>
      <c r="L18" s="530"/>
      <c r="M18" s="68"/>
    </row>
    <row r="19" spans="1:13" s="63" customFormat="1" ht="24.95" customHeight="1">
      <c r="A19" s="96"/>
      <c r="B19" s="76"/>
      <c r="C19" s="882" t="s">
        <v>267</v>
      </c>
      <c r="D19" s="883"/>
      <c r="E19" s="883"/>
      <c r="F19" s="883"/>
      <c r="G19" s="883"/>
      <c r="H19" s="883"/>
      <c r="I19" s="884"/>
      <c r="J19" s="68"/>
      <c r="K19" s="68"/>
      <c r="L19" s="68"/>
      <c r="M19" s="68"/>
    </row>
    <row r="20" spans="1:13" s="63" customFormat="1" ht="35.1" customHeight="1">
      <c r="A20" s="96"/>
      <c r="B20" s="76"/>
      <c r="C20" s="880" t="s">
        <v>912</v>
      </c>
      <c r="D20" s="881"/>
      <c r="E20" s="881"/>
      <c r="F20" s="881"/>
      <c r="G20" s="881"/>
      <c r="H20" s="881"/>
      <c r="I20" s="881"/>
      <c r="J20" s="529"/>
      <c r="K20" s="529"/>
      <c r="L20" s="530"/>
      <c r="M20" s="68"/>
    </row>
    <row r="21" spans="1:13" s="63" customFormat="1" ht="24.95" customHeight="1">
      <c r="A21" s="96"/>
      <c r="B21" s="76"/>
      <c r="C21" s="99"/>
      <c r="D21" s="99"/>
      <c r="E21" s="99"/>
      <c r="F21" s="99"/>
      <c r="G21" s="99"/>
      <c r="H21" s="99"/>
      <c r="I21" s="99"/>
      <c r="J21" s="68"/>
      <c r="K21" s="68"/>
      <c r="L21" s="68"/>
      <c r="M21" s="68"/>
    </row>
    <row r="22" spans="1:13" s="63" customFormat="1" ht="24.95" customHeight="1">
      <c r="A22" s="96"/>
      <c r="B22" s="76"/>
      <c r="C22" s="838" t="s">
        <v>917</v>
      </c>
      <c r="D22" s="838"/>
      <c r="E22" s="838"/>
      <c r="F22" s="838"/>
      <c r="G22" s="838"/>
      <c r="H22" s="838"/>
      <c r="I22" s="838"/>
      <c r="J22" s="400"/>
      <c r="K22" s="400"/>
      <c r="L22" s="400"/>
      <c r="M22" s="68"/>
    </row>
    <row r="23" spans="1:13" s="63" customFormat="1" ht="24.95" customHeight="1">
      <c r="A23" s="96"/>
      <c r="B23" s="76"/>
      <c r="C23" s="871" t="s">
        <v>268</v>
      </c>
      <c r="D23" s="854">
        <v>2022</v>
      </c>
      <c r="E23" s="854"/>
      <c r="F23" s="854"/>
      <c r="G23" s="854">
        <v>2023</v>
      </c>
      <c r="H23" s="854"/>
      <c r="I23" s="854"/>
      <c r="J23" s="855">
        <v>2024</v>
      </c>
      <c r="K23" s="855"/>
      <c r="L23" s="873"/>
      <c r="M23" s="515"/>
    </row>
    <row r="24" spans="1:13" s="63" customFormat="1" ht="35.1" customHeight="1" thickBot="1">
      <c r="A24" s="96"/>
      <c r="B24" s="76"/>
      <c r="C24" s="872"/>
      <c r="D24" s="437" t="s">
        <v>918</v>
      </c>
      <c r="E24" s="437" t="s">
        <v>919</v>
      </c>
      <c r="F24" s="437" t="s">
        <v>81</v>
      </c>
      <c r="G24" s="437" t="s">
        <v>918</v>
      </c>
      <c r="H24" s="437" t="s">
        <v>919</v>
      </c>
      <c r="I24" s="437" t="s">
        <v>81</v>
      </c>
      <c r="J24" s="438" t="s">
        <v>918</v>
      </c>
      <c r="K24" s="438" t="s">
        <v>919</v>
      </c>
      <c r="L24" s="537" t="s">
        <v>81</v>
      </c>
      <c r="M24" s="515"/>
    </row>
    <row r="25" spans="1:13" s="63" customFormat="1" ht="24.95" customHeight="1">
      <c r="A25" s="96"/>
      <c r="B25" s="76"/>
      <c r="C25" s="440" t="s">
        <v>52</v>
      </c>
      <c r="D25" s="490">
        <v>1</v>
      </c>
      <c r="E25" s="223">
        <v>182</v>
      </c>
      <c r="F25" s="490">
        <v>183</v>
      </c>
      <c r="G25" s="490">
        <v>10</v>
      </c>
      <c r="H25" s="223">
        <v>206</v>
      </c>
      <c r="I25" s="490">
        <v>216</v>
      </c>
      <c r="J25" s="491">
        <v>5</v>
      </c>
      <c r="K25" s="369">
        <v>845</v>
      </c>
      <c r="L25" s="491">
        <v>850</v>
      </c>
      <c r="M25" s="515"/>
    </row>
    <row r="26" spans="1:13" s="63" customFormat="1" ht="24.95" customHeight="1">
      <c r="A26" s="96"/>
      <c r="B26" s="76"/>
      <c r="C26" s="440" t="s">
        <v>51</v>
      </c>
      <c r="D26" s="223">
        <v>13</v>
      </c>
      <c r="E26" s="223">
        <v>776</v>
      </c>
      <c r="F26" s="490">
        <v>789</v>
      </c>
      <c r="G26" s="223">
        <v>3</v>
      </c>
      <c r="H26" s="223">
        <v>749</v>
      </c>
      <c r="I26" s="223">
        <v>752</v>
      </c>
      <c r="J26" s="369">
        <v>0</v>
      </c>
      <c r="K26" s="369">
        <v>278</v>
      </c>
      <c r="L26" s="369">
        <v>278</v>
      </c>
      <c r="M26" s="516"/>
    </row>
    <row r="27" spans="1:13" s="63" customFormat="1" ht="24.95" customHeight="1">
      <c r="A27" s="96"/>
      <c r="B27" s="60"/>
      <c r="C27" s="440" t="s">
        <v>53</v>
      </c>
      <c r="D27" s="490">
        <v>31</v>
      </c>
      <c r="E27" s="223">
        <v>487</v>
      </c>
      <c r="F27" s="490">
        <v>518</v>
      </c>
      <c r="G27" s="490">
        <v>22</v>
      </c>
      <c r="H27" s="223">
        <v>561</v>
      </c>
      <c r="I27" s="490">
        <v>583</v>
      </c>
      <c r="J27" s="491">
        <v>6</v>
      </c>
      <c r="K27" s="369">
        <v>712</v>
      </c>
      <c r="L27" s="491">
        <v>718</v>
      </c>
      <c r="M27" s="75"/>
    </row>
    <row r="28" spans="1:13" s="63" customFormat="1" ht="24.95" customHeight="1">
      <c r="A28" s="96"/>
      <c r="B28" s="60"/>
      <c r="C28" s="538" t="s">
        <v>81</v>
      </c>
      <c r="D28" s="539">
        <v>45</v>
      </c>
      <c r="E28" s="540">
        <v>1445</v>
      </c>
      <c r="F28" s="540">
        <v>1490</v>
      </c>
      <c r="G28" s="539">
        <v>35</v>
      </c>
      <c r="H28" s="540">
        <v>1516</v>
      </c>
      <c r="I28" s="540">
        <v>1551</v>
      </c>
      <c r="J28" s="541">
        <v>11</v>
      </c>
      <c r="K28" s="541">
        <v>1835</v>
      </c>
      <c r="L28" s="541">
        <v>1846</v>
      </c>
      <c r="M28" s="517"/>
    </row>
    <row r="29" spans="1:13" s="63" customFormat="1" ht="24.95" customHeight="1">
      <c r="A29" s="96"/>
      <c r="B29" s="60"/>
      <c r="C29" s="874" t="s">
        <v>269</v>
      </c>
      <c r="D29" s="875"/>
      <c r="E29" s="875"/>
      <c r="F29" s="875"/>
      <c r="G29" s="875"/>
      <c r="H29" s="875"/>
      <c r="I29" s="875"/>
      <c r="J29" s="534"/>
      <c r="K29" s="534"/>
      <c r="L29" s="535"/>
      <c r="M29" s="515"/>
    </row>
    <row r="30" spans="1:13" s="63" customFormat="1" ht="24.95" customHeight="1">
      <c r="A30" s="96"/>
      <c r="B30" s="60"/>
      <c r="C30" s="874" t="s">
        <v>270</v>
      </c>
      <c r="D30" s="875"/>
      <c r="E30" s="875"/>
      <c r="F30" s="875"/>
      <c r="G30" s="875"/>
      <c r="H30" s="875"/>
      <c r="I30" s="875"/>
      <c r="J30" s="874"/>
      <c r="K30" s="875"/>
      <c r="L30" s="875"/>
      <c r="M30" s="515"/>
    </row>
    <row r="31" spans="1:13" s="63" customFormat="1" ht="24.95" customHeight="1">
      <c r="A31" s="96"/>
      <c r="B31" s="60"/>
      <c r="C31" s="876" t="s">
        <v>913</v>
      </c>
      <c r="D31" s="877"/>
      <c r="E31" s="877"/>
      <c r="F31" s="877"/>
      <c r="G31" s="877"/>
      <c r="H31" s="877"/>
      <c r="I31" s="878"/>
      <c r="J31" s="874"/>
      <c r="K31" s="875"/>
      <c r="L31" s="875"/>
      <c r="M31" s="515"/>
    </row>
    <row r="32" spans="1:13" s="63" customFormat="1" ht="24.95" customHeight="1">
      <c r="A32" s="96"/>
      <c r="B32" s="60"/>
      <c r="C32" s="874"/>
      <c r="D32" s="875"/>
      <c r="E32" s="875"/>
      <c r="F32" s="875"/>
      <c r="G32" s="875"/>
      <c r="H32" s="875"/>
      <c r="I32" s="879"/>
      <c r="J32" s="531"/>
      <c r="K32" s="532"/>
      <c r="L32" s="532"/>
      <c r="M32" s="515"/>
    </row>
    <row r="33" spans="1:13" s="63" customFormat="1" ht="24.95" customHeight="1">
      <c r="A33" s="96"/>
      <c r="B33" s="60"/>
      <c r="C33" s="874" t="s">
        <v>914</v>
      </c>
      <c r="D33" s="875"/>
      <c r="E33" s="875"/>
      <c r="F33" s="875"/>
      <c r="G33" s="875"/>
      <c r="H33" s="875"/>
      <c r="I33" s="875"/>
      <c r="J33" s="874"/>
      <c r="K33" s="875"/>
      <c r="L33" s="875"/>
      <c r="M33" s="515"/>
    </row>
    <row r="34" spans="1:13" s="63" customFormat="1" ht="35.1" customHeight="1">
      <c r="A34" s="96"/>
      <c r="B34" s="60"/>
      <c r="C34" s="874" t="s">
        <v>915</v>
      </c>
      <c r="D34" s="875"/>
      <c r="E34" s="875"/>
      <c r="F34" s="875"/>
      <c r="G34" s="875"/>
      <c r="H34" s="875"/>
      <c r="I34" s="875"/>
      <c r="J34" s="874"/>
      <c r="K34" s="875"/>
      <c r="L34" s="875"/>
      <c r="M34" s="515"/>
    </row>
    <row r="35" spans="1:13" s="63" customFormat="1" ht="24.95" customHeight="1">
      <c r="A35" s="96"/>
      <c r="B35" s="82"/>
      <c r="C35" s="135"/>
      <c r="D35" s="515"/>
      <c r="E35" s="515"/>
      <c r="F35" s="515"/>
      <c r="G35" s="515"/>
      <c r="H35" s="515"/>
      <c r="I35" s="515"/>
      <c r="J35" s="515"/>
      <c r="K35" s="515"/>
      <c r="L35" s="68"/>
      <c r="M35" s="68"/>
    </row>
    <row r="36" spans="1:13" s="63" customFormat="1" ht="24.95" customHeight="1">
      <c r="A36" s="96"/>
      <c r="B36" s="82"/>
      <c r="C36" s="435" t="str">
        <f>Índice!D108</f>
        <v>GRI 2-8</v>
      </c>
      <c r="D36" s="843" t="str">
        <f>Índice!E108</f>
        <v>Trabalhadores que não são empregados</v>
      </c>
      <c r="E36" s="844"/>
      <c r="F36" s="844"/>
      <c r="G36" s="844"/>
      <c r="H36" s="844"/>
      <c r="I36" s="844"/>
      <c r="J36" s="542"/>
      <c r="K36" s="542"/>
      <c r="L36" s="543"/>
      <c r="M36" s="124"/>
    </row>
    <row r="37" spans="1:13" s="63" customFormat="1" ht="24.95" customHeight="1">
      <c r="A37" s="96"/>
      <c r="B37" s="60"/>
      <c r="C37" s="885" t="s">
        <v>271</v>
      </c>
      <c r="D37" s="845"/>
      <c r="E37" s="845"/>
      <c r="F37" s="845"/>
      <c r="G37" s="845"/>
      <c r="H37" s="845"/>
      <c r="I37" s="845"/>
      <c r="J37" s="85"/>
      <c r="K37" s="85"/>
      <c r="L37" s="85"/>
      <c r="M37" s="174"/>
    </row>
    <row r="38" spans="1:13" s="63" customFormat="1" ht="24.95" customHeight="1">
      <c r="A38" s="96"/>
      <c r="B38" s="60"/>
      <c r="C38" s="744" t="s">
        <v>920</v>
      </c>
      <c r="D38" s="744"/>
      <c r="E38" s="744"/>
      <c r="F38" s="744"/>
      <c r="G38" s="162"/>
      <c r="H38" s="162"/>
      <c r="I38" s="162"/>
      <c r="J38" s="162"/>
      <c r="K38" s="162"/>
      <c r="L38" s="162"/>
      <c r="M38" s="152"/>
    </row>
    <row r="39" spans="1:13" s="63" customFormat="1" ht="24.95" customHeight="1" thickBot="1">
      <c r="A39" s="96"/>
      <c r="B39" s="60"/>
      <c r="C39" s="436" t="s">
        <v>272</v>
      </c>
      <c r="D39" s="458">
        <v>2022</v>
      </c>
      <c r="E39" s="458">
        <v>2023</v>
      </c>
      <c r="F39" s="459">
        <v>2024</v>
      </c>
      <c r="G39" s="439"/>
      <c r="H39" s="100"/>
      <c r="I39" s="100"/>
      <c r="J39" s="518"/>
      <c r="K39" s="519"/>
      <c r="L39" s="520"/>
      <c r="M39" s="515"/>
    </row>
    <row r="40" spans="1:13" s="63" customFormat="1" ht="24.95" customHeight="1">
      <c r="A40" s="96"/>
      <c r="B40" s="60"/>
      <c r="C40" s="440" t="s">
        <v>273</v>
      </c>
      <c r="D40" s="242">
        <v>9</v>
      </c>
      <c r="E40" s="242">
        <v>8</v>
      </c>
      <c r="F40" s="161">
        <v>21</v>
      </c>
      <c r="G40" s="81"/>
      <c r="H40" s="68"/>
      <c r="I40" s="68"/>
      <c r="J40" s="68"/>
      <c r="K40" s="68"/>
      <c r="L40" s="515"/>
      <c r="M40" s="515"/>
    </row>
    <row r="41" spans="1:13" s="63" customFormat="1" ht="24.95" customHeight="1">
      <c r="A41" s="96"/>
      <c r="B41" s="60"/>
      <c r="C41" s="440" t="s">
        <v>274</v>
      </c>
      <c r="D41" s="242">
        <v>53</v>
      </c>
      <c r="E41" s="242">
        <v>56</v>
      </c>
      <c r="F41" s="161">
        <v>100</v>
      </c>
      <c r="G41" s="81"/>
      <c r="H41" s="68"/>
      <c r="I41" s="68"/>
      <c r="J41" s="68"/>
      <c r="K41" s="68"/>
      <c r="L41" s="515"/>
      <c r="M41" s="515"/>
    </row>
    <row r="42" spans="1:13" s="63" customFormat="1" ht="24.95" customHeight="1">
      <c r="A42" s="96"/>
      <c r="B42" s="60"/>
      <c r="C42" s="440" t="s">
        <v>244</v>
      </c>
      <c r="D42" s="196">
        <v>4099</v>
      </c>
      <c r="E42" s="196">
        <v>4336</v>
      </c>
      <c r="F42" s="197">
        <v>6374</v>
      </c>
      <c r="G42" s="81"/>
      <c r="H42" s="68"/>
      <c r="I42" s="68"/>
      <c r="J42" s="521"/>
      <c r="K42" s="135"/>
      <c r="L42" s="516"/>
      <c r="M42" s="516"/>
    </row>
    <row r="43" spans="1:13" s="63" customFormat="1" ht="24.95" customHeight="1">
      <c r="A43" s="96"/>
      <c r="B43" s="60"/>
      <c r="C43" s="549" t="s">
        <v>81</v>
      </c>
      <c r="D43" s="550">
        <v>4194</v>
      </c>
      <c r="E43" s="550">
        <v>4400</v>
      </c>
      <c r="F43" s="551">
        <v>6495</v>
      </c>
      <c r="G43" s="81"/>
      <c r="H43" s="68"/>
      <c r="I43" s="68"/>
      <c r="J43" s="68"/>
      <c r="K43" s="68"/>
      <c r="L43" s="515"/>
      <c r="M43" s="515"/>
    </row>
    <row r="44" spans="1:13" s="525" customFormat="1" ht="24.95" customHeight="1">
      <c r="A44" s="96"/>
      <c r="B44" s="522"/>
      <c r="C44" s="886" t="s">
        <v>275</v>
      </c>
      <c r="D44" s="887"/>
      <c r="E44" s="887"/>
      <c r="F44" s="887"/>
      <c r="G44" s="523"/>
      <c r="H44" s="523"/>
      <c r="I44" s="523"/>
      <c r="J44" s="524"/>
      <c r="K44" s="524"/>
      <c r="L44" s="524"/>
      <c r="M44" s="524"/>
    </row>
    <row r="45" spans="1:13" s="525" customFormat="1" ht="24.95" customHeight="1">
      <c r="A45" s="96"/>
      <c r="B45" s="522"/>
      <c r="C45" s="874"/>
      <c r="D45" s="875"/>
      <c r="E45" s="875"/>
      <c r="F45" s="875"/>
      <c r="G45" s="552"/>
      <c r="H45" s="552"/>
      <c r="I45" s="552"/>
      <c r="J45" s="553"/>
      <c r="K45" s="553"/>
      <c r="L45" s="554"/>
      <c r="M45" s="524"/>
    </row>
    <row r="46" spans="1:13" s="525" customFormat="1" ht="24.95" customHeight="1">
      <c r="A46" s="96"/>
      <c r="B46" s="522"/>
      <c r="C46" s="876" t="s">
        <v>276</v>
      </c>
      <c r="D46" s="877"/>
      <c r="E46" s="877"/>
      <c r="F46" s="877"/>
      <c r="G46" s="557"/>
      <c r="H46" s="557"/>
      <c r="I46" s="557"/>
      <c r="J46" s="557"/>
      <c r="K46" s="557"/>
      <c r="L46" s="558"/>
      <c r="M46" s="524"/>
    </row>
    <row r="47" spans="1:13" s="525" customFormat="1" ht="24.95" customHeight="1">
      <c r="A47" s="96"/>
      <c r="B47" s="522"/>
      <c r="C47" s="874"/>
      <c r="D47" s="875"/>
      <c r="E47" s="875"/>
      <c r="F47" s="875"/>
      <c r="G47" s="536"/>
      <c r="H47" s="536"/>
      <c r="I47" s="536"/>
      <c r="J47" s="536"/>
      <c r="K47" s="536"/>
      <c r="L47" s="559"/>
      <c r="M47" s="524"/>
    </row>
    <row r="48" spans="1:13" s="525" customFormat="1" ht="24.95" customHeight="1">
      <c r="A48" s="96"/>
      <c r="B48" s="522"/>
      <c r="C48" s="877" t="s">
        <v>921</v>
      </c>
      <c r="D48" s="877"/>
      <c r="E48" s="877"/>
      <c r="F48" s="877"/>
      <c r="G48" s="555"/>
      <c r="H48" s="555"/>
      <c r="I48" s="555"/>
      <c r="J48" s="555"/>
      <c r="K48" s="555"/>
      <c r="L48" s="556"/>
      <c r="M48" s="524"/>
    </row>
    <row r="49" spans="1:16" s="525" customFormat="1" ht="24.95" customHeight="1">
      <c r="A49" s="96"/>
      <c r="B49" s="522"/>
      <c r="C49" s="846"/>
      <c r="D49" s="846"/>
      <c r="E49" s="846"/>
      <c r="F49" s="846"/>
      <c r="G49" s="446"/>
      <c r="H49" s="446"/>
      <c r="I49" s="446"/>
      <c r="J49" s="446"/>
      <c r="K49" s="446"/>
      <c r="L49" s="446"/>
      <c r="M49" s="560"/>
    </row>
    <row r="50" spans="1:16" s="63" customFormat="1" ht="24.95" customHeight="1">
      <c r="A50" s="96"/>
      <c r="B50" s="60"/>
    </row>
    <row r="51" spans="1:16" s="63" customFormat="1" ht="24.95" customHeight="1">
      <c r="A51" s="96"/>
      <c r="B51" s="60"/>
      <c r="C51" s="435" t="str">
        <f>Índice!D109</f>
        <v>GRI 202-2</v>
      </c>
      <c r="D51" s="843" t="str">
        <f>Índice!E109</f>
        <v>Proporção de membros da diretoria contratados na comunidade local</v>
      </c>
      <c r="E51" s="844"/>
      <c r="F51" s="844"/>
      <c r="G51" s="844"/>
      <c r="H51" s="844"/>
      <c r="I51" s="844"/>
    </row>
    <row r="52" spans="1:16" s="394" customFormat="1" ht="24.95" customHeight="1">
      <c r="A52" s="96"/>
      <c r="B52" s="151"/>
      <c r="C52" s="851" t="s">
        <v>277</v>
      </c>
      <c r="D52" s="851"/>
      <c r="E52" s="851"/>
      <c r="F52" s="851"/>
      <c r="G52" s="851"/>
      <c r="H52" s="851"/>
      <c r="I52" s="851"/>
      <c r="J52" s="89"/>
      <c r="K52" s="89"/>
      <c r="L52" s="89"/>
    </row>
    <row r="53" spans="1:16" s="394" customFormat="1" ht="24.95" customHeight="1">
      <c r="A53" s="96"/>
      <c r="B53" s="151"/>
      <c r="C53" s="718"/>
      <c r="D53" s="718"/>
      <c r="E53" s="718"/>
      <c r="F53" s="718"/>
      <c r="G53" s="718"/>
      <c r="H53" s="718"/>
      <c r="I53" s="718"/>
      <c r="J53" s="89"/>
      <c r="K53" s="89"/>
      <c r="L53" s="89"/>
    </row>
    <row r="54" spans="1:16" s="394" customFormat="1" ht="24.95" customHeight="1">
      <c r="A54" s="96"/>
      <c r="B54" s="151"/>
      <c r="C54" s="718"/>
      <c r="D54" s="718"/>
      <c r="E54" s="718"/>
      <c r="F54" s="718"/>
      <c r="G54" s="718"/>
      <c r="H54" s="718"/>
      <c r="I54" s="718"/>
      <c r="J54" s="89"/>
      <c r="K54" s="89"/>
      <c r="L54" s="89"/>
    </row>
    <row r="55" spans="1:16" s="394" customFormat="1" ht="24.95" customHeight="1">
      <c r="A55" s="96"/>
      <c r="B55" s="151"/>
      <c r="C55" s="718"/>
      <c r="D55" s="718"/>
      <c r="E55" s="718"/>
      <c r="F55" s="718"/>
      <c r="G55" s="718"/>
      <c r="H55" s="718"/>
      <c r="I55" s="718"/>
      <c r="J55" s="89"/>
      <c r="K55" s="89"/>
      <c r="L55" s="89"/>
    </row>
    <row r="56" spans="1:16" s="63" customFormat="1" ht="24.95" customHeight="1">
      <c r="A56" s="96"/>
      <c r="B56" s="60"/>
      <c r="C56" s="435" t="str">
        <f>Índice!D110</f>
        <v>GRI 401-1</v>
      </c>
      <c r="D56" s="843" t="str">
        <f>Índice!E110</f>
        <v>Novas contratações e rotatividade de empregados</v>
      </c>
      <c r="E56" s="844"/>
      <c r="F56" s="844"/>
      <c r="G56" s="844"/>
      <c r="H56" s="844"/>
      <c r="I56" s="844"/>
      <c r="J56" s="93"/>
      <c r="K56" s="93"/>
      <c r="L56" s="93"/>
    </row>
    <row r="57" spans="1:16" s="63" customFormat="1" ht="24.95" customHeight="1">
      <c r="A57" s="96"/>
      <c r="B57" s="60"/>
      <c r="C57" s="885" t="s">
        <v>278</v>
      </c>
      <c r="D57" s="845"/>
      <c r="E57" s="845"/>
      <c r="F57" s="845"/>
      <c r="G57" s="845"/>
      <c r="H57" s="845"/>
      <c r="I57" s="845"/>
      <c r="J57" s="85"/>
      <c r="K57" s="85"/>
      <c r="L57" s="85"/>
      <c r="M57" s="211"/>
      <c r="N57" s="85"/>
      <c r="O57" s="85"/>
      <c r="P57" s="85"/>
    </row>
    <row r="58" spans="1:16" s="63" customFormat="1" ht="30" customHeight="1">
      <c r="A58" s="96"/>
      <c r="B58" s="60"/>
      <c r="C58" s="475" t="s">
        <v>922</v>
      </c>
      <c r="D58" s="850" t="s">
        <v>279</v>
      </c>
      <c r="E58" s="850"/>
      <c r="F58" s="850"/>
      <c r="G58" s="850" t="s">
        <v>280</v>
      </c>
      <c r="H58" s="850"/>
      <c r="I58" s="850"/>
    </row>
    <row r="59" spans="1:16" s="63" customFormat="1" ht="24.95" customHeight="1" thickBot="1">
      <c r="A59" s="96"/>
      <c r="B59" s="60"/>
      <c r="C59" s="470" t="s">
        <v>272</v>
      </c>
      <c r="D59" s="458">
        <v>2022</v>
      </c>
      <c r="E59" s="458">
        <v>2023</v>
      </c>
      <c r="F59" s="459">
        <v>2024</v>
      </c>
      <c r="G59" s="458">
        <v>2022</v>
      </c>
      <c r="H59" s="458">
        <v>2023</v>
      </c>
      <c r="I59" s="459">
        <v>2024</v>
      </c>
    </row>
    <row r="60" spans="1:16" s="63" customFormat="1" ht="24.95" customHeight="1">
      <c r="A60" s="96"/>
      <c r="B60" s="60"/>
      <c r="C60" s="465" t="s">
        <v>281</v>
      </c>
      <c r="D60" s="465"/>
      <c r="E60" s="465"/>
      <c r="F60" s="465"/>
      <c r="G60" s="465"/>
      <c r="H60" s="465"/>
      <c r="I60" s="465"/>
    </row>
    <row r="61" spans="1:16" s="63" customFormat="1" ht="24.95" customHeight="1">
      <c r="A61" s="96"/>
      <c r="B61" s="60"/>
      <c r="C61" s="195" t="s">
        <v>282</v>
      </c>
      <c r="D61" s="242">
        <v>107</v>
      </c>
      <c r="E61" s="242">
        <v>56</v>
      </c>
      <c r="F61" s="161">
        <v>78</v>
      </c>
      <c r="G61" s="478">
        <v>44</v>
      </c>
      <c r="H61" s="478">
        <v>23.8</v>
      </c>
      <c r="I61" s="479">
        <v>34.4</v>
      </c>
    </row>
    <row r="62" spans="1:16" s="63" customFormat="1" ht="24.95" customHeight="1">
      <c r="A62" s="96"/>
      <c r="B62" s="60"/>
      <c r="C62" s="195" t="s">
        <v>283</v>
      </c>
      <c r="D62" s="242">
        <v>238</v>
      </c>
      <c r="E62" s="242">
        <v>189</v>
      </c>
      <c r="F62" s="161">
        <v>218</v>
      </c>
      <c r="G62" s="478">
        <v>21</v>
      </c>
      <c r="H62" s="478">
        <v>16.2</v>
      </c>
      <c r="I62" s="479">
        <v>15.4</v>
      </c>
    </row>
    <row r="63" spans="1:16" s="63" customFormat="1" ht="24.95" customHeight="1">
      <c r="A63" s="96"/>
      <c r="B63" s="60"/>
      <c r="C63" s="195" t="s">
        <v>284</v>
      </c>
      <c r="D63" s="242">
        <v>15</v>
      </c>
      <c r="E63" s="242">
        <v>23</v>
      </c>
      <c r="F63" s="161">
        <v>40</v>
      </c>
      <c r="G63" s="478">
        <v>12</v>
      </c>
      <c r="H63" s="478">
        <v>15.1</v>
      </c>
      <c r="I63" s="479">
        <v>19.399999999999999</v>
      </c>
    </row>
    <row r="64" spans="1:16" s="63" customFormat="1" ht="24.95" customHeight="1">
      <c r="A64" s="96"/>
      <c r="B64" s="60"/>
      <c r="C64" s="465" t="s">
        <v>285</v>
      </c>
      <c r="D64" s="465"/>
      <c r="E64" s="465"/>
      <c r="F64" s="465"/>
      <c r="G64" s="465"/>
      <c r="H64" s="465"/>
      <c r="I64" s="465"/>
    </row>
    <row r="65" spans="1:9" s="63" customFormat="1" ht="24.95" customHeight="1">
      <c r="A65" s="96"/>
      <c r="B65" s="60"/>
      <c r="C65" s="195" t="s">
        <v>177</v>
      </c>
      <c r="D65" s="242">
        <v>267</v>
      </c>
      <c r="E65" s="242">
        <v>183</v>
      </c>
      <c r="F65" s="161">
        <v>249</v>
      </c>
      <c r="G65" s="478">
        <v>23</v>
      </c>
      <c r="H65" s="478">
        <v>15.4</v>
      </c>
      <c r="I65" s="479">
        <v>17.399999999999999</v>
      </c>
    </row>
    <row r="66" spans="1:9" s="63" customFormat="1" ht="24.95" customHeight="1">
      <c r="A66" s="96"/>
      <c r="B66" s="60"/>
      <c r="C66" s="195" t="s">
        <v>176</v>
      </c>
      <c r="D66" s="242">
        <v>93</v>
      </c>
      <c r="E66" s="242">
        <v>85</v>
      </c>
      <c r="F66" s="161">
        <v>87</v>
      </c>
      <c r="G66" s="478">
        <v>28</v>
      </c>
      <c r="H66" s="478">
        <v>23.4</v>
      </c>
      <c r="I66" s="479">
        <v>20.8</v>
      </c>
    </row>
    <row r="67" spans="1:9" s="63" customFormat="1" ht="24.95" customHeight="1">
      <c r="A67" s="96"/>
      <c r="B67" s="60"/>
      <c r="C67" s="465" t="s">
        <v>286</v>
      </c>
      <c r="D67" s="465"/>
      <c r="E67" s="465"/>
      <c r="F67" s="465"/>
      <c r="G67" s="465"/>
      <c r="H67" s="465"/>
      <c r="I67" s="465"/>
    </row>
    <row r="68" spans="1:9" s="63" customFormat="1" ht="24.95" customHeight="1">
      <c r="A68" s="96"/>
      <c r="B68" s="60"/>
      <c r="C68" s="195" t="s">
        <v>52</v>
      </c>
      <c r="D68" s="242">
        <v>68</v>
      </c>
      <c r="E68" s="242">
        <v>46</v>
      </c>
      <c r="F68" s="161">
        <v>97</v>
      </c>
      <c r="G68" s="478">
        <v>37</v>
      </c>
      <c r="H68" s="478">
        <v>22</v>
      </c>
      <c r="I68" s="479">
        <v>34.799999999999997</v>
      </c>
    </row>
    <row r="69" spans="1:9" s="63" customFormat="1" ht="24.95" customHeight="1">
      <c r="A69" s="96"/>
      <c r="B69" s="60"/>
      <c r="C69" s="195" t="s">
        <v>51</v>
      </c>
      <c r="D69" s="242">
        <v>113</v>
      </c>
      <c r="E69" s="242">
        <v>67</v>
      </c>
      <c r="F69" s="161">
        <v>121</v>
      </c>
      <c r="G69" s="478">
        <v>14</v>
      </c>
      <c r="H69" s="478">
        <v>8.8000000000000007</v>
      </c>
      <c r="I69" s="479">
        <v>14.2</v>
      </c>
    </row>
    <row r="70" spans="1:9" s="63" customFormat="1" ht="24.95" customHeight="1">
      <c r="A70" s="96"/>
      <c r="B70" s="60"/>
      <c r="C70" s="195" t="s">
        <v>53</v>
      </c>
      <c r="D70" s="242">
        <v>179</v>
      </c>
      <c r="E70" s="242">
        <v>155</v>
      </c>
      <c r="F70" s="161">
        <v>118</v>
      </c>
      <c r="G70" s="478">
        <v>35</v>
      </c>
      <c r="H70" s="478">
        <v>26.6</v>
      </c>
      <c r="I70" s="479">
        <v>16.399999999999999</v>
      </c>
    </row>
    <row r="71" spans="1:9" s="63" customFormat="1" ht="24.95" customHeight="1">
      <c r="A71" s="96"/>
      <c r="B71" s="60"/>
      <c r="C71" s="561" t="s">
        <v>81</v>
      </c>
      <c r="D71" s="562">
        <v>360</v>
      </c>
      <c r="E71" s="562">
        <v>268</v>
      </c>
      <c r="F71" s="564">
        <v>336</v>
      </c>
      <c r="G71" s="563">
        <v>24</v>
      </c>
      <c r="H71" s="563">
        <v>17.3</v>
      </c>
      <c r="I71" s="565">
        <v>18.2</v>
      </c>
    </row>
    <row r="72" spans="1:9" s="63" customFormat="1" ht="24.95" customHeight="1">
      <c r="A72" s="96"/>
      <c r="B72" s="60"/>
      <c r="C72" s="888" t="s">
        <v>287</v>
      </c>
      <c r="D72" s="888"/>
      <c r="E72" s="888"/>
      <c r="F72" s="888"/>
      <c r="G72" s="888"/>
      <c r="H72" s="888"/>
      <c r="I72" s="888"/>
    </row>
    <row r="73" spans="1:9" s="63" customFormat="1" ht="24.95" customHeight="1">
      <c r="A73" s="96"/>
      <c r="B73" s="60"/>
      <c r="C73" s="831" t="s">
        <v>288</v>
      </c>
      <c r="D73" s="889"/>
      <c r="E73" s="889"/>
      <c r="F73" s="889"/>
      <c r="G73" s="889"/>
      <c r="H73" s="889"/>
      <c r="I73" s="889"/>
    </row>
    <row r="74" spans="1:9" s="63" customFormat="1" ht="24.95" customHeight="1">
      <c r="A74" s="96"/>
      <c r="B74" s="60"/>
    </row>
    <row r="75" spans="1:9" s="63" customFormat="1" ht="24.95" customHeight="1">
      <c r="A75" s="96"/>
      <c r="B75" s="60"/>
      <c r="C75" s="475" t="s">
        <v>925</v>
      </c>
      <c r="D75" s="850" t="s">
        <v>289</v>
      </c>
      <c r="E75" s="850"/>
      <c r="F75" s="850"/>
      <c r="G75" s="850" t="s">
        <v>290</v>
      </c>
      <c r="H75" s="850"/>
      <c r="I75" s="850"/>
    </row>
    <row r="76" spans="1:9" s="63" customFormat="1" ht="24.95" customHeight="1" thickBot="1">
      <c r="A76" s="96"/>
      <c r="B76" s="60"/>
      <c r="C76" s="470" t="s">
        <v>923</v>
      </c>
      <c r="D76" s="458">
        <v>2022</v>
      </c>
      <c r="E76" s="458">
        <v>2023</v>
      </c>
      <c r="F76" s="459">
        <v>2024</v>
      </c>
      <c r="G76" s="458">
        <v>2022</v>
      </c>
      <c r="H76" s="458">
        <v>2023</v>
      </c>
      <c r="I76" s="459">
        <v>2024</v>
      </c>
    </row>
    <row r="77" spans="1:9" s="63" customFormat="1" ht="24.95" customHeight="1">
      <c r="A77" s="96"/>
      <c r="B77" s="60"/>
      <c r="C77" s="465" t="s">
        <v>281</v>
      </c>
      <c r="D77" s="465"/>
      <c r="E77" s="465"/>
      <c r="F77" s="465"/>
      <c r="G77" s="465"/>
      <c r="H77" s="465"/>
      <c r="I77" s="465"/>
    </row>
    <row r="78" spans="1:9" s="63" customFormat="1" ht="24.95" customHeight="1">
      <c r="A78" s="96"/>
      <c r="B78" s="60"/>
      <c r="C78" s="195" t="s">
        <v>282</v>
      </c>
      <c r="D78" s="242">
        <v>16</v>
      </c>
      <c r="E78" s="242">
        <v>18</v>
      </c>
      <c r="F78" s="161">
        <v>36</v>
      </c>
      <c r="G78" s="478">
        <v>26</v>
      </c>
      <c r="H78" s="478">
        <v>15.4</v>
      </c>
      <c r="I78" s="479">
        <v>25.1</v>
      </c>
    </row>
    <row r="79" spans="1:9" s="63" customFormat="1" ht="24.95" customHeight="1">
      <c r="A79" s="96"/>
      <c r="B79" s="60"/>
      <c r="C79" s="195" t="s">
        <v>283</v>
      </c>
      <c r="D79" s="242">
        <v>131</v>
      </c>
      <c r="E79" s="242">
        <v>160</v>
      </c>
      <c r="F79" s="161">
        <v>182</v>
      </c>
      <c r="G79" s="478">
        <v>17</v>
      </c>
      <c r="H79" s="478">
        <v>15</v>
      </c>
      <c r="I79" s="479">
        <v>14.1</v>
      </c>
    </row>
    <row r="80" spans="1:9" s="63" customFormat="1" ht="24.95" customHeight="1">
      <c r="A80" s="96"/>
      <c r="B80" s="82"/>
      <c r="C80" s="195" t="s">
        <v>284</v>
      </c>
      <c r="D80" s="242">
        <v>22</v>
      </c>
      <c r="E80" s="242">
        <v>27</v>
      </c>
      <c r="F80" s="161">
        <v>49</v>
      </c>
      <c r="G80" s="478">
        <v>14</v>
      </c>
      <c r="H80" s="478">
        <v>16.399999999999999</v>
      </c>
      <c r="I80" s="479">
        <v>21.6</v>
      </c>
    </row>
    <row r="81" spans="1:11" s="63" customFormat="1" ht="24.95" customHeight="1">
      <c r="A81" s="96"/>
      <c r="B81" s="82"/>
      <c r="C81" s="465" t="s">
        <v>285</v>
      </c>
      <c r="D81" s="465"/>
      <c r="E81" s="465"/>
      <c r="F81" s="465"/>
      <c r="G81" s="465"/>
      <c r="H81" s="465"/>
      <c r="I81" s="465"/>
    </row>
    <row r="82" spans="1:11" s="63" customFormat="1" ht="24.95" customHeight="1">
      <c r="A82" s="96"/>
      <c r="B82" s="82"/>
      <c r="C82" s="195" t="s">
        <v>177</v>
      </c>
      <c r="D82" s="242">
        <v>123</v>
      </c>
      <c r="E82" s="242">
        <v>147</v>
      </c>
      <c r="F82" s="161">
        <v>184</v>
      </c>
      <c r="G82" s="478">
        <v>17</v>
      </c>
      <c r="H82" s="478">
        <v>13.2</v>
      </c>
      <c r="I82" s="479">
        <v>15.1</v>
      </c>
    </row>
    <row r="83" spans="1:11" s="63" customFormat="1" ht="24.95" customHeight="1">
      <c r="A83" s="96"/>
      <c r="B83" s="82"/>
      <c r="C83" s="195" t="s">
        <v>176</v>
      </c>
      <c r="D83" s="242">
        <v>46</v>
      </c>
      <c r="E83" s="242">
        <v>58</v>
      </c>
      <c r="F83" s="161">
        <v>83</v>
      </c>
      <c r="G83" s="478">
        <v>21</v>
      </c>
      <c r="H83" s="478">
        <v>19.7</v>
      </c>
      <c r="I83" s="479">
        <v>20.3</v>
      </c>
    </row>
    <row r="84" spans="1:11" s="63" customFormat="1" ht="24.95" customHeight="1">
      <c r="A84" s="96"/>
      <c r="B84" s="60"/>
      <c r="C84" s="465" t="s">
        <v>286</v>
      </c>
      <c r="D84" s="465"/>
      <c r="E84" s="465"/>
      <c r="F84" s="465"/>
      <c r="G84" s="465"/>
      <c r="H84" s="465"/>
      <c r="I84" s="465"/>
    </row>
    <row r="85" spans="1:11" s="63" customFormat="1" ht="24.95" customHeight="1">
      <c r="A85" s="96"/>
      <c r="B85" s="60"/>
      <c r="C85" s="195" t="s">
        <v>52</v>
      </c>
      <c r="D85" s="242">
        <v>21</v>
      </c>
      <c r="E85" s="242">
        <v>31</v>
      </c>
      <c r="F85" s="161">
        <v>44</v>
      </c>
      <c r="G85" s="478">
        <v>24</v>
      </c>
      <c r="H85" s="478">
        <v>18.399999999999999</v>
      </c>
      <c r="I85" s="479">
        <v>25.4</v>
      </c>
    </row>
    <row r="86" spans="1:11" s="63" customFormat="1" ht="24.95" customHeight="1">
      <c r="A86" s="96"/>
      <c r="B86" s="60"/>
      <c r="C86" s="195" t="s">
        <v>51</v>
      </c>
      <c r="D86" s="242">
        <v>81</v>
      </c>
      <c r="E86" s="242">
        <v>95</v>
      </c>
      <c r="F86" s="161">
        <v>95</v>
      </c>
      <c r="G86" s="478">
        <v>12</v>
      </c>
      <c r="H86" s="478">
        <v>10.7</v>
      </c>
      <c r="I86" s="479">
        <v>12.7</v>
      </c>
    </row>
    <row r="87" spans="1:11" s="63" customFormat="1" ht="24.95" customHeight="1">
      <c r="A87" s="96"/>
      <c r="B87" s="60"/>
      <c r="C87" s="195" t="s">
        <v>53</v>
      </c>
      <c r="D87" s="242">
        <v>67</v>
      </c>
      <c r="E87" s="242">
        <v>79</v>
      </c>
      <c r="F87" s="161">
        <v>128</v>
      </c>
      <c r="G87" s="478">
        <v>24</v>
      </c>
      <c r="H87" s="478">
        <v>20</v>
      </c>
      <c r="I87" s="479">
        <v>17.100000000000001</v>
      </c>
    </row>
    <row r="88" spans="1:11" s="63" customFormat="1" ht="24.95" customHeight="1">
      <c r="A88" s="96"/>
      <c r="B88" s="60"/>
      <c r="C88" s="561" t="s">
        <v>81</v>
      </c>
      <c r="D88" s="562">
        <v>169</v>
      </c>
      <c r="E88" s="562">
        <v>205</v>
      </c>
      <c r="F88" s="564">
        <v>267</v>
      </c>
      <c r="G88" s="563">
        <v>18</v>
      </c>
      <c r="H88" s="563">
        <v>15.2</v>
      </c>
      <c r="I88" s="565">
        <v>16.3</v>
      </c>
    </row>
    <row r="89" spans="1:11" s="63" customFormat="1" ht="24.95" customHeight="1">
      <c r="A89" s="96"/>
      <c r="B89" s="82"/>
      <c r="C89" s="888" t="s">
        <v>291</v>
      </c>
      <c r="D89" s="888"/>
      <c r="E89" s="888"/>
      <c r="F89" s="888"/>
      <c r="G89" s="888"/>
      <c r="H89" s="888"/>
      <c r="I89" s="888"/>
    </row>
    <row r="90" spans="1:11" s="63" customFormat="1" ht="24.95" customHeight="1">
      <c r="A90" s="96"/>
      <c r="B90" s="82"/>
      <c r="C90" s="831" t="s">
        <v>924</v>
      </c>
      <c r="D90" s="831"/>
      <c r="E90" s="831"/>
      <c r="F90" s="831"/>
      <c r="G90" s="831"/>
      <c r="H90" s="831"/>
      <c r="I90" s="831"/>
    </row>
    <row r="91" spans="1:11" s="63" customFormat="1" ht="24.95" customHeight="1">
      <c r="A91" s="96"/>
      <c r="B91" s="82"/>
      <c r="C91" s="58"/>
    </row>
    <row r="92" spans="1:11" s="63" customFormat="1" ht="24.95" customHeight="1">
      <c r="A92" s="96"/>
      <c r="B92" s="82"/>
      <c r="C92" s="435" t="str">
        <f>Índice!D111</f>
        <v>GRI EU14</v>
      </c>
      <c r="D92" s="843" t="str">
        <f>Índice!E111</f>
        <v>Programas e processos que asseguram a disponibilização de mão de obra qualificada</v>
      </c>
      <c r="E92" s="844"/>
      <c r="F92" s="844"/>
      <c r="G92" s="844"/>
      <c r="H92" s="844"/>
      <c r="I92" s="844"/>
    </row>
    <row r="93" spans="1:11" s="63" customFormat="1" ht="24.95" customHeight="1">
      <c r="A93" s="96"/>
      <c r="B93" s="82"/>
      <c r="C93" s="851" t="s">
        <v>926</v>
      </c>
      <c r="D93" s="851"/>
      <c r="E93" s="851"/>
      <c r="F93" s="851"/>
      <c r="G93" s="851"/>
      <c r="H93" s="851"/>
      <c r="I93" s="851"/>
      <c r="J93" s="91"/>
      <c r="K93" s="62"/>
    </row>
    <row r="94" spans="1:11" s="63" customFormat="1" ht="24.95" customHeight="1">
      <c r="A94" s="96"/>
      <c r="B94" s="82"/>
      <c r="C94" s="718"/>
      <c r="D94" s="718"/>
      <c r="E94" s="718"/>
      <c r="F94" s="718"/>
      <c r="G94" s="718"/>
      <c r="H94" s="718"/>
      <c r="I94" s="718"/>
      <c r="J94" s="89"/>
    </row>
    <row r="95" spans="1:11" s="63" customFormat="1" ht="24.95" customHeight="1">
      <c r="A95" s="96"/>
      <c r="B95" s="82"/>
      <c r="C95" s="718"/>
      <c r="D95" s="718"/>
      <c r="E95" s="718"/>
      <c r="F95" s="718"/>
      <c r="G95" s="718"/>
      <c r="H95" s="718"/>
      <c r="I95" s="718"/>
      <c r="J95" s="89"/>
    </row>
    <row r="96" spans="1:11" s="63" customFormat="1" ht="24.95" customHeight="1">
      <c r="A96" s="96"/>
      <c r="B96" s="82"/>
      <c r="C96" s="718"/>
      <c r="D96" s="718"/>
      <c r="E96" s="718"/>
      <c r="F96" s="718"/>
      <c r="G96" s="718"/>
      <c r="H96" s="718"/>
      <c r="I96" s="718"/>
      <c r="J96" s="89"/>
    </row>
    <row r="97" spans="1:10" s="63" customFormat="1" ht="24.95" customHeight="1">
      <c r="A97" s="96"/>
      <c r="B97" s="82"/>
      <c r="C97" s="718"/>
      <c r="D97" s="718"/>
      <c r="E97" s="718"/>
      <c r="F97" s="718"/>
      <c r="G97" s="718"/>
      <c r="H97" s="718"/>
      <c r="I97" s="718"/>
      <c r="J97" s="89"/>
    </row>
    <row r="98" spans="1:10" s="63" customFormat="1" ht="24.95" customHeight="1">
      <c r="A98" s="96"/>
      <c r="B98" s="82"/>
      <c r="C98" s="89"/>
      <c r="D98" s="89"/>
      <c r="E98" s="89"/>
      <c r="F98" s="89"/>
      <c r="G98" s="89"/>
      <c r="H98" s="89"/>
      <c r="I98" s="89"/>
      <c r="J98" s="89"/>
    </row>
    <row r="99" spans="1:10" s="63" customFormat="1" ht="24.95" customHeight="1">
      <c r="A99" s="96"/>
      <c r="B99" s="82"/>
      <c r="C99" s="89"/>
      <c r="D99" s="89"/>
      <c r="E99" s="89"/>
      <c r="F99" s="89"/>
      <c r="G99" s="89"/>
      <c r="H99" s="89"/>
      <c r="I99" s="89"/>
      <c r="J99" s="89"/>
    </row>
    <row r="100" spans="1:10" s="63" customFormat="1" ht="24.95" customHeight="1">
      <c r="A100" s="96"/>
      <c r="B100" s="82"/>
      <c r="C100" s="89"/>
      <c r="D100" s="89"/>
      <c r="E100" s="89"/>
      <c r="F100" s="89"/>
      <c r="G100" s="89"/>
      <c r="H100" s="89"/>
      <c r="I100" s="89"/>
      <c r="J100" s="89"/>
    </row>
    <row r="101" spans="1:10" s="63" customFormat="1" ht="24.95" customHeight="1">
      <c r="A101" s="96"/>
      <c r="B101" s="82"/>
      <c r="C101" s="58"/>
    </row>
    <row r="102" spans="1:10" s="63" customFormat="1" ht="24.95" customHeight="1">
      <c r="A102" s="96"/>
      <c r="B102" s="82"/>
      <c r="C102" s="58"/>
    </row>
    <row r="103" spans="1:10" s="63" customFormat="1" ht="24.95" customHeight="1">
      <c r="A103" s="96"/>
      <c r="B103" s="82"/>
      <c r="C103" s="58"/>
    </row>
    <row r="104" spans="1:10" s="63" customFormat="1" ht="24.95" customHeight="1">
      <c r="A104" s="96"/>
      <c r="B104" s="82"/>
      <c r="C104" s="58"/>
    </row>
    <row r="105" spans="1:10" s="63" customFormat="1" ht="24.95" customHeight="1">
      <c r="A105" s="96"/>
      <c r="B105" s="82"/>
      <c r="C105" s="58"/>
    </row>
    <row r="106" spans="1:10" s="63" customFormat="1" ht="24.95" customHeight="1">
      <c r="A106" s="96"/>
      <c r="B106" s="82"/>
      <c r="C106" s="58"/>
    </row>
    <row r="107" spans="1:10" s="63" customFormat="1" ht="24.95" customHeight="1">
      <c r="A107" s="96"/>
      <c r="B107" s="82"/>
      <c r="C107" s="58"/>
    </row>
    <row r="108" spans="1:10" s="63" customFormat="1" ht="24.95" customHeight="1">
      <c r="A108" s="96"/>
      <c r="B108" s="82"/>
      <c r="C108" s="58"/>
    </row>
    <row r="109" spans="1:10" s="63" customFormat="1" ht="24.95" customHeight="1">
      <c r="A109" s="96"/>
      <c r="B109" s="82"/>
      <c r="C109" s="58"/>
    </row>
    <row r="110" spans="1:10" s="63" customFormat="1" ht="24.95" customHeight="1">
      <c r="A110" s="96"/>
      <c r="B110" s="82"/>
      <c r="C110" s="58"/>
    </row>
    <row r="111" spans="1:10" s="63" customFormat="1" ht="24.95" customHeight="1">
      <c r="A111" s="96"/>
      <c r="B111" s="82"/>
      <c r="C111" s="58"/>
    </row>
    <row r="112" spans="1:10" s="63" customFormat="1" ht="24.95" customHeight="1">
      <c r="A112" s="96"/>
      <c r="B112" s="82"/>
      <c r="C112" s="58"/>
    </row>
    <row r="113" spans="2:2" ht="12.75">
      <c r="B113" s="44"/>
    </row>
    <row r="114" spans="2:2" ht="15" customHeight="1">
      <c r="B114" s="44"/>
    </row>
    <row r="115" spans="2:2" ht="15" customHeight="1">
      <c r="B115" s="44"/>
    </row>
    <row r="116" spans="2:2" ht="15" customHeight="1">
      <c r="B116" s="15"/>
    </row>
    <row r="117" spans="2:2" ht="15" customHeight="1">
      <c r="B117" s="15"/>
    </row>
    <row r="118" spans="2:2" ht="15" customHeight="1">
      <c r="B118" s="526"/>
    </row>
    <row r="119" spans="2:2" ht="15" customHeight="1">
      <c r="B119" s="15"/>
    </row>
    <row r="120" spans="2:2" ht="15" customHeight="1">
      <c r="B120" s="15"/>
    </row>
    <row r="121" spans="2:2" ht="15" customHeight="1">
      <c r="B121" s="15"/>
    </row>
    <row r="122" spans="2:2" ht="15" customHeight="1">
      <c r="B122" s="44"/>
    </row>
    <row r="123" spans="2:2" ht="15" customHeight="1">
      <c r="B123" s="15"/>
    </row>
    <row r="124" spans="2:2" ht="15" customHeight="1">
      <c r="B124" s="15"/>
    </row>
    <row r="125" spans="2:2" ht="15" customHeight="1">
      <c r="B125" s="15"/>
    </row>
    <row r="126" spans="2:2" ht="15" customHeight="1">
      <c r="B126" s="44"/>
    </row>
    <row r="127" spans="2:2" ht="15" customHeight="1">
      <c r="B127" s="44"/>
    </row>
    <row r="128" spans="2:2" ht="15" customHeight="1">
      <c r="B128" s="44"/>
    </row>
    <row r="129" spans="2:2" ht="15" customHeight="1">
      <c r="B129" s="526"/>
    </row>
    <row r="130" spans="2:2" ht="15" customHeight="1">
      <c r="B130" s="44"/>
    </row>
    <row r="131" spans="2:2" ht="15" customHeight="1">
      <c r="B131" s="44"/>
    </row>
    <row r="132" spans="2:2" ht="15" customHeight="1">
      <c r="B132" s="44"/>
    </row>
    <row r="133" spans="2:2" ht="15" customHeight="1">
      <c r="B133" s="44"/>
    </row>
    <row r="134" spans="2:2" ht="15" customHeight="1">
      <c r="B134" s="44"/>
    </row>
    <row r="135" spans="2:2" ht="15" customHeight="1">
      <c r="B135" s="44"/>
    </row>
    <row r="136" spans="2:2" ht="15" customHeight="1">
      <c r="B136" s="44"/>
    </row>
    <row r="137" spans="2:2" ht="15" customHeight="1">
      <c r="B137" s="44"/>
    </row>
    <row r="138" spans="2:2" ht="15" customHeight="1">
      <c r="B138" s="44"/>
    </row>
    <row r="139" spans="2:2" ht="15" customHeight="1">
      <c r="B139" s="15"/>
    </row>
    <row r="140" spans="2:2" ht="15" customHeight="1">
      <c r="B140" s="15"/>
    </row>
    <row r="141" spans="2:2" ht="15" customHeight="1">
      <c r="B141" s="15"/>
    </row>
    <row r="142" spans="2:2" ht="15" customHeight="1">
      <c r="B142" s="15"/>
    </row>
    <row r="143" spans="2:2" ht="15" customHeight="1">
      <c r="B143" s="15"/>
    </row>
    <row r="144" spans="2:2" ht="15" customHeight="1">
      <c r="B144" s="15"/>
    </row>
    <row r="145" spans="2:2" ht="15" customHeight="1">
      <c r="B145" s="15"/>
    </row>
    <row r="146" spans="2:2" ht="15" customHeight="1">
      <c r="B146" s="15"/>
    </row>
    <row r="147" spans="2:2" ht="15" customHeight="1">
      <c r="B147" s="15"/>
    </row>
    <row r="148" spans="2:2" ht="15" customHeight="1">
      <c r="B148" s="15"/>
    </row>
    <row r="149" spans="2:2" ht="15" customHeight="1">
      <c r="B149" s="15"/>
    </row>
    <row r="150" spans="2:2" ht="15" customHeight="1">
      <c r="B150" s="15"/>
    </row>
    <row r="151" spans="2:2" ht="15" customHeight="1">
      <c r="B151" s="15"/>
    </row>
    <row r="152" spans="2:2" ht="15" customHeight="1">
      <c r="B152" s="44"/>
    </row>
    <row r="153" spans="2:2" ht="15" customHeight="1">
      <c r="B153" s="44"/>
    </row>
    <row r="154" spans="2:2" ht="15" customHeight="1">
      <c r="B154" s="44"/>
    </row>
    <row r="155" spans="2:2" ht="15" customHeight="1">
      <c r="B155" s="44"/>
    </row>
    <row r="156" spans="2:2" ht="15" customHeight="1">
      <c r="B156" s="15"/>
    </row>
    <row r="157" spans="2:2" ht="15" customHeight="1">
      <c r="B157" s="44"/>
    </row>
    <row r="158" spans="2:2" ht="15" customHeight="1">
      <c r="B158" s="44"/>
    </row>
    <row r="159" spans="2:2" ht="15" customHeight="1">
      <c r="B159" s="44"/>
    </row>
    <row r="160" spans="2:2" ht="15" customHeight="1">
      <c r="B160" s="44"/>
    </row>
    <row r="161" spans="2:2" ht="15" customHeight="1">
      <c r="B161" s="44"/>
    </row>
    <row r="162" spans="2:2" ht="15" customHeight="1">
      <c r="B162" s="15"/>
    </row>
    <row r="163" spans="2:2" ht="15" customHeight="1">
      <c r="B163" s="15"/>
    </row>
    <row r="164" spans="2:2" ht="15" customHeight="1">
      <c r="B164" s="44"/>
    </row>
    <row r="165" spans="2:2" ht="15" customHeight="1">
      <c r="B165" s="44"/>
    </row>
    <row r="166" spans="2:2" ht="15" customHeight="1">
      <c r="B166" s="44"/>
    </row>
    <row r="167" spans="2:2" ht="15" customHeight="1">
      <c r="B167" s="44"/>
    </row>
    <row r="168" spans="2:2" ht="15" customHeight="1">
      <c r="B168" s="44"/>
    </row>
    <row r="169" spans="2:2" ht="15" customHeight="1">
      <c r="B169" s="44"/>
    </row>
    <row r="170" spans="2:2" ht="15" customHeight="1">
      <c r="B170" s="44"/>
    </row>
    <row r="171" spans="2:2" ht="15" customHeight="1">
      <c r="B171" s="44"/>
    </row>
    <row r="172" spans="2:2" ht="15" customHeight="1">
      <c r="B172" s="44"/>
    </row>
    <row r="173" spans="2:2" ht="15" customHeight="1">
      <c r="B173" s="44"/>
    </row>
    <row r="174" spans="2:2" ht="15" customHeight="1">
      <c r="B174" s="44"/>
    </row>
    <row r="175" spans="2:2" ht="15" customHeight="1">
      <c r="B175" s="44"/>
    </row>
    <row r="176" spans="2:2" ht="15" customHeight="1">
      <c r="B176" s="44"/>
    </row>
    <row r="177" spans="2:2" ht="15" customHeight="1">
      <c r="B177" s="44"/>
    </row>
    <row r="178" spans="2:2" ht="15" customHeight="1">
      <c r="B178" s="44"/>
    </row>
    <row r="179" spans="2:2" ht="15" customHeight="1">
      <c r="B179" s="44"/>
    </row>
    <row r="180" spans="2:2" ht="15" customHeight="1">
      <c r="B180" s="15"/>
    </row>
    <row r="181" spans="2:2" ht="15" customHeight="1">
      <c r="B181" s="15"/>
    </row>
    <row r="182" spans="2:2" ht="15" customHeight="1">
      <c r="B182" s="44"/>
    </row>
    <row r="183" spans="2:2" ht="15" customHeight="1">
      <c r="B183" s="15"/>
    </row>
    <row r="184" spans="2:2" ht="15" customHeight="1">
      <c r="B184" s="15"/>
    </row>
    <row r="185" spans="2:2" ht="15" customHeight="1">
      <c r="B185" s="15"/>
    </row>
    <row r="186" spans="2:2" ht="15" customHeight="1">
      <c r="B186" s="15"/>
    </row>
    <row r="187" spans="2:2" ht="15" customHeight="1">
      <c r="B187" s="15"/>
    </row>
    <row r="188" spans="2:2" ht="15" customHeight="1">
      <c r="B188" s="15"/>
    </row>
    <row r="189" spans="2:2" ht="15" customHeight="1">
      <c r="B189" s="15"/>
    </row>
    <row r="190" spans="2:2" ht="15" customHeight="1">
      <c r="B190" s="15"/>
    </row>
    <row r="191" spans="2:2" ht="15" customHeight="1">
      <c r="B191" s="15"/>
    </row>
    <row r="192" spans="2:2" ht="15" customHeight="1">
      <c r="B192" s="15"/>
    </row>
    <row r="193" spans="2:2" ht="15" customHeight="1">
      <c r="B193" s="15"/>
    </row>
    <row r="194" spans="2:2" ht="15" customHeight="1">
      <c r="B194" s="15"/>
    </row>
    <row r="195" spans="2:2" ht="15" customHeight="1">
      <c r="B195" s="15"/>
    </row>
    <row r="196" spans="2:2" ht="15" customHeight="1">
      <c r="B196" s="15"/>
    </row>
    <row r="197" spans="2:2" ht="15" customHeight="1">
      <c r="B197" s="15"/>
    </row>
    <row r="198" spans="2:2" ht="15" customHeight="1">
      <c r="B198" s="15"/>
    </row>
    <row r="199" spans="2:2" ht="15" customHeight="1">
      <c r="B199" s="15"/>
    </row>
    <row r="200" spans="2:2" ht="15" customHeight="1">
      <c r="B200" s="15"/>
    </row>
    <row r="201" spans="2:2" ht="15" customHeight="1">
      <c r="B201" s="15"/>
    </row>
    <row r="202" spans="2:2" ht="15" customHeight="1">
      <c r="B202" s="15"/>
    </row>
    <row r="203" spans="2:2" ht="15" customHeight="1">
      <c r="B203" s="15"/>
    </row>
    <row r="204" spans="2:2" ht="15" customHeight="1">
      <c r="B204" s="15"/>
    </row>
    <row r="205" spans="2:2" ht="15" customHeight="1">
      <c r="B205" s="15"/>
    </row>
    <row r="206" spans="2:2" ht="15" customHeight="1">
      <c r="B206" s="15"/>
    </row>
    <row r="207" spans="2:2" ht="15" customHeight="1">
      <c r="B207" s="15"/>
    </row>
    <row r="208" spans="2:2" ht="15" customHeight="1">
      <c r="B208" s="15"/>
    </row>
    <row r="209" spans="2:2" ht="15" customHeight="1">
      <c r="B209" s="15"/>
    </row>
    <row r="210" spans="2:2" ht="15" customHeight="1">
      <c r="B210" s="15"/>
    </row>
    <row r="211" spans="2:2" ht="15" customHeight="1">
      <c r="B211" s="15"/>
    </row>
    <row r="212" spans="2:2" ht="15" customHeight="1">
      <c r="B212" s="15"/>
    </row>
    <row r="213" spans="2:2" ht="15" customHeight="1">
      <c r="B213" s="15"/>
    </row>
    <row r="214" spans="2:2" ht="15" customHeight="1">
      <c r="B214" s="15"/>
    </row>
    <row r="215" spans="2:2" ht="15" customHeight="1">
      <c r="B215" s="15"/>
    </row>
    <row r="216" spans="2:2" ht="15" customHeight="1">
      <c r="B216" s="15"/>
    </row>
    <row r="217" spans="2:2" ht="15" customHeight="1">
      <c r="B217" s="15"/>
    </row>
    <row r="218" spans="2:2" ht="15" customHeight="1">
      <c r="B218" s="15"/>
    </row>
    <row r="219" spans="2:2" ht="15" customHeight="1">
      <c r="B219" s="15"/>
    </row>
    <row r="220" spans="2:2" ht="15" customHeight="1">
      <c r="B220" s="15"/>
    </row>
    <row r="221" spans="2:2" ht="15" customHeight="1">
      <c r="B221" s="15"/>
    </row>
    <row r="222" spans="2:2" ht="15" customHeight="1">
      <c r="B222" s="15"/>
    </row>
    <row r="223" spans="2:2" ht="15" customHeight="1">
      <c r="B223" s="15"/>
    </row>
    <row r="224" spans="2:2" ht="15" customHeight="1">
      <c r="B224" s="15"/>
    </row>
    <row r="225" spans="2:2" ht="15" customHeight="1">
      <c r="B225" s="15"/>
    </row>
    <row r="226" spans="2:2" ht="15" customHeight="1">
      <c r="B226" s="15"/>
    </row>
    <row r="227" spans="2:2" ht="15" customHeight="1">
      <c r="B227" s="15"/>
    </row>
    <row r="228" spans="2:2" ht="15" customHeight="1">
      <c r="B228" s="15"/>
    </row>
    <row r="229" spans="2:2" ht="15" customHeight="1">
      <c r="B229" s="15"/>
    </row>
    <row r="230" spans="2:2" ht="15" customHeight="1">
      <c r="B230" s="15"/>
    </row>
    <row r="231" spans="2:2" ht="15" customHeight="1">
      <c r="B231" s="15"/>
    </row>
    <row r="232" spans="2:2" ht="15" customHeight="1">
      <c r="B232" s="15"/>
    </row>
    <row r="233" spans="2:2" ht="15" customHeight="1">
      <c r="B233" s="15"/>
    </row>
    <row r="234" spans="2:2" ht="15" customHeight="1">
      <c r="B234" s="15"/>
    </row>
    <row r="235" spans="2:2" ht="15" customHeight="1">
      <c r="B235" s="15"/>
    </row>
    <row r="236" spans="2:2" ht="15" customHeight="1">
      <c r="B236" s="15"/>
    </row>
    <row r="237" spans="2:2" ht="15" customHeight="1">
      <c r="B237" s="15"/>
    </row>
    <row r="238" spans="2:2" ht="15" customHeight="1">
      <c r="B238" s="15"/>
    </row>
    <row r="239" spans="2:2" ht="15" customHeight="1">
      <c r="B239" s="15"/>
    </row>
    <row r="240" spans="2:2" ht="15" customHeight="1">
      <c r="B240" s="15"/>
    </row>
    <row r="241" spans="2:2" ht="15" customHeight="1">
      <c r="B241" s="15"/>
    </row>
    <row r="242" spans="2:2" ht="15" customHeight="1">
      <c r="B242" s="15"/>
    </row>
    <row r="243" spans="2:2" ht="15" customHeight="1">
      <c r="B243" s="15"/>
    </row>
    <row r="244" spans="2:2" ht="15" customHeight="1">
      <c r="B244" s="15"/>
    </row>
    <row r="245" spans="2:2" ht="15" customHeight="1">
      <c r="B245" s="15"/>
    </row>
    <row r="246" spans="2:2" ht="15" customHeight="1">
      <c r="B246" s="15"/>
    </row>
    <row r="247" spans="2:2" ht="15" customHeight="1">
      <c r="B247" s="44"/>
    </row>
    <row r="248" spans="2:2" ht="15" customHeight="1">
      <c r="B248" s="15"/>
    </row>
    <row r="249" spans="2:2" ht="15" customHeight="1">
      <c r="B249" s="15"/>
    </row>
    <row r="250" spans="2:2" ht="15" customHeight="1">
      <c r="B250" s="15"/>
    </row>
    <row r="251" spans="2:2" ht="15" customHeight="1">
      <c r="B251" s="15"/>
    </row>
    <row r="252" spans="2:2" ht="15" customHeight="1">
      <c r="B252" s="15"/>
    </row>
    <row r="253" spans="2:2" ht="15" customHeight="1">
      <c r="B253" s="15"/>
    </row>
    <row r="254" spans="2:2" ht="15" customHeight="1">
      <c r="B254" s="15"/>
    </row>
    <row r="255" spans="2:2" ht="15" customHeight="1">
      <c r="B255" s="15"/>
    </row>
    <row r="256" spans="2:2" ht="15" customHeight="1">
      <c r="B256" s="44"/>
    </row>
    <row r="257" spans="2:2" ht="15" customHeight="1">
      <c r="B257" s="15"/>
    </row>
    <row r="258" spans="2:2" ht="15" customHeight="1">
      <c r="B258" s="44"/>
    </row>
    <row r="259" spans="2:2" ht="15" customHeight="1">
      <c r="B259" s="44"/>
    </row>
    <row r="260" spans="2:2" ht="15" customHeight="1">
      <c r="B260" s="44"/>
    </row>
    <row r="261" spans="2:2" ht="15" customHeight="1">
      <c r="B261" s="44"/>
    </row>
    <row r="262" spans="2:2" ht="15" customHeight="1">
      <c r="B262" s="44"/>
    </row>
    <row r="263" spans="2:2" ht="15" customHeight="1">
      <c r="B263" s="44"/>
    </row>
    <row r="264" spans="2:2" ht="15" customHeight="1">
      <c r="B264" s="15"/>
    </row>
    <row r="265" spans="2:2" ht="15" customHeight="1">
      <c r="B265" s="15"/>
    </row>
    <row r="266" spans="2:2" ht="15" customHeight="1">
      <c r="B266" s="15"/>
    </row>
    <row r="267" spans="2:2" ht="15" customHeight="1">
      <c r="B267" s="15"/>
    </row>
    <row r="268" spans="2:2" ht="15" customHeight="1">
      <c r="B268" s="15"/>
    </row>
    <row r="269" spans="2:2" ht="15" customHeight="1">
      <c r="B269" s="15"/>
    </row>
    <row r="270" spans="2:2" ht="15" customHeight="1">
      <c r="B270" s="15"/>
    </row>
    <row r="271" spans="2:2" ht="15" customHeight="1"/>
    <row r="272" spans="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sheetData>
  <sheetProtection algorithmName="SHA-512" hashValue="0clh2LDwCAhgGeijlTwxDBqTlWel9qo6VpGeUM3yIduP0qeofsq28KnTO/awnwJQNp0uejgJ5wWJcev5poO4hQ==" saltValue="tS/NrJJLPPUR7elGFFsmsQ==" spinCount="100000" sheet="1" objects="1" scenarios="1" formatColumns="0" formatRows="0" autoFilter="0"/>
  <mergeCells count="45">
    <mergeCell ref="C93:I97"/>
    <mergeCell ref="D36:I36"/>
    <mergeCell ref="C37:I37"/>
    <mergeCell ref="C44:F45"/>
    <mergeCell ref="C46:F47"/>
    <mergeCell ref="C48:F49"/>
    <mergeCell ref="D51:I51"/>
    <mergeCell ref="C52:I55"/>
    <mergeCell ref="D56:I56"/>
    <mergeCell ref="C57:I57"/>
    <mergeCell ref="C72:I72"/>
    <mergeCell ref="C73:I73"/>
    <mergeCell ref="C90:I90"/>
    <mergeCell ref="C89:I89"/>
    <mergeCell ref="D92:I92"/>
    <mergeCell ref="G75:I75"/>
    <mergeCell ref="D6:I6"/>
    <mergeCell ref="C7:I9"/>
    <mergeCell ref="C16:I16"/>
    <mergeCell ref="C17:I18"/>
    <mergeCell ref="C19:I19"/>
    <mergeCell ref="C34:I34"/>
    <mergeCell ref="J34:L34"/>
    <mergeCell ref="C31:I32"/>
    <mergeCell ref="C20:I20"/>
    <mergeCell ref="C10:I10"/>
    <mergeCell ref="C22:I22"/>
    <mergeCell ref="C29:I29"/>
    <mergeCell ref="C30:I30"/>
    <mergeCell ref="D75:F75"/>
    <mergeCell ref="J11:L11"/>
    <mergeCell ref="C38:F38"/>
    <mergeCell ref="C23:C24"/>
    <mergeCell ref="D23:F23"/>
    <mergeCell ref="G23:I23"/>
    <mergeCell ref="J23:L23"/>
    <mergeCell ref="D58:F58"/>
    <mergeCell ref="G58:I58"/>
    <mergeCell ref="C11:C12"/>
    <mergeCell ref="D11:F11"/>
    <mergeCell ref="G11:I11"/>
    <mergeCell ref="J30:L30"/>
    <mergeCell ref="J31:L31"/>
    <mergeCell ref="C33:I33"/>
    <mergeCell ref="J33:L33"/>
  </mergeCells>
  <hyperlinks>
    <hyperlink ref="E3" location="'Gestão de pessoas'!C6" display="GRI 2-7" xr:uid="{8971B684-33C5-4D4D-ADBC-5629BC152FA9}"/>
    <hyperlink ref="F3" location="'Gestão de pessoas'!C36" display="GRI 2-8" xr:uid="{B13DC2D2-38C4-49B5-98DF-5649343961B6}"/>
    <hyperlink ref="G3" location="'Gestão de pessoas'!C51" display="GRI 202-2" xr:uid="{01DCFC95-0DF9-4828-ACC8-0BEBD46CAAE8}"/>
    <hyperlink ref="H3" location="'Gestão de pessoas'!C56" display="GRI 401-1" xr:uid="{32E2E020-022A-45CF-8BB1-DBC5088B0058}"/>
    <hyperlink ref="I3" location="'Gestão de pessoas'!C92" display="GRI EU14" xr:uid="{7BE26A9C-1C22-4EAB-AE91-721CABED633E}"/>
  </hyperlinks>
  <pageMargins left="0.511811024" right="0.511811024" top="0.78740157499999996" bottom="0.78740157499999996" header="0.31496062000000002" footer="0.3149606200000000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93E4-F266-43B0-9A89-014612BC4523}">
  <sheetPr>
    <tabColor rgb="FF02585C"/>
  </sheetPr>
  <dimension ref="A1:AU48"/>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5"/>
  <cols>
    <col min="1" max="1" width="33.7109375" style="285" customWidth="1"/>
    <col min="2" max="2" width="3.7109375" style="260" customWidth="1"/>
    <col min="3" max="10" width="20.85546875" style="268" customWidth="1"/>
    <col min="11" max="12" width="14.140625" style="268" customWidth="1"/>
    <col min="13" max="13" width="7.1406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34" t="str">
        <f>Índice!B88</f>
        <v>CAPITAL HUMANO</v>
      </c>
      <c r="D3" s="60"/>
      <c r="E3" s="488" t="s">
        <v>653</v>
      </c>
      <c r="F3" s="488" t="s">
        <v>652</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Índice!C113</f>
        <v>Remuneração e benefícios</v>
      </c>
      <c r="D4" s="60"/>
      <c r="E4" s="147"/>
      <c r="F4" s="147"/>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435" t="str">
        <f>Índice!D112</f>
        <v>GRI 401-2</v>
      </c>
      <c r="D6" s="843" t="str">
        <f>Índice!E112</f>
        <v>Benefícios oferecidos a empregados em tempo integral que não são oferecidos a empregados temporários ou de período parcial</v>
      </c>
      <c r="E6" s="844"/>
      <c r="F6" s="844"/>
      <c r="G6" s="844"/>
      <c r="H6" s="844"/>
      <c r="I6" s="844"/>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851" t="s">
        <v>927</v>
      </c>
      <c r="D7" s="851"/>
      <c r="E7" s="851"/>
      <c r="F7" s="851"/>
      <c r="G7" s="851"/>
      <c r="H7" s="851"/>
      <c r="I7" s="851"/>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8"/>
      <c r="D8" s="718"/>
      <c r="E8" s="718"/>
      <c r="F8" s="718"/>
      <c r="G8" s="718"/>
      <c r="H8" s="718"/>
      <c r="I8" s="718"/>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8"/>
      <c r="D9" s="718"/>
      <c r="E9" s="718"/>
      <c r="F9" s="718"/>
      <c r="G9" s="718"/>
      <c r="H9" s="718"/>
      <c r="I9" s="718"/>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18"/>
      <c r="D10" s="718"/>
      <c r="E10" s="718"/>
      <c r="F10" s="718"/>
      <c r="G10" s="718"/>
      <c r="H10" s="718"/>
      <c r="I10" s="718"/>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33" customHeight="1">
      <c r="A11" s="98"/>
      <c r="B11" s="76"/>
      <c r="C11" s="718"/>
      <c r="D11" s="718"/>
      <c r="E11" s="718"/>
      <c r="F11" s="718"/>
      <c r="G11" s="718"/>
      <c r="H11" s="718"/>
      <c r="I11" s="718"/>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18"/>
      <c r="D12" s="718"/>
      <c r="E12" s="718"/>
      <c r="F12" s="718"/>
      <c r="G12" s="718"/>
      <c r="H12" s="718"/>
      <c r="I12" s="718"/>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18"/>
      <c r="D13" s="718"/>
      <c r="E13" s="718"/>
      <c r="F13" s="718"/>
      <c r="G13" s="718"/>
      <c r="H13" s="718"/>
      <c r="I13" s="718"/>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718"/>
      <c r="D14" s="718"/>
      <c r="E14" s="718"/>
      <c r="F14" s="718"/>
      <c r="G14" s="718"/>
      <c r="H14" s="718"/>
      <c r="I14" s="718"/>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718"/>
      <c r="D15" s="718"/>
      <c r="E15" s="718"/>
      <c r="F15" s="718"/>
      <c r="G15" s="718"/>
      <c r="H15" s="718"/>
      <c r="I15" s="718"/>
      <c r="J15" s="87"/>
      <c r="K15" s="87"/>
      <c r="L15" s="87"/>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710"/>
      <c r="D16" s="711"/>
      <c r="E16" s="711"/>
      <c r="F16" s="711"/>
      <c r="G16" s="711"/>
      <c r="H16" s="711"/>
      <c r="I16" s="711"/>
      <c r="J16" s="711"/>
      <c r="K16" s="711"/>
      <c r="L16" s="711"/>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7" s="62" customFormat="1" ht="24.95" customHeight="1">
      <c r="A17" s="96"/>
      <c r="B17" s="76"/>
      <c r="C17" s="435" t="str">
        <f>Índice!D113</f>
        <v>GRI 202-1</v>
      </c>
      <c r="D17" s="843" t="str">
        <f>Índice!E113</f>
        <v>Proporção entre o salário mais baixo e salário mínimo local, com discriminação por gênero</v>
      </c>
      <c r="E17" s="844"/>
      <c r="F17" s="844"/>
      <c r="G17" s="844"/>
      <c r="H17" s="844"/>
      <c r="I17" s="844"/>
      <c r="J17" s="50"/>
      <c r="K17" s="50"/>
      <c r="L17" s="50"/>
      <c r="M17" s="124"/>
      <c r="N17" s="68"/>
      <c r="O17" s="69"/>
      <c r="P17" s="69"/>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7" s="62" customFormat="1" ht="24.95" customHeight="1">
      <c r="A18" s="96"/>
      <c r="B18" s="76"/>
      <c r="C18" s="851" t="s">
        <v>292</v>
      </c>
      <c r="D18" s="851"/>
      <c r="E18" s="851"/>
      <c r="F18" s="851"/>
      <c r="G18" s="851"/>
      <c r="H18" s="851"/>
      <c r="I18" s="851"/>
      <c r="J18" s="85"/>
      <c r="K18" s="85"/>
      <c r="L18" s="85"/>
      <c r="M18" s="715"/>
      <c r="N18" s="716"/>
      <c r="O18" s="716"/>
      <c r="P18" s="716"/>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7" s="62" customFormat="1" ht="24.95" customHeight="1">
      <c r="A19" s="96"/>
      <c r="B19" s="76"/>
      <c r="C19" s="718"/>
      <c r="D19" s="718"/>
      <c r="E19" s="718"/>
      <c r="F19" s="718"/>
      <c r="G19" s="718"/>
      <c r="H19" s="718"/>
      <c r="I19" s="718"/>
      <c r="J19" s="87"/>
      <c r="K19" s="87"/>
      <c r="L19" s="87"/>
      <c r="M19" s="710"/>
      <c r="N19" s="711"/>
      <c r="O19" s="711"/>
      <c r="P19" s="711"/>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7" s="62" customFormat="1" ht="24.95" customHeight="1">
      <c r="A20" s="96"/>
      <c r="B20" s="76"/>
      <c r="C20" s="718"/>
      <c r="D20" s="718"/>
      <c r="E20" s="718"/>
      <c r="F20" s="718"/>
      <c r="G20" s="718"/>
      <c r="H20" s="718"/>
      <c r="I20" s="718"/>
      <c r="J20" s="87"/>
      <c r="K20" s="87"/>
      <c r="L20" s="87"/>
      <c r="M20" s="710"/>
      <c r="N20" s="711"/>
      <c r="O20" s="711"/>
      <c r="P20" s="711"/>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7" s="62" customFormat="1" ht="24.95" customHeight="1">
      <c r="A21" s="96"/>
      <c r="B21" s="76"/>
      <c r="C21" s="400" t="s">
        <v>928</v>
      </c>
      <c r="D21" s="63"/>
      <c r="E21" s="63"/>
      <c r="F21" s="63"/>
      <c r="G21" s="63"/>
      <c r="H21" s="63"/>
      <c r="I21" s="63"/>
      <c r="J21" s="63"/>
      <c r="K21" s="63"/>
      <c r="L21" s="63"/>
      <c r="M21" s="63"/>
      <c r="N21" s="63"/>
      <c r="O21" s="63"/>
      <c r="P21" s="63"/>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7" s="62" customFormat="1" ht="24.95" customHeight="1">
      <c r="A22" s="96"/>
      <c r="B22" s="76"/>
      <c r="C22" s="858" t="s">
        <v>929</v>
      </c>
      <c r="D22" s="858"/>
      <c r="E22" s="854">
        <v>2022</v>
      </c>
      <c r="F22" s="854"/>
      <c r="G22" s="854">
        <v>2023</v>
      </c>
      <c r="H22" s="854"/>
      <c r="I22" s="855">
        <v>2024</v>
      </c>
      <c r="J22" s="855"/>
      <c r="K22" s="63"/>
      <c r="L22" s="63"/>
      <c r="M22" s="63"/>
      <c r="N22" s="63"/>
      <c r="O22" s="63"/>
      <c r="P22" s="63"/>
      <c r="Q22" s="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1"/>
    </row>
    <row r="23" spans="1:47" s="62" customFormat="1" ht="24.95" customHeight="1" thickBot="1">
      <c r="A23" s="96"/>
      <c r="B23" s="76"/>
      <c r="C23" s="853"/>
      <c r="D23" s="853"/>
      <c r="E23" s="437" t="s">
        <v>293</v>
      </c>
      <c r="F23" s="437" t="s">
        <v>294</v>
      </c>
      <c r="G23" s="437" t="s">
        <v>293</v>
      </c>
      <c r="H23" s="437" t="s">
        <v>294</v>
      </c>
      <c r="I23" s="438" t="s">
        <v>293</v>
      </c>
      <c r="J23" s="438" t="s">
        <v>294</v>
      </c>
      <c r="K23" s="63"/>
      <c r="L23" s="63"/>
      <c r="M23" s="63"/>
      <c r="N23" s="63"/>
      <c r="O23" s="63"/>
      <c r="P23" s="63"/>
      <c r="Q23" s="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1"/>
    </row>
    <row r="24" spans="1:47" s="62" customFormat="1" ht="24.95" customHeight="1">
      <c r="A24" s="96"/>
      <c r="B24" s="76"/>
      <c r="C24" s="758" t="s">
        <v>295</v>
      </c>
      <c r="D24" s="758"/>
      <c r="E24" s="492">
        <v>2.41</v>
      </c>
      <c r="F24" s="492">
        <v>2.0099999999999998</v>
      </c>
      <c r="G24" s="492">
        <v>1.99</v>
      </c>
      <c r="H24" s="492">
        <v>2.17</v>
      </c>
      <c r="I24" s="493">
        <v>2.06</v>
      </c>
      <c r="J24" s="493">
        <v>2.2400000000000002</v>
      </c>
      <c r="K24" s="63"/>
      <c r="L24" s="63"/>
      <c r="M24" s="63"/>
      <c r="N24" s="63"/>
      <c r="O24" s="63"/>
      <c r="P24" s="63"/>
      <c r="Q24" s="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1"/>
    </row>
    <row r="25" spans="1:47" s="62" customFormat="1" ht="24.95" customHeight="1">
      <c r="A25" s="96"/>
      <c r="B25" s="60"/>
      <c r="C25" s="758" t="s">
        <v>296</v>
      </c>
      <c r="D25" s="758"/>
      <c r="E25" s="492">
        <v>1.7</v>
      </c>
      <c r="F25" s="492">
        <v>2.27</v>
      </c>
      <c r="G25" s="492">
        <v>1.52</v>
      </c>
      <c r="H25" s="492">
        <v>1.49</v>
      </c>
      <c r="I25" s="493">
        <v>1.55</v>
      </c>
      <c r="J25" s="493">
        <v>1.75</v>
      </c>
      <c r="K25" s="63"/>
      <c r="L25" s="63"/>
      <c r="M25" s="63"/>
      <c r="N25" s="63"/>
      <c r="O25" s="63"/>
      <c r="P25" s="63"/>
      <c r="Q25" s="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1"/>
    </row>
    <row r="26" spans="1:47" s="62" customFormat="1" ht="24.95" customHeight="1">
      <c r="A26" s="96"/>
      <c r="B26" s="60"/>
      <c r="C26" s="758" t="s">
        <v>297</v>
      </c>
      <c r="D26" s="758"/>
      <c r="E26" s="492">
        <v>1.68</v>
      </c>
      <c r="F26" s="492">
        <v>1.68</v>
      </c>
      <c r="G26" s="492">
        <v>1.69</v>
      </c>
      <c r="H26" s="492">
        <v>1.5</v>
      </c>
      <c r="I26" s="493">
        <v>2.02</v>
      </c>
      <c r="J26" s="493">
        <v>1.56</v>
      </c>
      <c r="K26" s="63"/>
      <c r="L26" s="63"/>
      <c r="M26" s="63"/>
      <c r="N26" s="63"/>
      <c r="O26" s="63"/>
      <c r="P26" s="63"/>
      <c r="Q26" s="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1"/>
    </row>
    <row r="27" spans="1:47" s="62" customFormat="1" ht="24.95" customHeight="1">
      <c r="A27" s="96"/>
      <c r="B27" s="60"/>
      <c r="C27" s="758" t="s">
        <v>298</v>
      </c>
      <c r="D27" s="758"/>
      <c r="E27" s="492">
        <v>1.68</v>
      </c>
      <c r="F27" s="492">
        <v>2.2599999999999998</v>
      </c>
      <c r="G27" s="492">
        <v>1.47</v>
      </c>
      <c r="H27" s="492">
        <v>1.47</v>
      </c>
      <c r="I27" s="493">
        <v>1.72</v>
      </c>
      <c r="J27" s="493">
        <v>2.02</v>
      </c>
      <c r="K27" s="63"/>
      <c r="L27" s="63"/>
      <c r="M27" s="63"/>
      <c r="N27" s="63"/>
      <c r="O27" s="63"/>
      <c r="P27" s="63"/>
      <c r="Q27" s="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1"/>
    </row>
    <row r="28" spans="1:47" s="62" customFormat="1" ht="24.95" customHeight="1">
      <c r="A28" s="96"/>
      <c r="B28" s="60"/>
      <c r="C28" s="758" t="s">
        <v>299</v>
      </c>
      <c r="D28" s="758"/>
      <c r="E28" s="492">
        <v>1.7</v>
      </c>
      <c r="F28" s="492">
        <v>1.7</v>
      </c>
      <c r="G28" s="492">
        <v>1.47</v>
      </c>
      <c r="H28" s="492">
        <v>1.51</v>
      </c>
      <c r="I28" s="493">
        <v>1.52</v>
      </c>
      <c r="J28" s="493">
        <v>1.77</v>
      </c>
      <c r="K28" s="63"/>
      <c r="L28" s="63"/>
      <c r="M28" s="63"/>
      <c r="N28" s="63"/>
      <c r="O28" s="63"/>
      <c r="P28" s="63"/>
      <c r="Q28" s="63"/>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32"/>
      <c r="AQ28" s="133"/>
      <c r="AR28" s="133"/>
      <c r="AS28" s="133"/>
      <c r="AT28" s="133"/>
    </row>
    <row r="29" spans="1:47" s="62" customFormat="1" ht="24.95" customHeight="1">
      <c r="A29" s="96"/>
      <c r="B29" s="60"/>
      <c r="C29" s="758" t="s">
        <v>114</v>
      </c>
      <c r="D29" s="758"/>
      <c r="E29" s="492" t="s">
        <v>55</v>
      </c>
      <c r="F29" s="492" t="s">
        <v>55</v>
      </c>
      <c r="G29" s="492" t="s">
        <v>55</v>
      </c>
      <c r="H29" s="492" t="s">
        <v>55</v>
      </c>
      <c r="I29" s="493">
        <v>2.74</v>
      </c>
      <c r="J29" s="493">
        <v>1.78</v>
      </c>
      <c r="K29" s="63"/>
      <c r="L29" s="63"/>
      <c r="M29" s="63"/>
      <c r="N29" s="63"/>
      <c r="O29" s="63"/>
      <c r="P29" s="63"/>
      <c r="Q29" s="6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1"/>
    </row>
    <row r="30" spans="1:47" s="134" customFormat="1" ht="24.95" customHeight="1">
      <c r="A30" s="96"/>
      <c r="B30" s="60"/>
      <c r="C30" s="758" t="s">
        <v>300</v>
      </c>
      <c r="D30" s="758"/>
      <c r="E30" s="492" t="s">
        <v>55</v>
      </c>
      <c r="F30" s="492" t="s">
        <v>55</v>
      </c>
      <c r="G30" s="492" t="s">
        <v>55</v>
      </c>
      <c r="H30" s="492" t="s">
        <v>55</v>
      </c>
      <c r="I30" s="493">
        <v>1.99</v>
      </c>
      <c r="J30" s="493">
        <v>2.7</v>
      </c>
      <c r="K30" s="63"/>
      <c r="L30" s="63"/>
      <c r="M30" s="63"/>
      <c r="N30" s="63"/>
      <c r="O30" s="63"/>
      <c r="P30" s="63"/>
      <c r="Q30" s="63"/>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row>
    <row r="31" spans="1:47" s="134" customFormat="1" ht="24.95" customHeight="1">
      <c r="A31" s="96"/>
      <c r="B31" s="60"/>
      <c r="C31" s="758" t="s">
        <v>301</v>
      </c>
      <c r="D31" s="758"/>
      <c r="E31" s="492" t="s">
        <v>55</v>
      </c>
      <c r="F31" s="492" t="s">
        <v>55</v>
      </c>
      <c r="G31" s="492" t="s">
        <v>55</v>
      </c>
      <c r="H31" s="492" t="s">
        <v>55</v>
      </c>
      <c r="I31" s="493">
        <v>1.54</v>
      </c>
      <c r="J31" s="493">
        <v>1.23</v>
      </c>
      <c r="K31" s="63"/>
      <c r="L31" s="63"/>
      <c r="M31" s="63"/>
      <c r="N31" s="63"/>
      <c r="O31" s="63"/>
      <c r="P31" s="63"/>
      <c r="Q31" s="63"/>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6"/>
    </row>
    <row r="32" spans="1:47" s="134" customFormat="1" ht="24.95" customHeight="1">
      <c r="A32" s="96"/>
      <c r="B32" s="60"/>
      <c r="C32" s="890" t="s">
        <v>302</v>
      </c>
      <c r="D32" s="890"/>
      <c r="E32" s="566">
        <v>1.68</v>
      </c>
      <c r="F32" s="566">
        <v>1.68</v>
      </c>
      <c r="G32" s="566">
        <v>1.43</v>
      </c>
      <c r="H32" s="566">
        <v>1.47</v>
      </c>
      <c r="I32" s="567">
        <v>1.52</v>
      </c>
      <c r="J32" s="567">
        <v>1.23</v>
      </c>
      <c r="K32" s="63"/>
      <c r="L32" s="63"/>
      <c r="M32" s="63"/>
      <c r="N32" s="63"/>
      <c r="O32" s="63"/>
      <c r="P32" s="63"/>
      <c r="Q32" s="63"/>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6"/>
    </row>
    <row r="33" spans="1:41" s="499" customFormat="1" ht="35.1" customHeight="1">
      <c r="A33" s="94"/>
      <c r="B33" s="497"/>
      <c r="C33" s="891" t="s">
        <v>303</v>
      </c>
      <c r="D33" s="891"/>
      <c r="E33" s="891"/>
      <c r="F33" s="891"/>
      <c r="G33" s="891"/>
      <c r="H33" s="891"/>
      <c r="I33" s="891"/>
      <c r="J33" s="397"/>
      <c r="K33" s="397"/>
      <c r="L33" s="397"/>
      <c r="M33" s="397"/>
      <c r="N33" s="397"/>
      <c r="O33" s="397"/>
      <c r="P33" s="397"/>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00"/>
    </row>
    <row r="34" spans="1:41" s="62" customFormat="1" ht="24.95" customHeight="1">
      <c r="A34" s="96"/>
      <c r="B34" s="60"/>
      <c r="C34" s="58"/>
      <c r="D34" s="63"/>
      <c r="E34" s="63"/>
      <c r="F34" s="63"/>
      <c r="G34" s="63"/>
      <c r="H34" s="63"/>
      <c r="I34" s="63"/>
      <c r="J34" s="63"/>
      <c r="K34" s="63"/>
      <c r="L34" s="63"/>
      <c r="M34" s="63"/>
      <c r="N34" s="63"/>
      <c r="O34" s="63"/>
      <c r="P34" s="63"/>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1" s="62" customFormat="1" ht="24.95" customHeight="1">
      <c r="A35" s="96"/>
      <c r="B35" s="60"/>
      <c r="C35" s="63"/>
      <c r="D35" s="63"/>
      <c r="E35" s="63"/>
      <c r="F35" s="63"/>
      <c r="G35" s="63"/>
      <c r="H35" s="63"/>
      <c r="I35" s="63"/>
      <c r="J35" s="63"/>
      <c r="K35" s="63"/>
      <c r="L35" s="63"/>
      <c r="M35" s="63"/>
      <c r="N35" s="63"/>
      <c r="O35" s="63"/>
      <c r="P35" s="63"/>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1" s="62" customFormat="1" ht="24.95" customHeight="1">
      <c r="A36" s="96"/>
      <c r="B36" s="61"/>
    </row>
    <row r="37" spans="1:41" s="62" customFormat="1" ht="24.95" customHeight="1">
      <c r="A37" s="96"/>
      <c r="B37" s="61"/>
    </row>
    <row r="38" spans="1:41" s="62" customFormat="1" ht="24.95" customHeight="1">
      <c r="A38" s="96"/>
      <c r="B38" s="61"/>
    </row>
    <row r="39" spans="1:41" s="62" customFormat="1" ht="24.95" customHeight="1">
      <c r="A39" s="96"/>
      <c r="B39" s="61"/>
    </row>
    <row r="40" spans="1:41" s="62" customFormat="1" ht="24.95" customHeight="1">
      <c r="A40" s="96"/>
      <c r="B40" s="61"/>
    </row>
    <row r="41" spans="1:41" s="62" customFormat="1" ht="24.95" customHeight="1">
      <c r="A41" s="96"/>
      <c r="B41" s="61"/>
    </row>
    <row r="42" spans="1:41" s="62" customFormat="1" ht="24.95" customHeight="1">
      <c r="A42" s="96"/>
      <c r="B42" s="61"/>
    </row>
    <row r="43" spans="1:41" s="62" customFormat="1" ht="24.95" customHeight="1">
      <c r="A43" s="96"/>
      <c r="B43" s="61"/>
    </row>
    <row r="44" spans="1:41" s="62" customFormat="1" ht="24.95" customHeight="1">
      <c r="A44" s="96"/>
      <c r="B44" s="61"/>
    </row>
    <row r="45" spans="1:41" s="62" customFormat="1" ht="24.95" customHeight="1">
      <c r="A45" s="96"/>
      <c r="B45" s="61"/>
    </row>
    <row r="46" spans="1:41" s="62" customFormat="1" ht="24.95" customHeight="1">
      <c r="A46" s="96"/>
      <c r="B46" s="61"/>
    </row>
    <row r="47" spans="1:41" s="62" customFormat="1" ht="24.95" customHeight="1">
      <c r="A47" s="96"/>
      <c r="B47" s="61"/>
    </row>
    <row r="48" spans="1:41" s="62" customFormat="1" ht="24.95" customHeight="1">
      <c r="A48" s="96"/>
      <c r="B48" s="61"/>
    </row>
  </sheetData>
  <sheetProtection algorithmName="SHA-512" hashValue="orco0MfaZHfKcghFJ8ca6oQpK1ONxJzhwOonHbOP8RH6G/Pc//qhuvtowagB6d/9zYCIovefOjTDTCIvAANL5Q==" saltValue="h46OJSUKD7Db/4HHzNqHhg==" spinCount="100000" sheet="1" objects="1" scenarios="1" formatColumns="0" formatRows="0" autoFilter="0"/>
  <mergeCells count="20">
    <mergeCell ref="C33:I33"/>
    <mergeCell ref="C27:D27"/>
    <mergeCell ref="C26:D26"/>
    <mergeCell ref="C25:D25"/>
    <mergeCell ref="C24:D24"/>
    <mergeCell ref="E22:F22"/>
    <mergeCell ref="G22:H22"/>
    <mergeCell ref="I22:J22"/>
    <mergeCell ref="C22:D23"/>
    <mergeCell ref="C32:D32"/>
    <mergeCell ref="C31:D31"/>
    <mergeCell ref="C30:D30"/>
    <mergeCell ref="C29:D29"/>
    <mergeCell ref="C28:D28"/>
    <mergeCell ref="M18:P20"/>
    <mergeCell ref="C16:L16"/>
    <mergeCell ref="D6:I6"/>
    <mergeCell ref="C7:I15"/>
    <mergeCell ref="D17:I17"/>
    <mergeCell ref="C18:I20"/>
  </mergeCells>
  <hyperlinks>
    <hyperlink ref="E3" location="'Remuneração e benefícios'!C6" display="GRI 401-2" xr:uid="{E4860242-DC06-4616-84AD-120D6A31085B}"/>
    <hyperlink ref="F3" location="'Remuneração e benefícios'!C17" display="GRI 202-1" xr:uid="{FB5922AF-88D3-4898-9F02-49677EB22638}"/>
  </hyperlink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237E-B279-48FD-BE80-FEE544362DB1}">
  <sheetPr>
    <tabColor rgb="FFE4562E"/>
  </sheetPr>
  <dimension ref="A1:AT101"/>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RowHeight="14.25"/>
  <cols>
    <col min="1" max="1" width="33.7109375" style="285" customWidth="1"/>
    <col min="2" max="2" width="3.7109375" style="420" customWidth="1"/>
    <col min="3" max="9" width="20.85546875" style="420" customWidth="1"/>
    <col min="10" max="10" width="14.140625" style="420" customWidth="1"/>
    <col min="11" max="16384" width="9.140625" style="420"/>
  </cols>
  <sheetData>
    <row r="1" spans="1:45" ht="24.95" customHeight="1">
      <c r="A1" s="142"/>
      <c r="B1" s="58"/>
      <c r="C1" s="58"/>
      <c r="D1" s="58"/>
      <c r="E1" s="59"/>
      <c r="F1" s="60"/>
      <c r="G1" s="60"/>
      <c r="H1" s="60"/>
      <c r="I1" s="60"/>
      <c r="J1" s="60"/>
    </row>
    <row r="2" spans="1:45" ht="24.95" customHeight="1">
      <c r="A2" s="96"/>
      <c r="B2" s="60"/>
      <c r="C2" s="97"/>
      <c r="D2" s="60"/>
      <c r="E2" s="60"/>
      <c r="F2" s="95"/>
      <c r="G2" s="95"/>
      <c r="H2" s="95"/>
      <c r="I2" s="95"/>
      <c r="J2" s="60"/>
    </row>
    <row r="3" spans="1:45" s="62" customFormat="1" ht="24.95" customHeight="1">
      <c r="A3" s="96"/>
      <c r="B3" s="60"/>
      <c r="C3" s="237" t="str">
        <f>Índice!B114</f>
        <v>CAPITAL SOCIAL E DE RELACIONAMENTO</v>
      </c>
      <c r="D3" s="60"/>
      <c r="E3" s="60"/>
      <c r="F3" s="576" t="s">
        <v>467</v>
      </c>
      <c r="G3" s="576" t="s">
        <v>661</v>
      </c>
      <c r="H3" s="576" t="s">
        <v>662</v>
      </c>
      <c r="I3" s="576" t="s">
        <v>663</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5" s="62" customFormat="1" ht="24.95" customHeight="1">
      <c r="A4" s="96"/>
      <c r="B4" s="60"/>
      <c r="C4" s="118" t="str">
        <f>Índice!C114</f>
        <v>Impacto socioeconômico e desenvolvimento das comunidades</v>
      </c>
      <c r="D4" s="60"/>
      <c r="E4" s="60"/>
      <c r="F4" s="576" t="s">
        <v>664</v>
      </c>
      <c r="G4" s="576" t="s">
        <v>665</v>
      </c>
      <c r="H4" s="576" t="s">
        <v>667</v>
      </c>
      <c r="I4" s="576" t="s">
        <v>666</v>
      </c>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5" s="62" customFormat="1" ht="24.95" customHeight="1">
      <c r="A5" s="96"/>
      <c r="B5" s="60"/>
      <c r="C5" s="102"/>
      <c r="D5" s="95"/>
      <c r="E5" s="95"/>
      <c r="F5" s="577" t="s">
        <v>668</v>
      </c>
      <c r="G5" s="574"/>
      <c r="H5" s="575"/>
      <c r="I5" s="57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5" s="62" customFormat="1" ht="24.95" customHeight="1">
      <c r="A6" s="96"/>
      <c r="B6" s="60"/>
      <c r="C6" s="571" t="str">
        <f>Índice!D114</f>
        <v>GRI 3-3</v>
      </c>
      <c r="D6" s="892" t="str">
        <f>Índice!E114</f>
        <v>Direitos humanos e desenvolvimento das comunidades</v>
      </c>
      <c r="E6" s="729"/>
      <c r="F6" s="729"/>
      <c r="G6" s="729"/>
      <c r="H6" s="729"/>
      <c r="I6" s="729"/>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5" s="62" customFormat="1" ht="24.95" customHeight="1">
      <c r="A7" s="285"/>
      <c r="B7" s="82"/>
      <c r="C7" s="718" t="s">
        <v>931</v>
      </c>
      <c r="D7" s="718"/>
      <c r="E7" s="718"/>
      <c r="F7" s="718"/>
      <c r="G7" s="718"/>
      <c r="H7" s="718"/>
      <c r="I7" s="718"/>
      <c r="J7" s="568"/>
      <c r="K7" s="568"/>
      <c r="L7" s="569"/>
    </row>
    <row r="8" spans="1:45" s="62" customFormat="1" ht="24.95" customHeight="1">
      <c r="A8" s="285"/>
      <c r="B8" s="82"/>
      <c r="C8" s="718"/>
      <c r="D8" s="718"/>
      <c r="E8" s="718"/>
      <c r="F8" s="718"/>
      <c r="G8" s="718"/>
      <c r="H8" s="718"/>
      <c r="I8" s="718"/>
      <c r="J8" s="89"/>
      <c r="K8" s="89"/>
      <c r="L8" s="89"/>
      <c r="M8" s="95"/>
      <c r="O8" s="63"/>
      <c r="P8" s="63"/>
      <c r="Q8" s="63"/>
      <c r="R8" s="63"/>
      <c r="S8" s="63"/>
      <c r="T8" s="63"/>
      <c r="U8" s="64"/>
      <c r="V8" s="65"/>
      <c r="W8" s="65"/>
      <c r="X8" s="65"/>
      <c r="Y8" s="65"/>
      <c r="Z8" s="66"/>
      <c r="AA8" s="65"/>
      <c r="AB8" s="65"/>
      <c r="AC8" s="65"/>
      <c r="AD8" s="65"/>
      <c r="AE8" s="65"/>
      <c r="AF8" s="65"/>
      <c r="AG8" s="65"/>
      <c r="AH8" s="65"/>
      <c r="AI8" s="65"/>
      <c r="AJ8" s="65"/>
      <c r="AK8" s="65"/>
      <c r="AL8" s="65"/>
      <c r="AM8" s="65"/>
      <c r="AN8" s="65"/>
      <c r="AO8" s="66"/>
      <c r="AP8" s="65"/>
      <c r="AQ8" s="65"/>
      <c r="AR8" s="65"/>
      <c r="AS8" s="65"/>
    </row>
    <row r="9" spans="1:45" s="62" customFormat="1" ht="24.95" customHeight="1">
      <c r="A9" s="285"/>
      <c r="B9" s="82"/>
      <c r="C9" s="718"/>
      <c r="D9" s="718"/>
      <c r="E9" s="718"/>
      <c r="F9" s="718"/>
      <c r="G9" s="718"/>
      <c r="H9" s="718"/>
      <c r="I9" s="718"/>
      <c r="J9" s="89"/>
      <c r="K9" s="89"/>
      <c r="L9" s="89"/>
      <c r="M9" s="95"/>
      <c r="O9" s="63"/>
      <c r="P9" s="63"/>
      <c r="Q9" s="63"/>
      <c r="R9" s="63"/>
      <c r="S9" s="63"/>
      <c r="T9" s="63"/>
      <c r="U9" s="64"/>
      <c r="V9" s="65"/>
      <c r="W9" s="65"/>
      <c r="X9" s="65"/>
      <c r="Y9" s="65"/>
      <c r="Z9" s="66"/>
      <c r="AA9" s="65"/>
      <c r="AB9" s="65"/>
      <c r="AC9" s="65"/>
      <c r="AD9" s="65"/>
      <c r="AE9" s="65"/>
      <c r="AF9" s="65"/>
      <c r="AG9" s="65"/>
      <c r="AH9" s="65"/>
      <c r="AI9" s="65"/>
      <c r="AJ9" s="65"/>
      <c r="AK9" s="65"/>
      <c r="AL9" s="65"/>
      <c r="AM9" s="65"/>
      <c r="AN9" s="65"/>
      <c r="AO9" s="66"/>
      <c r="AP9" s="65"/>
      <c r="AQ9" s="65"/>
      <c r="AR9" s="65"/>
      <c r="AS9" s="65"/>
    </row>
    <row r="10" spans="1:45" s="62" customFormat="1" ht="24.95" customHeight="1">
      <c r="A10" s="285"/>
      <c r="B10" s="82"/>
      <c r="C10" s="718"/>
      <c r="D10" s="718"/>
      <c r="E10" s="718"/>
      <c r="F10" s="718"/>
      <c r="G10" s="718"/>
      <c r="H10" s="718"/>
      <c r="I10" s="718"/>
      <c r="J10" s="89"/>
      <c r="K10" s="89"/>
      <c r="L10" s="89"/>
      <c r="M10" s="95"/>
      <c r="O10" s="63"/>
      <c r="P10" s="63"/>
      <c r="Q10" s="63"/>
      <c r="R10" s="63"/>
      <c r="S10" s="63"/>
      <c r="T10" s="63"/>
      <c r="U10" s="64"/>
      <c r="V10" s="65"/>
      <c r="W10" s="65"/>
      <c r="X10" s="65"/>
      <c r="Y10" s="65"/>
      <c r="Z10" s="66"/>
      <c r="AA10" s="65"/>
      <c r="AB10" s="65"/>
      <c r="AC10" s="65"/>
      <c r="AD10" s="65"/>
      <c r="AE10" s="65"/>
      <c r="AF10" s="65"/>
      <c r="AG10" s="65"/>
      <c r="AH10" s="65"/>
      <c r="AI10" s="65"/>
      <c r="AJ10" s="65"/>
      <c r="AK10" s="65"/>
      <c r="AL10" s="65"/>
      <c r="AM10" s="65"/>
      <c r="AN10" s="65"/>
      <c r="AO10" s="66"/>
      <c r="AP10" s="65"/>
      <c r="AQ10" s="65"/>
      <c r="AR10" s="65"/>
      <c r="AS10" s="65"/>
    </row>
    <row r="11" spans="1:45" s="62" customFormat="1" ht="24.95" customHeight="1">
      <c r="A11" s="285"/>
      <c r="B11" s="82"/>
      <c r="C11" s="718"/>
      <c r="D11" s="718"/>
      <c r="E11" s="718"/>
      <c r="F11" s="718"/>
      <c r="G11" s="718"/>
      <c r="H11" s="718"/>
      <c r="I11" s="718"/>
      <c r="J11" s="89"/>
      <c r="K11" s="89"/>
      <c r="L11" s="89"/>
      <c r="M11" s="95"/>
      <c r="O11" s="63"/>
      <c r="P11" s="63"/>
      <c r="Q11" s="63"/>
      <c r="R11" s="63"/>
      <c r="S11" s="63"/>
      <c r="T11" s="63"/>
      <c r="U11" s="64"/>
      <c r="V11" s="65"/>
      <c r="W11" s="65"/>
      <c r="X11" s="65"/>
      <c r="Y11" s="65"/>
      <c r="Z11" s="66"/>
      <c r="AA11" s="65"/>
      <c r="AB11" s="65"/>
      <c r="AC11" s="65"/>
      <c r="AD11" s="65"/>
      <c r="AE11" s="65"/>
      <c r="AF11" s="65"/>
      <c r="AG11" s="65"/>
      <c r="AH11" s="65"/>
      <c r="AI11" s="65"/>
      <c r="AJ11" s="65"/>
      <c r="AK11" s="65"/>
      <c r="AL11" s="65"/>
      <c r="AM11" s="65"/>
      <c r="AN11" s="65"/>
      <c r="AO11" s="66"/>
      <c r="AP11" s="65"/>
      <c r="AQ11" s="65"/>
      <c r="AR11" s="65"/>
      <c r="AS11" s="65"/>
    </row>
    <row r="12" spans="1:45" s="62" customFormat="1" ht="24.95" customHeight="1">
      <c r="A12" s="285"/>
      <c r="B12" s="82"/>
      <c r="C12" s="718"/>
      <c r="D12" s="718"/>
      <c r="E12" s="718"/>
      <c r="F12" s="718"/>
      <c r="G12" s="718"/>
      <c r="H12" s="718"/>
      <c r="I12" s="718"/>
      <c r="J12" s="89"/>
      <c r="K12" s="89"/>
      <c r="L12" s="89"/>
      <c r="M12" s="95"/>
      <c r="O12" s="63"/>
      <c r="P12" s="63"/>
      <c r="Q12" s="63"/>
      <c r="R12" s="63"/>
      <c r="S12" s="63"/>
      <c r="T12" s="63"/>
      <c r="U12" s="64"/>
      <c r="V12" s="65"/>
      <c r="W12" s="65"/>
      <c r="X12" s="65"/>
      <c r="Y12" s="65"/>
      <c r="Z12" s="66"/>
      <c r="AA12" s="65"/>
      <c r="AB12" s="65"/>
      <c r="AC12" s="65"/>
      <c r="AD12" s="65"/>
      <c r="AE12" s="65"/>
      <c r="AF12" s="65"/>
      <c r="AG12" s="65"/>
      <c r="AH12" s="65"/>
      <c r="AI12" s="65"/>
      <c r="AJ12" s="65"/>
      <c r="AK12" s="65"/>
      <c r="AL12" s="65"/>
      <c r="AM12" s="65"/>
      <c r="AN12" s="65"/>
      <c r="AO12" s="66"/>
      <c r="AP12" s="65"/>
      <c r="AQ12" s="65"/>
      <c r="AR12" s="65"/>
      <c r="AS12" s="65"/>
    </row>
    <row r="13" spans="1:45" s="62" customFormat="1" ht="24.95" customHeight="1">
      <c r="A13" s="285"/>
      <c r="B13" s="82"/>
      <c r="C13" s="718"/>
      <c r="D13" s="718"/>
      <c r="E13" s="718"/>
      <c r="F13" s="718"/>
      <c r="G13" s="718"/>
      <c r="H13" s="718"/>
      <c r="I13" s="718"/>
      <c r="J13" s="89"/>
      <c r="K13" s="89"/>
      <c r="L13" s="89"/>
      <c r="M13" s="95"/>
      <c r="O13" s="63"/>
      <c r="P13" s="63"/>
      <c r="Q13" s="63"/>
      <c r="R13" s="63"/>
      <c r="S13" s="63"/>
      <c r="T13" s="63"/>
      <c r="U13" s="64"/>
      <c r="V13" s="65"/>
      <c r="W13" s="65"/>
      <c r="X13" s="65"/>
      <c r="Y13" s="65"/>
      <c r="Z13" s="66"/>
      <c r="AA13" s="65"/>
      <c r="AB13" s="65"/>
      <c r="AC13" s="65"/>
      <c r="AD13" s="65"/>
      <c r="AE13" s="65"/>
      <c r="AF13" s="65"/>
      <c r="AG13" s="65"/>
      <c r="AH13" s="65"/>
      <c r="AI13" s="65"/>
      <c r="AJ13" s="65"/>
      <c r="AK13" s="65"/>
      <c r="AL13" s="65"/>
      <c r="AM13" s="65"/>
      <c r="AN13" s="65"/>
      <c r="AO13" s="66"/>
      <c r="AP13" s="65"/>
      <c r="AQ13" s="65"/>
      <c r="AR13" s="65"/>
      <c r="AS13" s="65"/>
    </row>
    <row r="14" spans="1:45" s="62" customFormat="1" ht="24.95" customHeight="1">
      <c r="A14" s="285"/>
      <c r="B14" s="82"/>
      <c r="C14" s="718"/>
      <c r="D14" s="718"/>
      <c r="E14" s="718"/>
      <c r="F14" s="718"/>
      <c r="G14" s="718"/>
      <c r="H14" s="718"/>
      <c r="I14" s="718"/>
      <c r="J14" s="89"/>
      <c r="K14" s="89"/>
      <c r="L14" s="89"/>
      <c r="M14" s="95"/>
      <c r="O14" s="63"/>
      <c r="P14" s="63"/>
      <c r="Q14" s="63"/>
      <c r="R14" s="63"/>
      <c r="S14" s="63"/>
      <c r="T14" s="63"/>
      <c r="U14" s="64"/>
      <c r="V14" s="65"/>
      <c r="W14" s="65"/>
      <c r="X14" s="65"/>
      <c r="Y14" s="65"/>
      <c r="Z14" s="66"/>
      <c r="AA14" s="65"/>
      <c r="AB14" s="65"/>
      <c r="AC14" s="65"/>
      <c r="AD14" s="65"/>
      <c r="AE14" s="65"/>
      <c r="AF14" s="65"/>
      <c r="AG14" s="65"/>
      <c r="AH14" s="65"/>
      <c r="AI14" s="65"/>
      <c r="AJ14" s="65"/>
      <c r="AK14" s="65"/>
      <c r="AL14" s="65"/>
      <c r="AM14" s="65"/>
      <c r="AN14" s="65"/>
      <c r="AO14" s="66"/>
      <c r="AP14" s="65"/>
      <c r="AQ14" s="65"/>
      <c r="AR14" s="65"/>
      <c r="AS14" s="65"/>
    </row>
    <row r="15" spans="1:45" s="62" customFormat="1" ht="24.95" customHeight="1">
      <c r="A15" s="285"/>
      <c r="B15" s="82"/>
      <c r="C15" s="718"/>
      <c r="D15" s="718"/>
      <c r="E15" s="718"/>
      <c r="F15" s="718"/>
      <c r="G15" s="718"/>
      <c r="H15" s="718"/>
      <c r="I15" s="718"/>
      <c r="J15" s="89"/>
      <c r="K15" s="89"/>
      <c r="L15" s="89"/>
      <c r="M15" s="95"/>
      <c r="O15" s="63"/>
      <c r="P15" s="63"/>
      <c r="Q15" s="63"/>
      <c r="R15" s="63"/>
      <c r="S15" s="63"/>
      <c r="T15" s="63"/>
      <c r="U15" s="64"/>
      <c r="V15" s="65"/>
      <c r="W15" s="65"/>
      <c r="X15" s="65"/>
      <c r="Y15" s="65"/>
      <c r="Z15" s="66"/>
      <c r="AA15" s="65"/>
      <c r="AB15" s="65"/>
      <c r="AC15" s="65"/>
      <c r="AD15" s="65"/>
      <c r="AE15" s="65"/>
      <c r="AF15" s="65"/>
      <c r="AG15" s="65"/>
      <c r="AH15" s="65"/>
      <c r="AI15" s="65"/>
      <c r="AJ15" s="65"/>
      <c r="AK15" s="65"/>
      <c r="AL15" s="65"/>
      <c r="AM15" s="65"/>
      <c r="AN15" s="65"/>
      <c r="AO15" s="66"/>
      <c r="AP15" s="65"/>
      <c r="AQ15" s="65"/>
      <c r="AR15" s="65"/>
      <c r="AS15" s="65"/>
    </row>
    <row r="16" spans="1:45" s="62" customFormat="1" ht="24.95" customHeight="1">
      <c r="A16" s="285"/>
      <c r="B16" s="82"/>
      <c r="C16" s="718"/>
      <c r="D16" s="718"/>
      <c r="E16" s="718"/>
      <c r="F16" s="718"/>
      <c r="G16" s="718"/>
      <c r="H16" s="718"/>
      <c r="I16" s="718"/>
      <c r="J16" s="89"/>
      <c r="K16" s="89"/>
      <c r="L16" s="89"/>
      <c r="M16" s="95"/>
      <c r="O16" s="63"/>
      <c r="P16" s="63"/>
      <c r="Q16" s="63"/>
      <c r="R16" s="63"/>
      <c r="S16" s="63"/>
      <c r="T16" s="63"/>
      <c r="U16" s="64"/>
      <c r="V16" s="65"/>
      <c r="W16" s="65"/>
      <c r="X16" s="65"/>
      <c r="Y16" s="65"/>
      <c r="Z16" s="66"/>
      <c r="AA16" s="65"/>
      <c r="AB16" s="65"/>
      <c r="AC16" s="65"/>
      <c r="AD16" s="65"/>
      <c r="AE16" s="65"/>
      <c r="AF16" s="65"/>
      <c r="AG16" s="65"/>
      <c r="AH16" s="65"/>
      <c r="AI16" s="65"/>
      <c r="AJ16" s="65"/>
      <c r="AK16" s="65"/>
      <c r="AL16" s="65"/>
      <c r="AM16" s="65"/>
      <c r="AN16" s="65"/>
      <c r="AO16" s="66"/>
      <c r="AP16" s="65"/>
      <c r="AQ16" s="65"/>
      <c r="AR16" s="65"/>
      <c r="AS16" s="65"/>
    </row>
    <row r="17" spans="1:45" s="62" customFormat="1" ht="24.95" customHeight="1">
      <c r="A17" s="285"/>
      <c r="B17" s="82"/>
      <c r="C17" s="718"/>
      <c r="D17" s="718"/>
      <c r="E17" s="718"/>
      <c r="F17" s="718"/>
      <c r="G17" s="718"/>
      <c r="H17" s="718"/>
      <c r="I17" s="718"/>
      <c r="J17" s="89"/>
      <c r="K17" s="89"/>
      <c r="L17" s="89"/>
      <c r="M17" s="95"/>
      <c r="O17" s="63"/>
      <c r="P17" s="63"/>
      <c r="Q17" s="63"/>
      <c r="R17" s="63"/>
      <c r="S17" s="63"/>
      <c r="T17" s="63"/>
      <c r="U17" s="64"/>
      <c r="V17" s="65"/>
      <c r="W17" s="65"/>
      <c r="X17" s="65"/>
      <c r="Y17" s="65"/>
      <c r="Z17" s="66"/>
      <c r="AA17" s="65"/>
      <c r="AB17" s="65"/>
      <c r="AC17" s="65"/>
      <c r="AD17" s="65"/>
      <c r="AE17" s="65"/>
      <c r="AF17" s="65"/>
      <c r="AG17" s="65"/>
      <c r="AH17" s="65"/>
      <c r="AI17" s="65"/>
      <c r="AJ17" s="65"/>
      <c r="AK17" s="65"/>
      <c r="AL17" s="65"/>
      <c r="AM17" s="65"/>
      <c r="AN17" s="65"/>
      <c r="AO17" s="66"/>
      <c r="AP17" s="65"/>
      <c r="AQ17" s="65"/>
      <c r="AR17" s="65"/>
      <c r="AS17" s="65"/>
    </row>
    <row r="18" spans="1:45" s="62" customFormat="1" ht="24.95" customHeight="1">
      <c r="A18" s="285"/>
      <c r="B18" s="82"/>
      <c r="C18" s="718"/>
      <c r="D18" s="718"/>
      <c r="E18" s="718"/>
      <c r="F18" s="718"/>
      <c r="G18" s="718"/>
      <c r="H18" s="718"/>
      <c r="I18" s="718"/>
      <c r="J18" s="89"/>
      <c r="K18" s="89"/>
      <c r="L18" s="89"/>
      <c r="M18" s="95"/>
      <c r="O18" s="63"/>
      <c r="P18" s="63"/>
      <c r="Q18" s="63"/>
      <c r="R18" s="63"/>
      <c r="S18" s="63"/>
      <c r="T18" s="63"/>
      <c r="U18" s="64"/>
      <c r="V18" s="65"/>
      <c r="W18" s="65"/>
      <c r="X18" s="65"/>
      <c r="Y18" s="65"/>
      <c r="Z18" s="66"/>
      <c r="AA18" s="65"/>
      <c r="AB18" s="65"/>
      <c r="AC18" s="65"/>
      <c r="AD18" s="65"/>
      <c r="AE18" s="65"/>
      <c r="AF18" s="65"/>
      <c r="AG18" s="65"/>
      <c r="AH18" s="65"/>
      <c r="AI18" s="65"/>
      <c r="AJ18" s="65"/>
      <c r="AK18" s="65"/>
      <c r="AL18" s="65"/>
      <c r="AM18" s="65"/>
      <c r="AN18" s="65"/>
      <c r="AO18" s="66"/>
      <c r="AP18" s="65"/>
      <c r="AQ18" s="65"/>
      <c r="AR18" s="65"/>
      <c r="AS18" s="65"/>
    </row>
    <row r="19" spans="1:45" s="62" customFormat="1" ht="24.95" customHeight="1">
      <c r="A19" s="285"/>
      <c r="B19" s="82"/>
      <c r="C19" s="718"/>
      <c r="D19" s="718"/>
      <c r="E19" s="718"/>
      <c r="F19" s="718"/>
      <c r="G19" s="718"/>
      <c r="H19" s="718"/>
      <c r="I19" s="718"/>
      <c r="J19" s="89"/>
      <c r="K19" s="89"/>
      <c r="L19" s="89"/>
      <c r="M19" s="95"/>
      <c r="O19" s="63"/>
      <c r="P19" s="63"/>
      <c r="Q19" s="63"/>
      <c r="R19" s="63"/>
      <c r="S19" s="63"/>
      <c r="T19" s="63"/>
      <c r="U19" s="64"/>
      <c r="V19" s="65"/>
      <c r="W19" s="65"/>
      <c r="X19" s="65"/>
      <c r="Y19" s="65"/>
      <c r="Z19" s="66"/>
      <c r="AA19" s="65"/>
      <c r="AB19" s="65"/>
      <c r="AC19" s="65"/>
      <c r="AD19" s="65"/>
      <c r="AE19" s="65"/>
      <c r="AF19" s="65"/>
      <c r="AG19" s="65"/>
      <c r="AH19" s="65"/>
      <c r="AI19" s="65"/>
      <c r="AJ19" s="65"/>
      <c r="AK19" s="65"/>
      <c r="AL19" s="65"/>
      <c r="AM19" s="65"/>
      <c r="AN19" s="65"/>
      <c r="AO19" s="66"/>
      <c r="AP19" s="65"/>
      <c r="AQ19" s="65"/>
      <c r="AR19" s="65"/>
      <c r="AS19" s="65"/>
    </row>
    <row r="20" spans="1:45" s="62" customFormat="1" ht="24.95" customHeight="1">
      <c r="A20" s="285"/>
      <c r="B20" s="82"/>
      <c r="C20" s="718"/>
      <c r="D20" s="718"/>
      <c r="E20" s="718"/>
      <c r="F20" s="718"/>
      <c r="G20" s="718"/>
      <c r="H20" s="718"/>
      <c r="I20" s="718"/>
      <c r="J20" s="89"/>
      <c r="K20" s="89"/>
      <c r="L20" s="89"/>
      <c r="M20" s="95"/>
      <c r="O20" s="63"/>
      <c r="P20" s="63"/>
      <c r="Q20" s="63"/>
      <c r="R20" s="63"/>
      <c r="S20" s="63"/>
      <c r="T20" s="63"/>
      <c r="U20" s="64"/>
      <c r="V20" s="65"/>
      <c r="W20" s="65"/>
      <c r="X20" s="65"/>
      <c r="Y20" s="65"/>
      <c r="Z20" s="66"/>
      <c r="AA20" s="65"/>
      <c r="AB20" s="65"/>
      <c r="AC20" s="65"/>
      <c r="AD20" s="65"/>
      <c r="AE20" s="65"/>
      <c r="AF20" s="65"/>
      <c r="AG20" s="65"/>
      <c r="AH20" s="65"/>
      <c r="AI20" s="65"/>
      <c r="AJ20" s="65"/>
      <c r="AK20" s="65"/>
      <c r="AL20" s="65"/>
      <c r="AM20" s="65"/>
      <c r="AN20" s="65"/>
      <c r="AO20" s="66"/>
      <c r="AP20" s="65"/>
      <c r="AQ20" s="65"/>
      <c r="AR20" s="65"/>
      <c r="AS20" s="65"/>
    </row>
    <row r="21" spans="1:45" s="62" customFormat="1" ht="24.95" customHeight="1">
      <c r="A21" s="285"/>
      <c r="B21" s="82"/>
      <c r="C21" s="718"/>
      <c r="D21" s="718"/>
      <c r="E21" s="718"/>
      <c r="F21" s="718"/>
      <c r="G21" s="718"/>
      <c r="H21" s="718"/>
      <c r="I21" s="718"/>
      <c r="J21" s="89"/>
      <c r="K21" s="89"/>
      <c r="L21" s="89"/>
      <c r="M21" s="95"/>
      <c r="O21" s="63"/>
      <c r="P21" s="63"/>
      <c r="Q21" s="63"/>
      <c r="R21" s="63"/>
      <c r="S21" s="63"/>
      <c r="T21" s="63"/>
      <c r="U21" s="64"/>
      <c r="V21" s="65"/>
      <c r="W21" s="65"/>
      <c r="X21" s="65"/>
      <c r="Y21" s="65"/>
      <c r="Z21" s="66"/>
      <c r="AA21" s="65"/>
      <c r="AB21" s="65"/>
      <c r="AC21" s="65"/>
      <c r="AD21" s="65"/>
      <c r="AE21" s="65"/>
      <c r="AF21" s="65"/>
      <c r="AG21" s="65"/>
      <c r="AH21" s="65"/>
      <c r="AI21" s="65"/>
      <c r="AJ21" s="65"/>
      <c r="AK21" s="65"/>
      <c r="AL21" s="65"/>
      <c r="AM21" s="65"/>
      <c r="AN21" s="65"/>
      <c r="AO21" s="66"/>
      <c r="AP21" s="65"/>
      <c r="AQ21" s="65"/>
      <c r="AR21" s="65"/>
      <c r="AS21" s="65"/>
    </row>
    <row r="22" spans="1:45" s="62" customFormat="1" ht="24.95" customHeight="1">
      <c r="A22" s="285"/>
      <c r="B22" s="82"/>
      <c r="C22" s="718"/>
      <c r="D22" s="718"/>
      <c r="E22" s="718"/>
      <c r="F22" s="718"/>
      <c r="G22" s="718"/>
      <c r="H22" s="718"/>
      <c r="I22" s="718"/>
      <c r="J22" s="89"/>
      <c r="K22" s="89"/>
      <c r="L22" s="89"/>
      <c r="M22" s="95"/>
      <c r="O22" s="63"/>
      <c r="P22" s="63"/>
      <c r="Q22" s="63"/>
      <c r="R22" s="63"/>
      <c r="S22" s="63"/>
      <c r="T22" s="63"/>
      <c r="U22" s="64"/>
      <c r="V22" s="65"/>
      <c r="W22" s="65"/>
      <c r="X22" s="65"/>
      <c r="Y22" s="65"/>
      <c r="Z22" s="66"/>
      <c r="AA22" s="65"/>
      <c r="AB22" s="65"/>
      <c r="AC22" s="65"/>
      <c r="AD22" s="65"/>
      <c r="AE22" s="65"/>
      <c r="AF22" s="65"/>
      <c r="AG22" s="65"/>
      <c r="AH22" s="65"/>
      <c r="AI22" s="65"/>
      <c r="AJ22" s="65"/>
      <c r="AK22" s="65"/>
      <c r="AL22" s="65"/>
      <c r="AM22" s="65"/>
      <c r="AN22" s="65"/>
      <c r="AO22" s="66"/>
      <c r="AP22" s="65"/>
      <c r="AQ22" s="65"/>
      <c r="AR22" s="65"/>
      <c r="AS22" s="65"/>
    </row>
    <row r="23" spans="1:45" s="62" customFormat="1" ht="24.95" customHeight="1">
      <c r="A23" s="285"/>
      <c r="B23" s="82"/>
      <c r="C23" s="718"/>
      <c r="D23" s="718"/>
      <c r="E23" s="718"/>
      <c r="F23" s="718"/>
      <c r="G23" s="718"/>
      <c r="H23" s="718"/>
      <c r="I23" s="718"/>
      <c r="J23" s="89"/>
      <c r="K23" s="89"/>
      <c r="L23" s="89"/>
      <c r="M23" s="95"/>
      <c r="O23" s="63"/>
      <c r="P23" s="63"/>
      <c r="Q23" s="63"/>
      <c r="R23" s="63"/>
      <c r="S23" s="63"/>
      <c r="T23" s="63"/>
      <c r="U23" s="64"/>
      <c r="V23" s="65"/>
      <c r="W23" s="65"/>
      <c r="X23" s="65"/>
      <c r="Y23" s="65"/>
      <c r="Z23" s="66"/>
      <c r="AA23" s="65"/>
      <c r="AB23" s="65"/>
      <c r="AC23" s="65"/>
      <c r="AD23" s="65"/>
      <c r="AE23" s="65"/>
      <c r="AF23" s="65"/>
      <c r="AG23" s="65"/>
      <c r="AH23" s="65"/>
      <c r="AI23" s="65"/>
      <c r="AJ23" s="65"/>
      <c r="AK23" s="65"/>
      <c r="AL23" s="65"/>
      <c r="AM23" s="65"/>
      <c r="AN23" s="65"/>
      <c r="AO23" s="66"/>
      <c r="AP23" s="65"/>
      <c r="AQ23" s="65"/>
      <c r="AR23" s="65"/>
      <c r="AS23" s="65"/>
    </row>
    <row r="24" spans="1:45" s="62" customFormat="1" ht="24.95" customHeight="1">
      <c r="A24" s="285"/>
      <c r="B24" s="82"/>
      <c r="C24" s="718"/>
      <c r="D24" s="718"/>
      <c r="E24" s="718"/>
      <c r="F24" s="718"/>
      <c r="G24" s="718"/>
      <c r="H24" s="718"/>
      <c r="I24" s="718"/>
      <c r="J24" s="89"/>
      <c r="K24" s="89"/>
      <c r="L24" s="89"/>
      <c r="M24" s="95"/>
      <c r="O24" s="63"/>
      <c r="P24" s="63"/>
      <c r="Q24" s="63"/>
      <c r="R24" s="63"/>
      <c r="S24" s="63"/>
      <c r="T24" s="63"/>
      <c r="U24" s="64"/>
      <c r="V24" s="65"/>
      <c r="W24" s="65"/>
      <c r="X24" s="65"/>
      <c r="Y24" s="65"/>
      <c r="Z24" s="66"/>
      <c r="AA24" s="65"/>
      <c r="AB24" s="65"/>
      <c r="AC24" s="65"/>
      <c r="AD24" s="65"/>
      <c r="AE24" s="65"/>
      <c r="AF24" s="65"/>
      <c r="AG24" s="65"/>
      <c r="AH24" s="65"/>
      <c r="AI24" s="65"/>
      <c r="AJ24" s="65"/>
      <c r="AK24" s="65"/>
      <c r="AL24" s="65"/>
      <c r="AM24" s="65"/>
      <c r="AN24" s="65"/>
      <c r="AO24" s="66"/>
      <c r="AP24" s="65"/>
      <c r="AQ24" s="65"/>
      <c r="AR24" s="65"/>
      <c r="AS24" s="65"/>
    </row>
    <row r="25" spans="1:45" s="62" customFormat="1" ht="24.95" customHeight="1">
      <c r="A25" s="285"/>
      <c r="B25" s="82"/>
      <c r="C25" s="718"/>
      <c r="D25" s="718"/>
      <c r="E25" s="718"/>
      <c r="F25" s="718"/>
      <c r="G25" s="718"/>
      <c r="H25" s="718"/>
      <c r="I25" s="718"/>
      <c r="J25" s="89"/>
      <c r="K25" s="89"/>
      <c r="L25" s="89"/>
      <c r="M25" s="95"/>
      <c r="O25" s="63"/>
      <c r="P25" s="63"/>
      <c r="Q25" s="63"/>
      <c r="R25" s="63"/>
      <c r="S25" s="63"/>
      <c r="T25" s="63"/>
      <c r="U25" s="64"/>
      <c r="V25" s="65"/>
      <c r="W25" s="65"/>
      <c r="X25" s="65"/>
      <c r="Y25" s="65"/>
      <c r="Z25" s="66"/>
      <c r="AA25" s="65"/>
      <c r="AB25" s="65"/>
      <c r="AC25" s="65"/>
      <c r="AD25" s="65"/>
      <c r="AE25" s="65"/>
      <c r="AF25" s="65"/>
      <c r="AG25" s="65"/>
      <c r="AH25" s="65"/>
      <c r="AI25" s="65"/>
      <c r="AJ25" s="65"/>
      <c r="AK25" s="65"/>
      <c r="AL25" s="65"/>
      <c r="AM25" s="65"/>
      <c r="AN25" s="65"/>
      <c r="AO25" s="66"/>
      <c r="AP25" s="65"/>
      <c r="AQ25" s="65"/>
      <c r="AR25" s="65"/>
      <c r="AS25" s="65"/>
    </row>
    <row r="26" spans="1:45" s="62" customFormat="1" ht="24.95" customHeight="1">
      <c r="A26" s="285"/>
      <c r="B26" s="82"/>
      <c r="C26" s="718"/>
      <c r="D26" s="718"/>
      <c r="E26" s="718"/>
      <c r="F26" s="718"/>
      <c r="G26" s="718"/>
      <c r="H26" s="718"/>
      <c r="I26" s="718"/>
      <c r="J26" s="89"/>
      <c r="K26" s="89"/>
      <c r="L26" s="89"/>
      <c r="M26" s="95"/>
      <c r="O26" s="63"/>
      <c r="P26" s="63"/>
      <c r="Q26" s="63"/>
      <c r="R26" s="63"/>
      <c r="S26" s="63"/>
      <c r="T26" s="63"/>
      <c r="U26" s="64"/>
      <c r="V26" s="65"/>
      <c r="W26" s="65"/>
      <c r="X26" s="65"/>
      <c r="Y26" s="65"/>
      <c r="Z26" s="66"/>
      <c r="AA26" s="65"/>
      <c r="AB26" s="65"/>
      <c r="AC26" s="65"/>
      <c r="AD26" s="65"/>
      <c r="AE26" s="65"/>
      <c r="AF26" s="65"/>
      <c r="AG26" s="65"/>
      <c r="AH26" s="65"/>
      <c r="AI26" s="65"/>
      <c r="AJ26" s="65"/>
      <c r="AK26" s="65"/>
      <c r="AL26" s="65"/>
      <c r="AM26" s="65"/>
      <c r="AN26" s="65"/>
      <c r="AO26" s="66"/>
      <c r="AP26" s="65"/>
      <c r="AQ26" s="65"/>
      <c r="AR26" s="65"/>
      <c r="AS26" s="65"/>
    </row>
    <row r="27" spans="1:45" s="62" customFormat="1" ht="24.95" customHeight="1">
      <c r="A27" s="285"/>
      <c r="B27" s="82"/>
      <c r="C27" s="718"/>
      <c r="D27" s="718"/>
      <c r="E27" s="718"/>
      <c r="F27" s="718"/>
      <c r="G27" s="718"/>
      <c r="H27" s="718"/>
      <c r="I27" s="718"/>
      <c r="J27" s="89"/>
      <c r="K27" s="89"/>
      <c r="L27" s="89"/>
      <c r="M27" s="95"/>
      <c r="O27" s="63"/>
      <c r="P27" s="63"/>
      <c r="Q27" s="63"/>
      <c r="R27" s="63"/>
      <c r="S27" s="63"/>
      <c r="T27" s="63"/>
      <c r="U27" s="64"/>
      <c r="V27" s="65"/>
      <c r="W27" s="65"/>
      <c r="X27" s="65"/>
      <c r="Y27" s="65"/>
      <c r="Z27" s="66"/>
      <c r="AA27" s="65"/>
      <c r="AB27" s="65"/>
      <c r="AC27" s="65"/>
      <c r="AD27" s="65"/>
      <c r="AE27" s="65"/>
      <c r="AF27" s="65"/>
      <c r="AG27" s="65"/>
      <c r="AH27" s="65"/>
      <c r="AI27" s="65"/>
      <c r="AJ27" s="65"/>
      <c r="AK27" s="65"/>
      <c r="AL27" s="65"/>
      <c r="AM27" s="65"/>
      <c r="AN27" s="65"/>
      <c r="AO27" s="66"/>
      <c r="AP27" s="65"/>
      <c r="AQ27" s="65"/>
      <c r="AR27" s="65"/>
      <c r="AS27" s="65"/>
    </row>
    <row r="28" spans="1:45" s="62" customFormat="1" ht="24.95" customHeight="1">
      <c r="A28" s="285"/>
      <c r="B28" s="82"/>
      <c r="C28" s="718"/>
      <c r="D28" s="718"/>
      <c r="E28" s="718"/>
      <c r="F28" s="718"/>
      <c r="G28" s="718"/>
      <c r="H28" s="718"/>
      <c r="I28" s="718"/>
      <c r="J28" s="89"/>
      <c r="K28" s="89"/>
      <c r="L28" s="89"/>
      <c r="M28" s="95"/>
      <c r="O28" s="63"/>
      <c r="P28" s="63"/>
      <c r="Q28" s="63"/>
      <c r="R28" s="63"/>
      <c r="S28" s="63"/>
      <c r="T28" s="63"/>
      <c r="U28" s="64"/>
      <c r="V28" s="65"/>
      <c r="W28" s="65"/>
      <c r="X28" s="65"/>
      <c r="Y28" s="65"/>
      <c r="Z28" s="66"/>
      <c r="AA28" s="65"/>
      <c r="AB28" s="65"/>
      <c r="AC28" s="65"/>
      <c r="AD28" s="65"/>
      <c r="AE28" s="65"/>
      <c r="AF28" s="65"/>
      <c r="AG28" s="65"/>
      <c r="AH28" s="65"/>
      <c r="AI28" s="65"/>
      <c r="AJ28" s="65"/>
      <c r="AK28" s="65"/>
      <c r="AL28" s="65"/>
      <c r="AM28" s="65"/>
      <c r="AN28" s="65"/>
      <c r="AO28" s="66"/>
      <c r="AP28" s="65"/>
      <c r="AQ28" s="65"/>
      <c r="AR28" s="65"/>
      <c r="AS28" s="65"/>
    </row>
    <row r="29" spans="1:45" s="62" customFormat="1" ht="24.95" customHeight="1">
      <c r="A29" s="285"/>
      <c r="B29" s="82"/>
      <c r="C29" s="718"/>
      <c r="D29" s="718"/>
      <c r="E29" s="718"/>
      <c r="F29" s="718"/>
      <c r="G29" s="718"/>
      <c r="H29" s="718"/>
      <c r="I29" s="718"/>
      <c r="J29" s="89"/>
      <c r="K29" s="89"/>
      <c r="L29" s="89"/>
      <c r="M29" s="95"/>
      <c r="O29" s="63"/>
      <c r="P29" s="63"/>
      <c r="Q29" s="63"/>
      <c r="R29" s="63"/>
      <c r="S29" s="63"/>
      <c r="T29" s="63"/>
      <c r="U29" s="64"/>
      <c r="V29" s="65"/>
      <c r="W29" s="65"/>
      <c r="X29" s="65"/>
      <c r="Y29" s="65"/>
      <c r="Z29" s="66"/>
      <c r="AA29" s="65"/>
      <c r="AB29" s="65"/>
      <c r="AC29" s="65"/>
      <c r="AD29" s="65"/>
      <c r="AE29" s="65"/>
      <c r="AF29" s="65"/>
      <c r="AG29" s="65"/>
      <c r="AH29" s="65"/>
      <c r="AI29" s="65"/>
      <c r="AJ29" s="65"/>
      <c r="AK29" s="65"/>
      <c r="AL29" s="65"/>
      <c r="AM29" s="65"/>
      <c r="AN29" s="65"/>
      <c r="AO29" s="66"/>
      <c r="AP29" s="65"/>
      <c r="AQ29" s="65"/>
      <c r="AR29" s="65"/>
      <c r="AS29" s="65"/>
    </row>
    <row r="30" spans="1:45" s="62" customFormat="1" ht="24.95" customHeight="1">
      <c r="A30" s="285"/>
      <c r="B30" s="82"/>
      <c r="C30" s="718"/>
      <c r="D30" s="718"/>
      <c r="E30" s="718"/>
      <c r="F30" s="718"/>
      <c r="G30" s="718"/>
      <c r="H30" s="718"/>
      <c r="I30" s="718"/>
      <c r="J30" s="89"/>
      <c r="K30" s="89"/>
      <c r="L30" s="89"/>
      <c r="M30" s="95"/>
      <c r="O30" s="63"/>
      <c r="P30" s="63"/>
      <c r="Q30" s="63"/>
      <c r="R30" s="63"/>
      <c r="S30" s="63"/>
      <c r="T30" s="63"/>
      <c r="U30" s="64"/>
      <c r="V30" s="65"/>
      <c r="W30" s="65"/>
      <c r="X30" s="65"/>
      <c r="Y30" s="65"/>
      <c r="Z30" s="66"/>
      <c r="AA30" s="65"/>
      <c r="AB30" s="65"/>
      <c r="AC30" s="65"/>
      <c r="AD30" s="65"/>
      <c r="AE30" s="65"/>
      <c r="AF30" s="65"/>
      <c r="AG30" s="65"/>
      <c r="AH30" s="65"/>
      <c r="AI30" s="65"/>
      <c r="AJ30" s="65"/>
      <c r="AK30" s="65"/>
      <c r="AL30" s="65"/>
      <c r="AM30" s="65"/>
      <c r="AN30" s="65"/>
      <c r="AO30" s="66"/>
      <c r="AP30" s="65"/>
      <c r="AQ30" s="65"/>
      <c r="AR30" s="65"/>
      <c r="AS30" s="65"/>
    </row>
    <row r="31" spans="1:45" s="62" customFormat="1" ht="24.95" customHeight="1">
      <c r="A31" s="285"/>
      <c r="B31" s="82"/>
      <c r="C31" s="89"/>
      <c r="D31" s="89"/>
      <c r="E31" s="89"/>
      <c r="F31" s="89"/>
      <c r="G31" s="89"/>
      <c r="H31" s="89"/>
      <c r="I31" s="89"/>
      <c r="J31" s="89"/>
      <c r="K31" s="89"/>
      <c r="L31" s="89"/>
      <c r="M31" s="95"/>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24.95" customHeight="1">
      <c r="A32" s="285"/>
      <c r="B32" s="82"/>
      <c r="C32" s="571" t="str">
        <f>Índice!D115</f>
        <v>GRI 203-2</v>
      </c>
      <c r="D32" s="892" t="str">
        <f>Índice!E115</f>
        <v>Impactos econômicos indiretos significativos</v>
      </c>
      <c r="E32" s="729"/>
      <c r="F32" s="729"/>
      <c r="G32" s="729"/>
      <c r="H32" s="729"/>
      <c r="I32" s="729"/>
      <c r="J32" s="89"/>
      <c r="K32" s="89"/>
      <c r="L32" s="89"/>
      <c r="M32" s="95"/>
      <c r="O32" s="63"/>
      <c r="P32" s="63"/>
      <c r="Q32" s="63"/>
      <c r="R32" s="63"/>
      <c r="S32" s="63"/>
      <c r="T32" s="63"/>
      <c r="U32" s="64"/>
      <c r="V32" s="65"/>
      <c r="W32" s="65"/>
      <c r="X32" s="65"/>
      <c r="Y32" s="65"/>
      <c r="Z32" s="66"/>
      <c r="AA32" s="65"/>
      <c r="AB32" s="65"/>
      <c r="AC32" s="65"/>
      <c r="AD32" s="65"/>
      <c r="AE32" s="65"/>
      <c r="AF32" s="65"/>
      <c r="AG32" s="65"/>
      <c r="AH32" s="65"/>
      <c r="AI32" s="65"/>
      <c r="AJ32" s="65"/>
      <c r="AK32" s="65"/>
      <c r="AL32" s="65"/>
      <c r="AM32" s="65"/>
      <c r="AN32" s="65"/>
      <c r="AO32" s="66"/>
      <c r="AP32" s="65"/>
      <c r="AQ32" s="65"/>
      <c r="AR32" s="65"/>
      <c r="AS32" s="65"/>
    </row>
    <row r="33" spans="1:46" s="62" customFormat="1" ht="24.95" customHeight="1">
      <c r="A33" s="94"/>
      <c r="B33" s="76"/>
      <c r="C33" s="734" t="s">
        <v>930</v>
      </c>
      <c r="D33" s="734"/>
      <c r="E33" s="734"/>
      <c r="F33" s="734"/>
      <c r="G33" s="734"/>
      <c r="H33" s="734"/>
      <c r="I33" s="734"/>
      <c r="J33" s="85"/>
      <c r="K33" s="85"/>
      <c r="L33" s="85"/>
      <c r="M33" s="73"/>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1:46" s="62" customFormat="1" ht="24.95" customHeight="1">
      <c r="A34" s="98"/>
      <c r="B34" s="76"/>
      <c r="C34" s="711"/>
      <c r="D34" s="711"/>
      <c r="E34" s="711"/>
      <c r="F34" s="711"/>
      <c r="G34" s="711"/>
      <c r="H34" s="711"/>
      <c r="I34" s="711"/>
      <c r="J34" s="87"/>
      <c r="K34" s="87"/>
      <c r="L34" s="87"/>
      <c r="M34" s="77"/>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1:46" s="62" customFormat="1" ht="24.95" customHeight="1">
      <c r="A35" s="98"/>
      <c r="B35" s="76"/>
      <c r="C35" s="711"/>
      <c r="D35" s="711"/>
      <c r="E35" s="711"/>
      <c r="F35" s="711"/>
      <c r="G35" s="711"/>
      <c r="H35" s="711"/>
      <c r="I35" s="711"/>
      <c r="J35" s="87"/>
      <c r="K35" s="87"/>
      <c r="L35" s="87"/>
      <c r="M35" s="77"/>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1:46" s="62" customFormat="1" ht="24.95" customHeight="1">
      <c r="A36" s="98"/>
      <c r="B36" s="76"/>
      <c r="C36" s="711"/>
      <c r="D36" s="711"/>
      <c r="E36" s="711"/>
      <c r="F36" s="711"/>
      <c r="G36" s="711"/>
      <c r="H36" s="711"/>
      <c r="I36" s="711"/>
      <c r="J36" s="87"/>
      <c r="K36" s="87"/>
      <c r="L36" s="87"/>
      <c r="M36" s="77"/>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1:46" s="62" customFormat="1" ht="24.95" customHeight="1">
      <c r="A37" s="98"/>
      <c r="B37" s="76"/>
      <c r="C37" s="711"/>
      <c r="D37" s="711"/>
      <c r="E37" s="711"/>
      <c r="F37" s="711"/>
      <c r="G37" s="711"/>
      <c r="H37" s="711"/>
      <c r="I37" s="711"/>
      <c r="J37" s="87"/>
      <c r="K37" s="87"/>
      <c r="L37" s="87"/>
      <c r="M37" s="77"/>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1:46" s="62" customFormat="1" ht="24.95" customHeight="1">
      <c r="A38" s="96"/>
      <c r="B38" s="76"/>
      <c r="C38" s="711"/>
      <c r="D38" s="711"/>
      <c r="E38" s="711"/>
      <c r="F38" s="711"/>
      <c r="G38" s="711"/>
      <c r="H38" s="711"/>
      <c r="I38" s="711"/>
      <c r="J38" s="87"/>
      <c r="K38" s="87"/>
      <c r="L38" s="87"/>
      <c r="M38" s="77"/>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1:46" s="62" customFormat="1" ht="24.95" customHeight="1">
      <c r="A39" s="96"/>
      <c r="B39" s="76"/>
      <c r="C39" s="711"/>
      <c r="D39" s="711"/>
      <c r="E39" s="711"/>
      <c r="F39" s="711"/>
      <c r="G39" s="711"/>
      <c r="H39" s="711"/>
      <c r="I39" s="711"/>
      <c r="J39" s="87"/>
      <c r="K39" s="87"/>
      <c r="L39" s="87"/>
      <c r="M39" s="77"/>
      <c r="N39" s="74"/>
      <c r="O39" s="75"/>
      <c r="P39" s="75"/>
      <c r="Q39" s="75"/>
      <c r="R39" s="75"/>
      <c r="S39" s="75"/>
      <c r="T39" s="75"/>
      <c r="U39" s="75"/>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1:46" s="62" customFormat="1" ht="24.95" customHeight="1">
      <c r="A40" s="96"/>
      <c r="B40" s="76"/>
      <c r="C40" s="711"/>
      <c r="D40" s="711"/>
      <c r="E40" s="711"/>
      <c r="F40" s="711"/>
      <c r="G40" s="711"/>
      <c r="H40" s="711"/>
      <c r="I40" s="711"/>
      <c r="J40" s="87"/>
      <c r="K40" s="87"/>
      <c r="L40" s="87"/>
      <c r="M40" s="78"/>
      <c r="N40" s="79"/>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1:46" s="62" customFormat="1" ht="24.95" customHeight="1">
      <c r="A41" s="96"/>
      <c r="B41" s="76"/>
      <c r="C41" s="713"/>
      <c r="D41" s="713"/>
      <c r="E41" s="713"/>
      <c r="F41" s="713"/>
      <c r="G41" s="713"/>
      <c r="H41" s="713"/>
      <c r="I41" s="713"/>
      <c r="J41" s="92"/>
      <c r="K41" s="92"/>
      <c r="L41" s="92"/>
      <c r="M41" s="80"/>
      <c r="N41" s="79"/>
      <c r="O41" s="81"/>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1"/>
    </row>
    <row r="42" spans="1:46" s="62" customFormat="1" ht="24.95" customHeight="1">
      <c r="A42" s="96"/>
      <c r="B42" s="76"/>
      <c r="C42" s="571" t="str">
        <f>Índice!D116</f>
        <v>GRI 411-1</v>
      </c>
      <c r="D42" s="892" t="str">
        <f>Índice!E116</f>
        <v>Casos de violação de direitos de povos indígenas</v>
      </c>
      <c r="E42" s="729"/>
      <c r="F42" s="729"/>
      <c r="G42" s="729"/>
      <c r="H42" s="729"/>
      <c r="I42" s="729"/>
      <c r="J42" s="68"/>
      <c r="K42" s="68"/>
      <c r="L42" s="68"/>
      <c r="M42" s="68"/>
      <c r="N42" s="68"/>
    </row>
    <row r="43" spans="1:46" s="62" customFormat="1" ht="24.95" customHeight="1">
      <c r="A43" s="96"/>
      <c r="B43" s="76"/>
      <c r="C43" s="734" t="s">
        <v>304</v>
      </c>
      <c r="D43" s="734"/>
      <c r="E43" s="734"/>
      <c r="F43" s="734"/>
      <c r="G43" s="734"/>
      <c r="H43" s="734"/>
      <c r="I43" s="734"/>
      <c r="J43" s="85"/>
      <c r="K43" s="85"/>
      <c r="L43" s="85"/>
      <c r="M43" s="73"/>
    </row>
    <row r="44" spans="1:46" s="62" customFormat="1" ht="24.95" customHeight="1">
      <c r="A44" s="96"/>
      <c r="B44" s="76"/>
      <c r="C44" s="711"/>
      <c r="D44" s="711"/>
      <c r="E44" s="711"/>
      <c r="F44" s="711"/>
      <c r="G44" s="711"/>
      <c r="H44" s="711"/>
      <c r="I44" s="711"/>
      <c r="J44" s="87"/>
      <c r="K44" s="87"/>
      <c r="L44" s="87"/>
      <c r="M44" s="77"/>
    </row>
    <row r="45" spans="1:46" s="62" customFormat="1" ht="24.95" customHeight="1">
      <c r="A45" s="96"/>
      <c r="B45" s="76"/>
      <c r="C45" s="711"/>
      <c r="D45" s="711"/>
      <c r="E45" s="711"/>
      <c r="F45" s="711"/>
      <c r="G45" s="711"/>
      <c r="H45" s="711"/>
      <c r="I45" s="711"/>
      <c r="J45" s="87"/>
      <c r="K45" s="87"/>
      <c r="L45" s="87"/>
      <c r="M45" s="77"/>
    </row>
    <row r="46" spans="1:46" s="62" customFormat="1" ht="24.95" customHeight="1">
      <c r="A46" s="96"/>
      <c r="B46" s="76"/>
      <c r="C46" s="711"/>
      <c r="D46" s="711"/>
      <c r="E46" s="711"/>
      <c r="F46" s="711"/>
      <c r="G46" s="711"/>
      <c r="H46" s="711"/>
      <c r="I46" s="711"/>
      <c r="J46" s="87"/>
      <c r="K46" s="87"/>
      <c r="L46" s="87"/>
      <c r="M46" s="77"/>
    </row>
    <row r="47" spans="1:46" s="62" customFormat="1" ht="24.95" customHeight="1">
      <c r="A47" s="96"/>
      <c r="B47" s="76"/>
      <c r="C47" s="711"/>
      <c r="D47" s="711"/>
      <c r="E47" s="711"/>
      <c r="F47" s="711"/>
      <c r="G47" s="711"/>
      <c r="H47" s="711"/>
      <c r="I47" s="711"/>
      <c r="J47" s="87"/>
      <c r="K47" s="87"/>
      <c r="L47" s="87"/>
      <c r="M47" s="77"/>
    </row>
    <row r="48" spans="1:46" s="62" customFormat="1" ht="24.95" customHeight="1">
      <c r="A48" s="96"/>
      <c r="B48" s="76"/>
      <c r="C48" s="87"/>
      <c r="D48" s="87"/>
      <c r="E48" s="87"/>
      <c r="F48" s="87"/>
      <c r="G48" s="87"/>
      <c r="H48" s="87"/>
      <c r="I48" s="87"/>
      <c r="J48" s="87"/>
      <c r="K48" s="87"/>
      <c r="L48" s="87"/>
      <c r="M48" s="77"/>
    </row>
    <row r="49" spans="1:13" s="62" customFormat="1" ht="24.95" customHeight="1">
      <c r="A49" s="96"/>
      <c r="B49" s="76"/>
      <c r="C49" s="571" t="str">
        <f>Índice!D117</f>
        <v>GRI 413-1</v>
      </c>
      <c r="D49" s="892" t="str">
        <f>Índice!E117</f>
        <v>Operações com engajamento, avaliação de impacto e programas de desenvolvimento voltados à comunidade local</v>
      </c>
      <c r="E49" s="729"/>
      <c r="F49" s="729"/>
      <c r="G49" s="729"/>
      <c r="H49" s="729"/>
      <c r="I49" s="729"/>
      <c r="J49" s="87"/>
      <c r="K49" s="87"/>
      <c r="L49" s="87"/>
      <c r="M49" s="77"/>
    </row>
    <row r="50" spans="1:13" s="62" customFormat="1" ht="24.95" customHeight="1">
      <c r="A50" s="96"/>
      <c r="B50" s="60"/>
      <c r="C50" s="734" t="s">
        <v>305</v>
      </c>
      <c r="D50" s="734"/>
      <c r="E50" s="734"/>
      <c r="F50" s="734"/>
      <c r="G50" s="734"/>
      <c r="H50" s="734"/>
      <c r="I50" s="734"/>
      <c r="J50" s="85"/>
      <c r="K50" s="85"/>
      <c r="L50" s="85"/>
      <c r="M50" s="73"/>
    </row>
    <row r="51" spans="1:13" s="62" customFormat="1" ht="24.95" customHeight="1">
      <c r="A51" s="96"/>
      <c r="B51" s="60"/>
      <c r="C51" s="711"/>
      <c r="D51" s="711"/>
      <c r="E51" s="711"/>
      <c r="F51" s="711"/>
      <c r="G51" s="711"/>
      <c r="H51" s="711"/>
      <c r="I51" s="711"/>
      <c r="J51" s="87"/>
      <c r="K51" s="87"/>
      <c r="L51" s="87"/>
      <c r="M51" s="77"/>
    </row>
    <row r="52" spans="1:13" s="62" customFormat="1" ht="24.95" customHeight="1">
      <c r="A52" s="96"/>
      <c r="B52" s="60"/>
      <c r="C52" s="711"/>
      <c r="D52" s="711"/>
      <c r="E52" s="711"/>
      <c r="F52" s="711"/>
      <c r="G52" s="711"/>
      <c r="H52" s="711"/>
      <c r="I52" s="711"/>
      <c r="J52" s="87"/>
      <c r="K52" s="87"/>
      <c r="L52" s="87"/>
      <c r="M52" s="77"/>
    </row>
    <row r="53" spans="1:13" s="62" customFormat="1" ht="24.95" customHeight="1">
      <c r="A53" s="96"/>
      <c r="B53" s="82"/>
      <c r="C53" s="711"/>
      <c r="D53" s="711"/>
      <c r="E53" s="711"/>
      <c r="F53" s="711"/>
      <c r="G53" s="711"/>
      <c r="H53" s="711"/>
      <c r="I53" s="711"/>
      <c r="J53" s="87"/>
      <c r="K53" s="87"/>
      <c r="L53" s="87"/>
      <c r="M53" s="77"/>
    </row>
    <row r="54" spans="1:13" s="62" customFormat="1" ht="24.95" customHeight="1">
      <c r="A54" s="94"/>
      <c r="B54" s="60"/>
      <c r="C54" s="87"/>
      <c r="D54" s="87"/>
      <c r="E54" s="87"/>
      <c r="F54" s="87"/>
      <c r="G54" s="87"/>
      <c r="H54" s="87"/>
      <c r="I54" s="87"/>
      <c r="J54" s="87"/>
      <c r="K54" s="87"/>
      <c r="L54" s="87"/>
      <c r="M54" s="77"/>
    </row>
    <row r="55" spans="1:13" s="62" customFormat="1" ht="24.95" customHeight="1">
      <c r="A55" s="96"/>
      <c r="B55" s="60"/>
      <c r="C55" s="571" t="str">
        <f>Índice!D118</f>
        <v>GRI 413-2</v>
      </c>
      <c r="D55" s="892" t="str">
        <f>Índice!E118</f>
        <v>Operações com impactos negativos significativos reais ou potenciais nas comunidades locais</v>
      </c>
      <c r="E55" s="729"/>
      <c r="F55" s="729"/>
      <c r="G55" s="729"/>
      <c r="H55" s="729"/>
      <c r="I55" s="729"/>
      <c r="J55" s="87"/>
      <c r="K55" s="87"/>
      <c r="L55" s="87"/>
      <c r="M55" s="77"/>
    </row>
    <row r="56" spans="1:13" s="62" customFormat="1" ht="24.95" customHeight="1">
      <c r="A56" s="96"/>
      <c r="B56" s="76"/>
      <c r="C56" s="734" t="s">
        <v>306</v>
      </c>
      <c r="D56" s="734"/>
      <c r="E56" s="734"/>
      <c r="F56" s="734"/>
      <c r="G56" s="734"/>
      <c r="H56" s="734"/>
      <c r="I56" s="734"/>
      <c r="J56" s="85"/>
      <c r="K56" s="85"/>
      <c r="L56" s="85"/>
      <c r="M56" s="73"/>
    </row>
    <row r="57" spans="1:13" s="62" customFormat="1" ht="24.95" customHeight="1">
      <c r="A57" s="96"/>
      <c r="B57" s="76"/>
      <c r="C57" s="711"/>
      <c r="D57" s="711"/>
      <c r="E57" s="711"/>
      <c r="F57" s="711"/>
      <c r="G57" s="711"/>
      <c r="H57" s="711"/>
      <c r="I57" s="711"/>
      <c r="J57" s="87"/>
      <c r="K57" s="87"/>
      <c r="L57" s="87"/>
      <c r="M57" s="77"/>
    </row>
    <row r="58" spans="1:13" s="62" customFormat="1" ht="24.95" customHeight="1">
      <c r="A58" s="96"/>
      <c r="B58" s="76"/>
      <c r="C58" s="711"/>
      <c r="D58" s="711"/>
      <c r="E58" s="711"/>
      <c r="F58" s="711"/>
      <c r="G58" s="711"/>
      <c r="H58" s="711"/>
      <c r="I58" s="711"/>
      <c r="J58" s="87"/>
      <c r="K58" s="87"/>
      <c r="L58" s="87"/>
      <c r="M58" s="77"/>
    </row>
    <row r="59" spans="1:13" s="62" customFormat="1" ht="24.95" customHeight="1">
      <c r="A59" s="96"/>
      <c r="B59" s="76"/>
      <c r="C59" s="711"/>
      <c r="D59" s="711"/>
      <c r="E59" s="711"/>
      <c r="F59" s="711"/>
      <c r="G59" s="711"/>
      <c r="H59" s="711"/>
      <c r="I59" s="711"/>
      <c r="J59" s="87"/>
      <c r="K59" s="87"/>
      <c r="L59" s="87"/>
      <c r="M59" s="77"/>
    </row>
    <row r="60" spans="1:13" s="62" customFormat="1" ht="24.95" customHeight="1">
      <c r="A60" s="96"/>
      <c r="B60" s="76"/>
      <c r="C60" s="711"/>
      <c r="D60" s="711"/>
      <c r="E60" s="711"/>
      <c r="F60" s="711"/>
      <c r="G60" s="711"/>
      <c r="H60" s="711"/>
      <c r="I60" s="711"/>
      <c r="J60" s="87"/>
      <c r="K60" s="87"/>
      <c r="L60" s="87"/>
      <c r="M60" s="77"/>
    </row>
    <row r="61" spans="1:13" s="62" customFormat="1" ht="24.95" customHeight="1">
      <c r="A61" s="96"/>
      <c r="B61" s="76"/>
      <c r="C61" s="711"/>
      <c r="D61" s="711"/>
      <c r="E61" s="711"/>
      <c r="F61" s="711"/>
      <c r="G61" s="711"/>
      <c r="H61" s="711"/>
      <c r="I61" s="711"/>
      <c r="J61" s="87"/>
      <c r="K61" s="87"/>
      <c r="L61" s="87"/>
      <c r="M61" s="77"/>
    </row>
    <row r="62" spans="1:13" s="62" customFormat="1" ht="24.95" customHeight="1">
      <c r="A62" s="96"/>
      <c r="B62" s="76"/>
      <c r="C62" s="711"/>
      <c r="D62" s="711"/>
      <c r="E62" s="711"/>
      <c r="F62" s="711"/>
      <c r="G62" s="711"/>
      <c r="H62" s="711"/>
      <c r="I62" s="711"/>
      <c r="J62" s="87"/>
      <c r="K62" s="87"/>
      <c r="L62" s="87"/>
      <c r="M62" s="77"/>
    </row>
    <row r="63" spans="1:13" s="62" customFormat="1" ht="24.95" customHeight="1">
      <c r="A63" s="96"/>
      <c r="B63" s="76"/>
      <c r="C63" s="711"/>
      <c r="D63" s="711"/>
      <c r="E63" s="711"/>
      <c r="F63" s="711"/>
      <c r="G63" s="711"/>
      <c r="H63" s="711"/>
      <c r="I63" s="711"/>
      <c r="J63" s="87"/>
      <c r="K63" s="87"/>
      <c r="L63" s="87"/>
      <c r="M63" s="77"/>
    </row>
    <row r="64" spans="1:13" s="62" customFormat="1" ht="24.95" customHeight="1">
      <c r="A64" s="96"/>
      <c r="B64" s="76"/>
      <c r="C64" s="711"/>
      <c r="D64" s="711"/>
      <c r="E64" s="711"/>
      <c r="F64" s="711"/>
      <c r="G64" s="711"/>
      <c r="H64" s="711"/>
      <c r="I64" s="711"/>
      <c r="J64" s="87"/>
      <c r="K64" s="87"/>
      <c r="L64" s="87"/>
      <c r="M64" s="77"/>
    </row>
    <row r="65" spans="1:13" s="62" customFormat="1" ht="24.95" customHeight="1">
      <c r="A65" s="96"/>
      <c r="B65" s="76"/>
      <c r="C65" s="87"/>
      <c r="D65" s="87"/>
      <c r="E65" s="87"/>
      <c r="F65" s="87"/>
      <c r="G65" s="87"/>
      <c r="H65" s="87"/>
      <c r="I65" s="87"/>
      <c r="J65" s="87"/>
      <c r="K65" s="87"/>
      <c r="L65" s="87"/>
      <c r="M65" s="77"/>
    </row>
    <row r="66" spans="1:13" s="62" customFormat="1" ht="24.95" customHeight="1">
      <c r="A66" s="96"/>
      <c r="B66" s="76"/>
      <c r="C66" s="571" t="str">
        <f>Índice!D119</f>
        <v>GRI EU20</v>
      </c>
      <c r="D66" s="892" t="str">
        <f>Índice!E119</f>
        <v>Abordagem para gestão de impactos de deslocamento</v>
      </c>
      <c r="E66" s="729"/>
      <c r="F66" s="729"/>
      <c r="G66" s="729"/>
      <c r="H66" s="729"/>
      <c r="I66" s="729"/>
      <c r="J66" s="87"/>
      <c r="K66" s="87"/>
      <c r="L66" s="87"/>
      <c r="M66" s="77"/>
    </row>
    <row r="67" spans="1:13" s="62" customFormat="1" ht="24.95" customHeight="1">
      <c r="A67" s="285"/>
      <c r="B67" s="186"/>
      <c r="C67" s="734" t="s">
        <v>307</v>
      </c>
      <c r="D67" s="734"/>
      <c r="E67" s="734"/>
      <c r="F67" s="734"/>
      <c r="G67" s="734"/>
      <c r="H67" s="734"/>
      <c r="I67" s="734"/>
      <c r="J67" s="85"/>
      <c r="K67" s="85"/>
      <c r="L67" s="85"/>
      <c r="M67" s="73"/>
    </row>
    <row r="68" spans="1:13" s="62" customFormat="1" ht="24.95" customHeight="1">
      <c r="A68" s="285"/>
      <c r="B68" s="186"/>
      <c r="C68" s="711"/>
      <c r="D68" s="711"/>
      <c r="E68" s="711"/>
      <c r="F68" s="711"/>
      <c r="G68" s="711"/>
      <c r="H68" s="711"/>
      <c r="I68" s="711"/>
      <c r="J68" s="87"/>
      <c r="K68" s="87"/>
      <c r="L68" s="87"/>
      <c r="M68" s="77"/>
    </row>
    <row r="69" spans="1:13" s="62" customFormat="1" ht="24.95" customHeight="1">
      <c r="A69" s="285"/>
      <c r="B69" s="186"/>
      <c r="C69" s="711"/>
      <c r="D69" s="711"/>
      <c r="E69" s="711"/>
      <c r="F69" s="711"/>
      <c r="G69" s="711"/>
      <c r="H69" s="711"/>
      <c r="I69" s="711"/>
      <c r="J69" s="87"/>
      <c r="K69" s="87"/>
      <c r="L69" s="87"/>
      <c r="M69" s="77"/>
    </row>
    <row r="70" spans="1:13" s="62" customFormat="1" ht="24.95" customHeight="1">
      <c r="A70" s="285"/>
      <c r="B70" s="76"/>
      <c r="C70" s="711"/>
      <c r="D70" s="711"/>
      <c r="E70" s="711"/>
      <c r="F70" s="711"/>
      <c r="G70" s="711"/>
      <c r="H70" s="711"/>
      <c r="I70" s="711"/>
      <c r="J70" s="87"/>
      <c r="K70" s="87"/>
      <c r="L70" s="87"/>
      <c r="M70" s="77"/>
    </row>
    <row r="71" spans="1:13" s="62" customFormat="1" ht="24.95" customHeight="1">
      <c r="A71" s="285"/>
      <c r="B71" s="76"/>
      <c r="C71" s="711"/>
      <c r="D71" s="711"/>
      <c r="E71" s="711"/>
      <c r="F71" s="711"/>
      <c r="G71" s="711"/>
      <c r="H71" s="711"/>
      <c r="I71" s="711"/>
      <c r="J71" s="87"/>
      <c r="K71" s="87"/>
      <c r="L71" s="87"/>
      <c r="M71" s="77"/>
    </row>
    <row r="72" spans="1:13" s="62" customFormat="1" ht="24.95" customHeight="1">
      <c r="A72" s="285"/>
      <c r="B72" s="76"/>
      <c r="C72" s="711"/>
      <c r="D72" s="711"/>
      <c r="E72" s="711"/>
      <c r="F72" s="711"/>
      <c r="G72" s="711"/>
      <c r="H72" s="711"/>
      <c r="I72" s="711"/>
      <c r="J72" s="87"/>
      <c r="K72" s="87"/>
      <c r="L72" s="87"/>
      <c r="M72" s="77"/>
    </row>
    <row r="73" spans="1:13" s="62" customFormat="1" ht="24.95" customHeight="1">
      <c r="A73" s="285"/>
      <c r="B73" s="76"/>
      <c r="C73" s="711"/>
      <c r="D73" s="711"/>
      <c r="E73" s="711"/>
      <c r="F73" s="711"/>
      <c r="G73" s="711"/>
      <c r="H73" s="711"/>
      <c r="I73" s="711"/>
      <c r="J73" s="87"/>
      <c r="K73" s="87"/>
      <c r="L73" s="87"/>
      <c r="M73" s="77"/>
    </row>
    <row r="74" spans="1:13" s="62" customFormat="1" ht="24.95" customHeight="1">
      <c r="A74" s="285"/>
      <c r="B74" s="76"/>
      <c r="C74" s="711"/>
      <c r="D74" s="711"/>
      <c r="E74" s="711"/>
      <c r="F74" s="711"/>
      <c r="G74" s="711"/>
      <c r="H74" s="711"/>
      <c r="I74" s="711"/>
      <c r="J74" s="87"/>
      <c r="K74" s="87"/>
      <c r="L74" s="87"/>
      <c r="M74" s="77"/>
    </row>
    <row r="75" spans="1:13" s="62" customFormat="1" ht="24.95" customHeight="1">
      <c r="A75" s="285"/>
      <c r="B75" s="186"/>
      <c r="C75" s="711"/>
      <c r="D75" s="711"/>
      <c r="E75" s="711"/>
      <c r="F75" s="711"/>
      <c r="G75" s="711"/>
      <c r="H75" s="711"/>
      <c r="I75" s="711"/>
      <c r="J75" s="87"/>
      <c r="K75" s="87"/>
      <c r="L75" s="87"/>
      <c r="M75" s="77"/>
    </row>
    <row r="76" spans="1:13" s="62" customFormat="1" ht="24.95" customHeight="1">
      <c r="A76" s="285"/>
      <c r="B76" s="76"/>
      <c r="C76" s="711"/>
      <c r="D76" s="711"/>
      <c r="E76" s="711"/>
      <c r="F76" s="711"/>
      <c r="G76" s="711"/>
      <c r="H76" s="711"/>
      <c r="I76" s="711"/>
      <c r="J76" s="87"/>
      <c r="K76" s="87"/>
      <c r="L76" s="87"/>
      <c r="M76" s="77"/>
    </row>
    <row r="77" spans="1:13" s="62" customFormat="1" ht="24.95" customHeight="1">
      <c r="A77" s="285"/>
      <c r="B77" s="76"/>
      <c r="C77" s="711"/>
      <c r="D77" s="711"/>
      <c r="E77" s="711"/>
      <c r="F77" s="711"/>
      <c r="G77" s="711"/>
      <c r="H77" s="711"/>
      <c r="I77" s="711"/>
      <c r="J77" s="87"/>
      <c r="K77" s="87"/>
      <c r="L77" s="87"/>
      <c r="M77" s="77"/>
    </row>
    <row r="78" spans="1:13" s="62" customFormat="1" ht="24.95" customHeight="1">
      <c r="A78" s="285"/>
      <c r="B78" s="76"/>
      <c r="C78" s="711"/>
      <c r="D78" s="711"/>
      <c r="E78" s="711"/>
      <c r="F78" s="711"/>
      <c r="G78" s="711"/>
      <c r="H78" s="711"/>
      <c r="I78" s="711"/>
      <c r="J78" s="87"/>
      <c r="K78" s="87"/>
      <c r="L78" s="87"/>
      <c r="M78" s="77"/>
    </row>
    <row r="79" spans="1:13" s="62" customFormat="1" ht="24.95" customHeight="1">
      <c r="A79" s="285"/>
      <c r="B79" s="76"/>
      <c r="C79" s="711"/>
      <c r="D79" s="711"/>
      <c r="E79" s="711"/>
      <c r="F79" s="711"/>
      <c r="G79" s="711"/>
      <c r="H79" s="711"/>
      <c r="I79" s="711"/>
      <c r="J79" s="87"/>
      <c r="K79" s="87"/>
      <c r="L79" s="87"/>
      <c r="M79" s="77"/>
    </row>
    <row r="80" spans="1:13" s="62" customFormat="1" ht="24.95" customHeight="1">
      <c r="A80" s="285"/>
      <c r="B80" s="76"/>
      <c r="C80" s="50"/>
      <c r="D80" s="50"/>
      <c r="E80" s="50"/>
      <c r="F80" s="50"/>
      <c r="G80" s="50"/>
      <c r="H80" s="50"/>
      <c r="I80" s="50"/>
      <c r="J80" s="87"/>
      <c r="K80" s="87"/>
      <c r="L80" s="87"/>
      <c r="M80" s="77"/>
    </row>
    <row r="81" spans="1:13" s="62" customFormat="1" ht="35.1" customHeight="1">
      <c r="A81" s="285"/>
      <c r="B81" s="76"/>
      <c r="C81" s="571" t="str">
        <f>Índice!D120</f>
        <v>GRI 11.7.6</v>
      </c>
      <c r="D81" s="892" t="str">
        <f>Índice!E120</f>
        <v>Relate o valor monetário total do provisionamento para encerramento e reabilitação realizados pela organização, incluindo monitoramento e controle pós-encerramento de unidades operacionais</v>
      </c>
      <c r="E81" s="729"/>
      <c r="F81" s="729"/>
      <c r="G81" s="729"/>
      <c r="H81" s="729"/>
      <c r="I81" s="729"/>
      <c r="J81" s="92"/>
      <c r="K81" s="92"/>
      <c r="L81" s="92"/>
      <c r="M81" s="68"/>
    </row>
    <row r="82" spans="1:13" s="62" customFormat="1" ht="24.95" customHeight="1">
      <c r="A82" s="285"/>
      <c r="B82" s="76"/>
      <c r="C82" s="734" t="s">
        <v>308</v>
      </c>
      <c r="D82" s="734"/>
      <c r="E82" s="734"/>
      <c r="F82" s="734"/>
      <c r="G82" s="734"/>
      <c r="H82" s="734"/>
      <c r="I82" s="734"/>
      <c r="J82" s="85"/>
      <c r="K82" s="85"/>
      <c r="L82" s="85"/>
      <c r="M82" s="73"/>
    </row>
    <row r="83" spans="1:13" s="62" customFormat="1" ht="24.95" customHeight="1">
      <c r="A83" s="285"/>
      <c r="B83" s="76"/>
      <c r="C83" s="711"/>
      <c r="D83" s="711"/>
      <c r="E83" s="711"/>
      <c r="F83" s="711"/>
      <c r="G83" s="711"/>
      <c r="H83" s="711"/>
      <c r="I83" s="711"/>
      <c r="J83" s="87"/>
      <c r="K83" s="87"/>
      <c r="L83" s="87"/>
      <c r="M83" s="77"/>
    </row>
    <row r="84" spans="1:13" s="62" customFormat="1" ht="24.95" customHeight="1">
      <c r="A84" s="285"/>
      <c r="B84" s="76"/>
      <c r="C84" s="87"/>
      <c r="D84" s="87"/>
      <c r="E84" s="87"/>
      <c r="F84" s="87"/>
      <c r="G84" s="87"/>
      <c r="H84" s="87"/>
      <c r="I84" s="87"/>
      <c r="J84" s="87"/>
      <c r="K84" s="87"/>
      <c r="L84" s="87"/>
      <c r="M84" s="77"/>
    </row>
    <row r="85" spans="1:13" s="62" customFormat="1" ht="24.95" customHeight="1">
      <c r="A85" s="285"/>
      <c r="B85" s="76"/>
      <c r="C85" s="571" t="str">
        <f>Índice!D121</f>
        <v>GRI 11.15.4 - 12.9.4</v>
      </c>
      <c r="D85" s="892" t="str">
        <f>Índice!E121</f>
        <v>Relate o número e o tipo de queixas de comunidades locais identificadas</v>
      </c>
      <c r="E85" s="729"/>
      <c r="F85" s="729"/>
      <c r="G85" s="729"/>
      <c r="H85" s="729"/>
      <c r="I85" s="729"/>
      <c r="J85" s="87"/>
      <c r="K85" s="87"/>
      <c r="L85" s="87"/>
      <c r="M85" s="68"/>
    </row>
    <row r="86" spans="1:13" s="62" customFormat="1" ht="35.1" customHeight="1">
      <c r="A86" s="285"/>
      <c r="B86" s="60"/>
      <c r="C86" s="733" t="s">
        <v>309</v>
      </c>
      <c r="D86" s="734"/>
      <c r="E86" s="734"/>
      <c r="F86" s="734"/>
      <c r="G86" s="734"/>
      <c r="H86" s="734"/>
      <c r="I86" s="734"/>
      <c r="J86" s="85"/>
      <c r="K86" s="85"/>
      <c r="L86" s="85"/>
      <c r="M86" s="73"/>
    </row>
    <row r="87" spans="1:13" s="62" customFormat="1" ht="24.95" customHeight="1">
      <c r="A87" s="285"/>
      <c r="B87" s="82"/>
      <c r="C87" s="894" t="s">
        <v>671</v>
      </c>
      <c r="D87" s="894"/>
      <c r="E87" s="745">
        <v>2022</v>
      </c>
      <c r="F87" s="745"/>
      <c r="G87" s="745">
        <v>2023</v>
      </c>
      <c r="H87" s="745"/>
      <c r="I87" s="747">
        <v>2024</v>
      </c>
      <c r="J87" s="747"/>
      <c r="K87" s="61"/>
    </row>
    <row r="88" spans="1:13" s="62" customFormat="1" ht="24.95" customHeight="1" thickBot="1">
      <c r="A88" s="285"/>
      <c r="B88" s="82"/>
      <c r="C88" s="895"/>
      <c r="D88" s="895"/>
      <c r="E88" s="163" t="s">
        <v>310</v>
      </c>
      <c r="F88" s="163" t="s">
        <v>311</v>
      </c>
      <c r="G88" s="163" t="s">
        <v>310</v>
      </c>
      <c r="H88" s="163" t="s">
        <v>311</v>
      </c>
      <c r="I88" s="165" t="s">
        <v>310</v>
      </c>
      <c r="J88" s="165" t="s">
        <v>311</v>
      </c>
      <c r="K88" s="61"/>
    </row>
    <row r="89" spans="1:13" s="62" customFormat="1" ht="24.95" customHeight="1">
      <c r="A89" s="285"/>
      <c r="B89" s="82"/>
      <c r="C89" s="810" t="s">
        <v>312</v>
      </c>
      <c r="D89" s="810"/>
      <c r="E89" s="544">
        <v>84</v>
      </c>
      <c r="F89" s="544">
        <v>100</v>
      </c>
      <c r="G89" s="544">
        <v>23</v>
      </c>
      <c r="H89" s="544">
        <v>100</v>
      </c>
      <c r="I89" s="573">
        <v>30</v>
      </c>
      <c r="J89" s="573">
        <v>100</v>
      </c>
      <c r="K89" s="61"/>
    </row>
    <row r="90" spans="1:13" s="62" customFormat="1" ht="24.95" customHeight="1">
      <c r="A90" s="285"/>
      <c r="B90" s="82"/>
      <c r="C90" s="758" t="s">
        <v>313</v>
      </c>
      <c r="D90" s="758"/>
      <c r="E90" s="490">
        <v>81</v>
      </c>
      <c r="F90" s="490">
        <v>96.42</v>
      </c>
      <c r="G90" s="490">
        <v>15</v>
      </c>
      <c r="H90" s="490">
        <v>65.22</v>
      </c>
      <c r="I90" s="572">
        <v>30</v>
      </c>
      <c r="J90" s="572">
        <v>100</v>
      </c>
      <c r="K90" s="61"/>
    </row>
    <row r="91" spans="1:13" s="62" customFormat="1" ht="35.1" customHeight="1">
      <c r="A91" s="285"/>
      <c r="B91" s="60"/>
      <c r="C91" s="893" t="s">
        <v>314</v>
      </c>
      <c r="D91" s="893"/>
      <c r="E91" s="490">
        <v>3</v>
      </c>
      <c r="F91" s="490">
        <v>3.58</v>
      </c>
      <c r="G91" s="490">
        <v>0</v>
      </c>
      <c r="H91" s="490">
        <v>0</v>
      </c>
      <c r="I91" s="572">
        <v>0</v>
      </c>
      <c r="J91" s="572">
        <v>0</v>
      </c>
      <c r="K91" s="61"/>
    </row>
    <row r="92" spans="1:13" s="62" customFormat="1" ht="24.95" customHeight="1">
      <c r="A92" s="285"/>
      <c r="B92" s="186"/>
      <c r="C92" s="89"/>
      <c r="D92" s="89"/>
      <c r="E92" s="89"/>
      <c r="F92" s="89"/>
      <c r="G92" s="89"/>
      <c r="H92" s="89"/>
      <c r="I92" s="89"/>
      <c r="J92" s="89"/>
      <c r="K92" s="89"/>
      <c r="L92" s="570"/>
      <c r="M92" s="68"/>
    </row>
    <row r="93" spans="1:13" s="62" customFormat="1" ht="24.95" customHeight="1">
      <c r="A93" s="285"/>
      <c r="B93" s="186"/>
      <c r="C93" s="571" t="str">
        <f>Índice!D122</f>
        <v>SASB EM-EP-210b.1</v>
      </c>
      <c r="D93" s="892" t="str">
        <f>Índice!E122</f>
        <v>Discussão do processo para gerenciar riscos e oportunidades associados aos direitos e interesses da comunidade</v>
      </c>
      <c r="E93" s="729"/>
      <c r="F93" s="729"/>
      <c r="G93" s="729"/>
      <c r="H93" s="729"/>
      <c r="I93" s="729"/>
      <c r="J93" s="50"/>
      <c r="K93" s="50"/>
      <c r="L93" s="221"/>
      <c r="M93" s="68"/>
    </row>
    <row r="94" spans="1:13" s="62" customFormat="1" ht="24.95" customHeight="1">
      <c r="A94" s="285"/>
      <c r="B94" s="186"/>
      <c r="C94" s="749" t="s">
        <v>932</v>
      </c>
      <c r="D94" s="749"/>
      <c r="E94" s="749"/>
      <c r="F94" s="749"/>
      <c r="G94" s="749"/>
      <c r="H94" s="749"/>
      <c r="I94" s="749"/>
      <c r="J94" s="420"/>
      <c r="K94" s="50"/>
      <c r="L94" s="221"/>
      <c r="M94" s="68"/>
    </row>
    <row r="95" spans="1:13" s="62" customFormat="1" ht="24.95" customHeight="1">
      <c r="A95" s="285"/>
      <c r="B95" s="186"/>
      <c r="C95" s="718"/>
      <c r="D95" s="718"/>
      <c r="E95" s="718"/>
      <c r="F95" s="718"/>
      <c r="G95" s="718"/>
      <c r="H95" s="718"/>
      <c r="I95" s="718"/>
      <c r="J95" s="420"/>
      <c r="K95" s="50"/>
      <c r="L95" s="221"/>
      <c r="M95" s="68"/>
    </row>
    <row r="96" spans="1:13" s="62" customFormat="1" ht="24.95" customHeight="1">
      <c r="A96" s="285"/>
      <c r="B96" s="186"/>
      <c r="C96" s="718"/>
      <c r="D96" s="718"/>
      <c r="E96" s="718"/>
      <c r="F96" s="718"/>
      <c r="G96" s="718"/>
      <c r="H96" s="718"/>
      <c r="I96" s="718"/>
      <c r="J96" s="420"/>
      <c r="K96" s="50"/>
      <c r="L96" s="221"/>
      <c r="M96" s="68"/>
    </row>
    <row r="97" spans="1:13" s="62" customFormat="1" ht="24.95" customHeight="1">
      <c r="A97" s="285"/>
      <c r="B97" s="186"/>
      <c r="C97" s="718"/>
      <c r="D97" s="718"/>
      <c r="E97" s="718"/>
      <c r="F97" s="718"/>
      <c r="G97" s="718"/>
      <c r="H97" s="718"/>
      <c r="I97" s="718"/>
      <c r="J97" s="420"/>
      <c r="K97" s="50"/>
      <c r="L97" s="221"/>
      <c r="M97" s="68"/>
    </row>
    <row r="98" spans="1:13" s="62" customFormat="1" ht="24.95" customHeight="1">
      <c r="A98" s="285"/>
      <c r="B98" s="186"/>
      <c r="C98" s="718"/>
      <c r="D98" s="718"/>
      <c r="E98" s="718"/>
      <c r="F98" s="718"/>
      <c r="G98" s="718"/>
      <c r="H98" s="718"/>
      <c r="I98" s="718"/>
      <c r="J98" s="420"/>
      <c r="K98" s="50"/>
      <c r="L98" s="221"/>
      <c r="M98" s="68"/>
    </row>
    <row r="99" spans="1:13" s="62" customFormat="1" ht="24.95" customHeight="1">
      <c r="A99" s="285"/>
      <c r="B99" s="186"/>
      <c r="C99" s="718"/>
      <c r="D99" s="718"/>
      <c r="E99" s="718"/>
      <c r="F99" s="718"/>
      <c r="G99" s="718"/>
      <c r="H99" s="718"/>
      <c r="I99" s="718"/>
      <c r="J99" s="420"/>
      <c r="K99" s="50"/>
      <c r="L99" s="221"/>
      <c r="M99" s="68"/>
    </row>
    <row r="100" spans="1:13" s="62" customFormat="1" ht="24.95" customHeight="1">
      <c r="A100" s="285"/>
      <c r="B100" s="186"/>
      <c r="C100" s="718"/>
      <c r="D100" s="718"/>
      <c r="E100" s="718"/>
      <c r="F100" s="718"/>
      <c r="G100" s="718"/>
      <c r="H100" s="718"/>
      <c r="I100" s="718"/>
      <c r="J100" s="420"/>
      <c r="K100" s="50"/>
      <c r="L100" s="221"/>
      <c r="M100" s="68"/>
    </row>
    <row r="101" spans="1:13">
      <c r="C101" s="89"/>
      <c r="D101" s="89"/>
      <c r="E101" s="89"/>
      <c r="F101" s="89"/>
      <c r="G101" s="89"/>
      <c r="H101" s="89"/>
      <c r="I101" s="89"/>
    </row>
  </sheetData>
  <sheetProtection algorithmName="SHA-512" hashValue="c1V2ob8eU02RaLT9DWfAv6HcgS0HOxDKyY0QFmvq2XouNQKauxYcnzkp0AGcuh50FB31C4lfSKILO3tGcsSNMg==" saltValue="64AKxnVgJBz/tl7JWnIl5Q==" spinCount="100000" sheet="1" objects="1" scenarios="1" formatColumns="0" formatRows="0" autoFilter="0"/>
  <mergeCells count="25">
    <mergeCell ref="C86:I86"/>
    <mergeCell ref="C56:I64"/>
    <mergeCell ref="D66:I66"/>
    <mergeCell ref="C50:I53"/>
    <mergeCell ref="D55:I55"/>
    <mergeCell ref="C94:I100"/>
    <mergeCell ref="C91:D91"/>
    <mergeCell ref="C90:D90"/>
    <mergeCell ref="C89:D89"/>
    <mergeCell ref="C87:D88"/>
    <mergeCell ref="E87:F87"/>
    <mergeCell ref="D93:I93"/>
    <mergeCell ref="G87:H87"/>
    <mergeCell ref="I87:J87"/>
    <mergeCell ref="C67:I79"/>
    <mergeCell ref="D81:I81"/>
    <mergeCell ref="C82:I83"/>
    <mergeCell ref="D85:I85"/>
    <mergeCell ref="D6:I6"/>
    <mergeCell ref="C7:I30"/>
    <mergeCell ref="D32:I32"/>
    <mergeCell ref="C33:I41"/>
    <mergeCell ref="D42:I42"/>
    <mergeCell ref="C43:I47"/>
    <mergeCell ref="D49:I49"/>
  </mergeCells>
  <hyperlinks>
    <hyperlink ref="F3" location="'Impacto socioeconômico e desenv'!C6" display="GRI 3-3" xr:uid="{67618406-13E1-4F25-BB6D-16F9EBACF637}"/>
    <hyperlink ref="G3" location="'Impacto socioeconômico e desenv'!C32" display="GRI 203-2" xr:uid="{59A01C2F-4DAE-40A6-8863-89CDA4582035}"/>
    <hyperlink ref="H3" location="'Impacto socioeconômico e desenv'!C42" display="GRI 411-1" xr:uid="{5CE9E4DC-6245-4C51-9C69-8D33C6D709D1}"/>
    <hyperlink ref="I3" location="'Impacto socioeconômico e desenv'!C49" display="GRI 413-1" xr:uid="{C0625383-4AD6-4F93-8204-1FA6FFEBE4FF}"/>
    <hyperlink ref="F4" location="'Impacto socioeconômico e desenv'!C55" display="GRI 413-2" xr:uid="{890A8B21-1F1D-4964-B84A-5D1ED99C6F02}"/>
    <hyperlink ref="G4" location="'Impacto socioeconômico e desenv'!C66" display="GRI EU20" xr:uid="{86A83225-72AD-4BAB-B3F2-C079B17153C5}"/>
    <hyperlink ref="H4" location="'Impacto socioeconômico e desenv'!C81" display="GRI 11.7.6" xr:uid="{1E520CA5-0C6E-4163-98D4-8E1319303CD3}"/>
    <hyperlink ref="I4" location="'Impacto socioeconômico e desenv'!C85" display="GRI 11.15.4 - 12.9.4" xr:uid="{C51C020D-8C72-4E4F-BF24-F473C928EC74}"/>
    <hyperlink ref="F5" location="'Impacto socioeconômico e desenv'!C93" display="SASB EM-EP-210b.1" xr:uid="{8EAEE1EC-27F2-4051-9691-CF7C182B7515}"/>
  </hyperlink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4628-C0C6-4138-84A4-FBB028D75E64}">
  <sheetPr>
    <tabColor rgb="FFE4562E"/>
  </sheetPr>
  <dimension ref="A1:AT138"/>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5.75" customHeight="1"/>
  <cols>
    <col min="1" max="1" width="33.7109375" style="285" customWidth="1"/>
    <col min="2" max="2" width="3.7109375" style="260" customWidth="1"/>
    <col min="3" max="9" width="20.85546875" style="268" customWidth="1"/>
    <col min="10" max="12" width="14.140625" style="268" customWidth="1"/>
    <col min="13" max="13" width="6.8554687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7" t="str">
        <f>Índice!B114</f>
        <v>CAPITAL SOCIAL E DE RELACIONAMENTO</v>
      </c>
      <c r="D3" s="60"/>
      <c r="E3" s="60"/>
      <c r="F3" s="576" t="s">
        <v>467</v>
      </c>
      <c r="G3" s="576" t="s">
        <v>678</v>
      </c>
      <c r="H3" s="576" t="s">
        <v>679</v>
      </c>
      <c r="I3" s="576" t="s">
        <v>680</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Índice!C123</f>
        <v>Gestão da cadeia de suprimentos</v>
      </c>
      <c r="D4" s="60"/>
      <c r="E4" s="60"/>
      <c r="F4" s="576" t="s">
        <v>681</v>
      </c>
      <c r="G4" s="576" t="s">
        <v>682</v>
      </c>
      <c r="H4" s="512"/>
      <c r="I4" s="512"/>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147"/>
      <c r="G5" s="147"/>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71" t="str">
        <f>Índice!D123</f>
        <v>GRI 3-3</v>
      </c>
      <c r="D6" s="892" t="str">
        <f>Índice!E123</f>
        <v>Gestão da cadeia de suprimentos</v>
      </c>
      <c r="E6" s="729"/>
      <c r="F6" s="729"/>
      <c r="G6" s="729"/>
      <c r="H6" s="729"/>
      <c r="I6" s="729"/>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49" t="s">
        <v>933</v>
      </c>
      <c r="D7" s="749"/>
      <c r="E7" s="749"/>
      <c r="F7" s="749"/>
      <c r="G7" s="749"/>
      <c r="H7" s="749"/>
      <c r="I7" s="749"/>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8"/>
      <c r="D8" s="718"/>
      <c r="E8" s="718"/>
      <c r="F8" s="718"/>
      <c r="G8" s="718"/>
      <c r="H8" s="718"/>
      <c r="I8" s="718"/>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8"/>
      <c r="D9" s="718"/>
      <c r="E9" s="718"/>
      <c r="F9" s="718"/>
      <c r="G9" s="718"/>
      <c r="H9" s="718"/>
      <c r="I9" s="718"/>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18"/>
      <c r="D10" s="718"/>
      <c r="E10" s="718"/>
      <c r="F10" s="718"/>
      <c r="G10" s="718"/>
      <c r="H10" s="718"/>
      <c r="I10" s="718"/>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18"/>
      <c r="D11" s="718"/>
      <c r="E11" s="718"/>
      <c r="F11" s="718"/>
      <c r="G11" s="718"/>
      <c r="H11" s="718"/>
      <c r="I11" s="718"/>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18"/>
      <c r="D12" s="718"/>
      <c r="E12" s="718"/>
      <c r="F12" s="718"/>
      <c r="G12" s="718"/>
      <c r="H12" s="718"/>
      <c r="I12" s="718"/>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18"/>
      <c r="D13" s="718"/>
      <c r="E13" s="718"/>
      <c r="F13" s="718"/>
      <c r="G13" s="718"/>
      <c r="H13" s="718"/>
      <c r="I13" s="718"/>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93"/>
      <c r="D14" s="93"/>
      <c r="E14" s="93"/>
      <c r="F14" s="93"/>
      <c r="G14" s="93"/>
      <c r="H14" s="93"/>
      <c r="I14" s="93"/>
      <c r="J14" s="240"/>
      <c r="K14" s="240"/>
      <c r="L14" s="240"/>
      <c r="M14" s="87"/>
      <c r="N14" s="74"/>
      <c r="O14" s="579"/>
      <c r="P14" s="579"/>
      <c r="Q14" s="579"/>
      <c r="R14" s="579"/>
      <c r="S14" s="579"/>
      <c r="T14" s="579"/>
      <c r="U14" s="580"/>
      <c r="V14" s="71"/>
      <c r="W14" s="71"/>
      <c r="X14" s="71"/>
      <c r="Y14" s="71"/>
      <c r="Z14" s="72"/>
      <c r="AA14" s="71"/>
      <c r="AB14" s="71"/>
      <c r="AC14" s="71"/>
      <c r="AD14" s="71"/>
      <c r="AE14" s="71"/>
      <c r="AF14" s="71"/>
      <c r="AG14" s="71"/>
      <c r="AH14" s="71"/>
      <c r="AI14" s="71"/>
      <c r="AJ14" s="71"/>
      <c r="AK14" s="71"/>
      <c r="AL14" s="71"/>
      <c r="AM14" s="71"/>
      <c r="AN14" s="71"/>
      <c r="AO14" s="72"/>
      <c r="AP14" s="71"/>
      <c r="AQ14" s="71"/>
      <c r="AR14" s="71"/>
      <c r="AS14" s="71"/>
      <c r="AT14" s="61"/>
    </row>
    <row r="15" spans="1:46" s="62" customFormat="1" ht="24.95" customHeight="1">
      <c r="A15" s="96"/>
      <c r="B15" s="76"/>
      <c r="C15" s="571" t="str">
        <f>Índice!D124</f>
        <v>GRI 204-1</v>
      </c>
      <c r="D15" s="892" t="str">
        <f>Índice!E124</f>
        <v>Proporção de gastos com fornecedores locais</v>
      </c>
      <c r="E15" s="729"/>
      <c r="F15" s="729"/>
      <c r="G15" s="729"/>
      <c r="H15" s="729"/>
      <c r="I15" s="729"/>
      <c r="J15" s="240"/>
      <c r="K15" s="240"/>
      <c r="L15" s="240"/>
      <c r="M15" s="87"/>
      <c r="N15" s="74"/>
      <c r="O15" s="579"/>
      <c r="P15" s="579"/>
      <c r="Q15" s="579"/>
      <c r="R15" s="579"/>
      <c r="S15" s="579"/>
      <c r="T15" s="579"/>
      <c r="U15" s="580"/>
      <c r="V15" s="71"/>
      <c r="W15" s="71"/>
      <c r="X15" s="71"/>
      <c r="Y15" s="71"/>
      <c r="Z15" s="72"/>
      <c r="AA15" s="71"/>
      <c r="AB15" s="71"/>
      <c r="AC15" s="71"/>
      <c r="AD15" s="71"/>
      <c r="AE15" s="71"/>
      <c r="AF15" s="71"/>
      <c r="AG15" s="71"/>
      <c r="AH15" s="71"/>
      <c r="AI15" s="71"/>
      <c r="AJ15" s="71"/>
      <c r="AK15" s="71"/>
      <c r="AL15" s="71"/>
      <c r="AM15" s="71"/>
      <c r="AN15" s="71"/>
      <c r="AO15" s="72"/>
      <c r="AP15" s="71"/>
      <c r="AQ15" s="71"/>
      <c r="AR15" s="71"/>
      <c r="AS15" s="71"/>
      <c r="AT15" s="61"/>
    </row>
    <row r="16" spans="1:46" s="62" customFormat="1" ht="24.95" customHeight="1">
      <c r="A16" s="96"/>
      <c r="B16" s="76"/>
      <c r="C16" s="749" t="s">
        <v>937</v>
      </c>
      <c r="D16" s="749"/>
      <c r="E16" s="749"/>
      <c r="F16" s="749"/>
      <c r="G16" s="749"/>
      <c r="H16" s="749"/>
      <c r="I16" s="749"/>
      <c r="J16" s="85"/>
      <c r="K16" s="85"/>
      <c r="L16" s="85"/>
      <c r="M16" s="73"/>
    </row>
    <row r="17" spans="1:45" s="62" customFormat="1" ht="24.95" customHeight="1">
      <c r="A17" s="96"/>
      <c r="B17" s="76"/>
      <c r="C17" s="718"/>
      <c r="D17" s="718"/>
      <c r="E17" s="718"/>
      <c r="F17" s="718"/>
      <c r="G17" s="718"/>
      <c r="H17" s="718"/>
      <c r="I17" s="718"/>
      <c r="J17" s="87"/>
      <c r="K17" s="87"/>
      <c r="L17" s="87"/>
      <c r="M17" s="77"/>
    </row>
    <row r="18" spans="1:45" s="62" customFormat="1" ht="24.95" customHeight="1">
      <c r="A18" s="96"/>
      <c r="B18" s="76"/>
      <c r="C18" s="718"/>
      <c r="D18" s="718"/>
      <c r="E18" s="718"/>
      <c r="F18" s="718"/>
      <c r="G18" s="718"/>
      <c r="H18" s="718"/>
      <c r="I18" s="718"/>
      <c r="J18" s="87"/>
      <c r="K18" s="87"/>
      <c r="L18" s="87"/>
      <c r="M18" s="77"/>
    </row>
    <row r="19" spans="1:45" s="62" customFormat="1" ht="24.95" customHeight="1">
      <c r="A19" s="96"/>
      <c r="B19" s="76"/>
      <c r="C19" s="425" t="s">
        <v>934</v>
      </c>
      <c r="D19" s="175"/>
      <c r="E19" s="175"/>
      <c r="F19" s="175"/>
      <c r="G19" s="175"/>
      <c r="H19" s="175"/>
      <c r="I19" s="175"/>
      <c r="J19" s="87"/>
      <c r="K19" s="87"/>
      <c r="L19" s="87"/>
      <c r="M19" s="87"/>
      <c r="N19" s="63"/>
      <c r="O19" s="63"/>
      <c r="P19" s="63"/>
      <c r="Q19" s="63"/>
      <c r="R19" s="63"/>
      <c r="S19" s="63"/>
    </row>
    <row r="20" spans="1:45" s="62" customFormat="1" ht="24.95" customHeight="1">
      <c r="A20" s="96"/>
      <c r="B20" s="76"/>
      <c r="C20" s="897" t="s">
        <v>935</v>
      </c>
      <c r="D20" s="745">
        <v>2022</v>
      </c>
      <c r="E20" s="745"/>
      <c r="F20" s="745">
        <v>2023</v>
      </c>
      <c r="G20" s="745"/>
      <c r="H20" s="747">
        <v>2024</v>
      </c>
      <c r="I20" s="747"/>
      <c r="J20" s="63"/>
      <c r="K20" s="63"/>
      <c r="L20" s="63"/>
      <c r="M20" s="63"/>
      <c r="N20" s="63"/>
      <c r="O20" s="63"/>
      <c r="P20" s="63"/>
      <c r="Q20" s="63"/>
      <c r="R20" s="63"/>
      <c r="S20" s="63"/>
    </row>
    <row r="21" spans="1:45" s="62" customFormat="1" ht="24.95" customHeight="1" thickBot="1">
      <c r="A21" s="96"/>
      <c r="B21" s="76"/>
      <c r="C21" s="898"/>
      <c r="D21" s="163" t="s">
        <v>311</v>
      </c>
      <c r="E21" s="163" t="s">
        <v>936</v>
      </c>
      <c r="F21" s="163" t="s">
        <v>311</v>
      </c>
      <c r="G21" s="163" t="s">
        <v>936</v>
      </c>
      <c r="H21" s="165" t="s">
        <v>311</v>
      </c>
      <c r="I21" s="165" t="s">
        <v>936</v>
      </c>
      <c r="J21" s="63"/>
      <c r="K21" s="63"/>
      <c r="L21" s="63"/>
      <c r="M21" s="63"/>
      <c r="N21" s="63"/>
      <c r="O21" s="63"/>
      <c r="P21" s="63"/>
      <c r="Q21" s="63"/>
      <c r="R21" s="63"/>
      <c r="S21" s="63"/>
    </row>
    <row r="22" spans="1:45" s="62" customFormat="1" ht="24.95" customHeight="1">
      <c r="A22" s="96"/>
      <c r="B22" s="60"/>
      <c r="C22" s="195" t="s">
        <v>315</v>
      </c>
      <c r="D22" s="490" t="s">
        <v>938</v>
      </c>
      <c r="E22" s="490">
        <v>336</v>
      </c>
      <c r="F22" s="581">
        <v>0.61</v>
      </c>
      <c r="G22" s="490">
        <v>258</v>
      </c>
      <c r="H22" s="582">
        <v>0.12330000000000001</v>
      </c>
      <c r="I22" s="491">
        <v>50.030594999999998</v>
      </c>
      <c r="J22" s="63"/>
      <c r="K22" s="63"/>
      <c r="L22" s="63"/>
      <c r="M22" s="63"/>
      <c r="N22" s="63"/>
      <c r="O22" s="63"/>
      <c r="P22" s="63"/>
      <c r="Q22" s="63"/>
      <c r="R22" s="63"/>
      <c r="S22" s="63"/>
    </row>
    <row r="23" spans="1:45" s="62" customFormat="1" ht="24.95" customHeight="1">
      <c r="A23" s="96"/>
      <c r="B23" s="60"/>
      <c r="C23" s="195" t="s">
        <v>316</v>
      </c>
      <c r="D23" s="490" t="s">
        <v>55</v>
      </c>
      <c r="E23" s="490" t="s">
        <v>55</v>
      </c>
      <c r="F23" s="581" t="s">
        <v>55</v>
      </c>
      <c r="G23" s="490" t="s">
        <v>55</v>
      </c>
      <c r="H23" s="582">
        <v>0.61399999999999999</v>
      </c>
      <c r="I23" s="491">
        <v>13.375641</v>
      </c>
      <c r="J23" s="63"/>
      <c r="K23" s="63"/>
      <c r="L23" s="63"/>
      <c r="M23" s="63"/>
      <c r="N23" s="63"/>
      <c r="O23" s="63"/>
      <c r="P23" s="63"/>
      <c r="Q23" s="63"/>
      <c r="R23" s="63"/>
      <c r="S23" s="63"/>
    </row>
    <row r="24" spans="1:45" s="62" customFormat="1" ht="24.95" customHeight="1">
      <c r="A24" s="96"/>
      <c r="B24" s="60"/>
      <c r="C24" s="195" t="s">
        <v>317</v>
      </c>
      <c r="D24" s="490" t="s">
        <v>939</v>
      </c>
      <c r="E24" s="490">
        <v>41</v>
      </c>
      <c r="F24" s="581">
        <v>0.37</v>
      </c>
      <c r="G24" s="490">
        <v>16</v>
      </c>
      <c r="H24" s="582">
        <v>0.43130000000000002</v>
      </c>
      <c r="I24" s="491">
        <v>14.809806999999999</v>
      </c>
      <c r="J24" s="63"/>
      <c r="K24" s="63"/>
      <c r="L24" s="63"/>
      <c r="M24" s="63"/>
      <c r="N24" s="63"/>
      <c r="O24" s="63"/>
      <c r="P24" s="63"/>
      <c r="Q24" s="63"/>
      <c r="R24" s="63"/>
      <c r="S24" s="63"/>
    </row>
    <row r="25" spans="1:45" s="62" customFormat="1" ht="24.95" customHeight="1">
      <c r="A25" s="96"/>
      <c r="B25" s="60"/>
      <c r="C25" s="195" t="s">
        <v>318</v>
      </c>
      <c r="D25" s="581">
        <v>9.4299999999999995E-2</v>
      </c>
      <c r="E25" s="490">
        <v>299</v>
      </c>
      <c r="F25" s="581">
        <v>0.05</v>
      </c>
      <c r="G25" s="490">
        <v>31</v>
      </c>
      <c r="H25" s="582">
        <v>0.29330000000000001</v>
      </c>
      <c r="I25" s="491">
        <v>104.05160600000001</v>
      </c>
      <c r="J25" s="63"/>
      <c r="K25" s="63"/>
      <c r="L25" s="63"/>
      <c r="M25" s="63"/>
      <c r="N25" s="63"/>
      <c r="O25" s="63"/>
      <c r="P25" s="63"/>
      <c r="Q25" s="63"/>
      <c r="R25" s="63"/>
      <c r="S25" s="63"/>
    </row>
    <row r="26" spans="1:45" s="62" customFormat="1" ht="24.95" customHeight="1">
      <c r="A26" s="96"/>
      <c r="B26" s="60"/>
      <c r="C26" s="195" t="s">
        <v>319</v>
      </c>
      <c r="D26" s="581">
        <v>5.9999999999999995E-4</v>
      </c>
      <c r="E26" s="490" t="s">
        <v>320</v>
      </c>
      <c r="F26" s="581">
        <v>7.0000000000000007E-2</v>
      </c>
      <c r="G26" s="490">
        <v>2</v>
      </c>
      <c r="H26" s="582">
        <v>5.3600000000000002E-2</v>
      </c>
      <c r="I26" s="491">
        <v>1.003104</v>
      </c>
      <c r="J26" s="63"/>
      <c r="K26" s="63"/>
      <c r="L26" s="63"/>
      <c r="M26" s="63"/>
      <c r="N26" s="63"/>
      <c r="O26" s="63"/>
      <c r="P26" s="63"/>
      <c r="Q26" s="63"/>
      <c r="R26" s="63"/>
      <c r="S26" s="63"/>
    </row>
    <row r="27" spans="1:45" s="62" customFormat="1" ht="24.95" customHeight="1">
      <c r="A27" s="96"/>
      <c r="B27" s="60"/>
      <c r="C27" s="195" t="s">
        <v>321</v>
      </c>
      <c r="D27" s="581" t="s">
        <v>55</v>
      </c>
      <c r="E27" s="490" t="s">
        <v>55</v>
      </c>
      <c r="F27" s="581">
        <v>0.26</v>
      </c>
      <c r="G27" s="490">
        <v>2</v>
      </c>
      <c r="H27" s="582">
        <v>0.1613</v>
      </c>
      <c r="I27" s="491">
        <v>23.138020000000001</v>
      </c>
      <c r="J27" s="63"/>
      <c r="K27" s="63"/>
      <c r="L27" s="63"/>
      <c r="M27" s="63"/>
      <c r="N27" s="63"/>
      <c r="O27" s="63"/>
      <c r="P27" s="63"/>
      <c r="Q27" s="63"/>
      <c r="R27" s="63"/>
      <c r="S27" s="63"/>
    </row>
    <row r="28" spans="1:45" s="62" customFormat="1" ht="24.95" customHeight="1">
      <c r="A28" s="96"/>
      <c r="B28" s="60"/>
      <c r="C28" s="199" t="s">
        <v>81</v>
      </c>
      <c r="D28" s="583">
        <v>0.21</v>
      </c>
      <c r="E28" s="544">
        <v>678</v>
      </c>
      <c r="F28" s="583">
        <v>0.27</v>
      </c>
      <c r="G28" s="544">
        <v>309</v>
      </c>
      <c r="H28" s="584">
        <v>0.2109</v>
      </c>
      <c r="I28" s="573">
        <v>206.4</v>
      </c>
      <c r="J28" s="63"/>
      <c r="K28" s="63"/>
      <c r="L28" s="63"/>
      <c r="M28" s="63"/>
      <c r="N28" s="63"/>
      <c r="O28" s="63"/>
      <c r="P28" s="63"/>
      <c r="Q28" s="63"/>
      <c r="R28" s="63"/>
      <c r="S28" s="63"/>
    </row>
    <row r="29" spans="1:45" s="134" customFormat="1" ht="35.1" customHeight="1">
      <c r="A29" s="157"/>
      <c r="B29" s="82"/>
      <c r="C29" s="896" t="s">
        <v>322</v>
      </c>
      <c r="D29" s="846"/>
      <c r="E29" s="846"/>
      <c r="F29" s="846"/>
      <c r="G29" s="846"/>
      <c r="H29" s="846"/>
      <c r="I29" s="846"/>
      <c r="J29" s="451"/>
      <c r="K29" s="451"/>
      <c r="L29" s="451"/>
      <c r="M29" s="58"/>
      <c r="N29" s="58"/>
      <c r="O29" s="58"/>
      <c r="P29" s="58"/>
      <c r="Q29" s="58"/>
      <c r="R29" s="58"/>
      <c r="S29" s="58"/>
    </row>
    <row r="30" spans="1:45" s="62" customFormat="1" ht="24.95" customHeight="1">
      <c r="A30" s="96"/>
      <c r="B30" s="60"/>
      <c r="C30" s="63"/>
      <c r="D30" s="63"/>
      <c r="E30" s="63"/>
      <c r="F30" s="63"/>
      <c r="G30" s="63"/>
      <c r="H30" s="63"/>
      <c r="I30" s="63"/>
      <c r="J30" s="63"/>
      <c r="K30" s="63"/>
      <c r="L30" s="63"/>
      <c r="M30" s="63"/>
      <c r="N30" s="63"/>
      <c r="O30" s="63"/>
      <c r="P30" s="63"/>
      <c r="Q30" s="63"/>
      <c r="R30" s="63"/>
      <c r="S30" s="63"/>
    </row>
    <row r="31" spans="1:45" s="62" customFormat="1" ht="24.95" customHeight="1">
      <c r="A31" s="96"/>
      <c r="B31" s="60"/>
      <c r="C31" s="571" t="str">
        <f>Índice!D125</f>
        <v>GRI 308-2</v>
      </c>
      <c r="D31" s="892" t="str">
        <f>Índice!E125</f>
        <v>Impactos ambientais negativos da cadeia de fornecedores e medidas tomadas</v>
      </c>
      <c r="E31" s="729"/>
      <c r="F31" s="729"/>
      <c r="G31" s="729"/>
      <c r="H31" s="729"/>
      <c r="I31" s="729"/>
      <c r="J31" s="63"/>
      <c r="K31" s="63"/>
      <c r="L31" s="63"/>
      <c r="M31" s="63"/>
      <c r="N31" s="63"/>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35.1" customHeight="1">
      <c r="A32" s="96"/>
      <c r="B32" s="60"/>
      <c r="C32" s="749" t="s">
        <v>326</v>
      </c>
      <c r="D32" s="749"/>
      <c r="E32" s="749"/>
      <c r="F32" s="749"/>
      <c r="G32" s="749"/>
      <c r="H32" s="749"/>
      <c r="I32" s="749"/>
      <c r="J32" s="89"/>
      <c r="K32" s="87"/>
      <c r="L32" s="87"/>
      <c r="M32" s="77"/>
    </row>
    <row r="33" spans="1:45" s="62" customFormat="1" ht="24.95" customHeight="1">
      <c r="A33" s="96"/>
      <c r="B33" s="60"/>
      <c r="C33" s="89"/>
      <c r="D33" s="89"/>
      <c r="E33" s="89"/>
      <c r="F33" s="89"/>
      <c r="G33" s="89"/>
      <c r="H33" s="89"/>
      <c r="I33" s="89"/>
      <c r="J33" s="175"/>
      <c r="K33" s="87"/>
      <c r="L33" s="87"/>
      <c r="M33" s="87"/>
      <c r="O33" s="63"/>
      <c r="P33" s="63"/>
      <c r="Q33" s="63"/>
      <c r="R33" s="63"/>
      <c r="S33" s="63"/>
      <c r="T33" s="63"/>
      <c r="U33" s="64"/>
      <c r="V33" s="65"/>
      <c r="W33" s="65"/>
      <c r="X33" s="65"/>
      <c r="Y33" s="65"/>
      <c r="Z33" s="66"/>
      <c r="AA33" s="65"/>
      <c r="AB33" s="65"/>
      <c r="AC33" s="65"/>
      <c r="AD33" s="65"/>
      <c r="AE33" s="65"/>
      <c r="AF33" s="65"/>
      <c r="AG33" s="65"/>
      <c r="AH33" s="65"/>
      <c r="AI33" s="65"/>
      <c r="AJ33" s="65"/>
      <c r="AK33" s="65"/>
      <c r="AL33" s="65"/>
      <c r="AM33" s="65"/>
      <c r="AN33" s="65"/>
      <c r="AO33" s="66"/>
      <c r="AP33" s="65"/>
      <c r="AQ33" s="65"/>
      <c r="AR33" s="65"/>
      <c r="AS33" s="65"/>
    </row>
    <row r="34" spans="1:45" s="62" customFormat="1" ht="24.95" customHeight="1">
      <c r="A34" s="96"/>
      <c r="B34" s="60"/>
      <c r="C34" s="571" t="str">
        <f>Índice!D126</f>
        <v>GRI 408-1</v>
      </c>
      <c r="D34" s="892" t="str">
        <f>Índice!E126</f>
        <v>Operações e fornecedores com risco significativo de casos de trabalho infantil</v>
      </c>
      <c r="E34" s="729"/>
      <c r="F34" s="729"/>
      <c r="G34" s="729"/>
      <c r="H34" s="729"/>
      <c r="I34" s="729"/>
      <c r="J34" s="175"/>
      <c r="K34" s="87"/>
      <c r="L34" s="87"/>
      <c r="M34" s="87"/>
      <c r="O34" s="63"/>
      <c r="P34" s="63"/>
      <c r="Q34" s="63"/>
      <c r="R34" s="63"/>
      <c r="S34" s="63"/>
      <c r="T34" s="63"/>
      <c r="U34" s="64"/>
      <c r="V34" s="65"/>
      <c r="W34" s="65"/>
      <c r="X34" s="65"/>
      <c r="Y34" s="65"/>
      <c r="Z34" s="66"/>
      <c r="AA34" s="65"/>
      <c r="AB34" s="65"/>
      <c r="AC34" s="65"/>
      <c r="AD34" s="65"/>
      <c r="AE34" s="65"/>
      <c r="AF34" s="65"/>
      <c r="AG34" s="65"/>
      <c r="AH34" s="65"/>
      <c r="AI34" s="65"/>
      <c r="AJ34" s="65"/>
      <c r="AK34" s="65"/>
      <c r="AL34" s="65"/>
      <c r="AM34" s="65"/>
      <c r="AN34" s="65"/>
      <c r="AO34" s="66"/>
      <c r="AP34" s="65"/>
      <c r="AQ34" s="65"/>
      <c r="AR34" s="65"/>
      <c r="AS34" s="65"/>
    </row>
    <row r="35" spans="1:45" s="62" customFormat="1" ht="24.95" customHeight="1">
      <c r="A35" s="96"/>
      <c r="B35" s="60"/>
      <c r="C35" s="749" t="s">
        <v>323</v>
      </c>
      <c r="D35" s="749"/>
      <c r="E35" s="749"/>
      <c r="F35" s="749"/>
      <c r="G35" s="749"/>
      <c r="H35" s="749"/>
      <c r="I35" s="749"/>
      <c r="J35" s="91"/>
      <c r="K35" s="91"/>
      <c r="L35" s="91"/>
      <c r="M35" s="73"/>
    </row>
    <row r="36" spans="1:45" s="62" customFormat="1" ht="24.95" customHeight="1">
      <c r="A36" s="96"/>
      <c r="B36" s="60"/>
      <c r="C36" s="718"/>
      <c r="D36" s="718"/>
      <c r="E36" s="718"/>
      <c r="F36" s="718"/>
      <c r="G36" s="718"/>
      <c r="H36" s="718"/>
      <c r="I36" s="718"/>
      <c r="J36" s="89"/>
      <c r="K36" s="89"/>
      <c r="L36" s="89"/>
      <c r="M36" s="77"/>
    </row>
    <row r="37" spans="1:45" s="62" customFormat="1" ht="24.95" customHeight="1">
      <c r="A37" s="96"/>
      <c r="B37" s="60"/>
      <c r="C37" s="718"/>
      <c r="D37" s="718"/>
      <c r="E37" s="718"/>
      <c r="F37" s="718"/>
      <c r="G37" s="718"/>
      <c r="H37" s="718"/>
      <c r="I37" s="718"/>
      <c r="J37" s="89"/>
      <c r="K37" s="89"/>
      <c r="L37" s="89"/>
      <c r="M37" s="77"/>
    </row>
    <row r="38" spans="1:45" s="62" customFormat="1" ht="24.95" customHeight="1">
      <c r="A38" s="96"/>
      <c r="B38" s="60"/>
      <c r="C38" s="718"/>
      <c r="D38" s="718"/>
      <c r="E38" s="718"/>
      <c r="F38" s="718"/>
      <c r="G38" s="718"/>
      <c r="H38" s="718"/>
      <c r="I38" s="718"/>
      <c r="J38" s="89"/>
      <c r="K38" s="89"/>
      <c r="L38" s="89"/>
      <c r="M38" s="77"/>
    </row>
    <row r="39" spans="1:45" s="62" customFormat="1" ht="24.95" customHeight="1">
      <c r="A39" s="96"/>
      <c r="B39" s="60"/>
      <c r="C39" s="718"/>
      <c r="D39" s="718"/>
      <c r="E39" s="718"/>
      <c r="F39" s="718"/>
      <c r="G39" s="718"/>
      <c r="H39" s="718"/>
      <c r="I39" s="718"/>
      <c r="J39" s="89"/>
      <c r="K39" s="89"/>
      <c r="L39" s="89"/>
      <c r="M39" s="77"/>
    </row>
    <row r="40" spans="1:45" s="62" customFormat="1" ht="24.95" customHeight="1">
      <c r="A40" s="96"/>
      <c r="B40" s="60"/>
      <c r="C40" s="718"/>
      <c r="D40" s="718"/>
      <c r="E40" s="718"/>
      <c r="F40" s="718"/>
      <c r="G40" s="718"/>
      <c r="H40" s="718"/>
      <c r="I40" s="718"/>
      <c r="J40" s="89"/>
      <c r="K40" s="89"/>
      <c r="L40" s="89"/>
      <c r="M40" s="77"/>
    </row>
    <row r="41" spans="1:45" s="62" customFormat="1" ht="24.95" customHeight="1">
      <c r="A41" s="96"/>
      <c r="B41" s="60"/>
      <c r="C41" s="89"/>
      <c r="D41" s="89"/>
      <c r="E41" s="89"/>
      <c r="F41" s="89"/>
      <c r="G41" s="89"/>
      <c r="H41" s="89"/>
      <c r="I41" s="89"/>
      <c r="J41" s="89"/>
      <c r="K41" s="89"/>
      <c r="L41" s="89"/>
      <c r="M41" s="77"/>
    </row>
    <row r="42" spans="1:45" s="62" customFormat="1" ht="24.95" customHeight="1">
      <c r="A42" s="96"/>
      <c r="B42" s="60"/>
      <c r="C42" s="571" t="str">
        <f>Índice!D127</f>
        <v>GRI 409-1</v>
      </c>
      <c r="D42" s="892" t="str">
        <f>Índice!E127</f>
        <v>Operações e fornecedores com risco significativo de casos de trabalho forçado ou análogo ao escravo</v>
      </c>
      <c r="E42" s="729"/>
      <c r="F42" s="729"/>
      <c r="G42" s="729"/>
      <c r="H42" s="729"/>
      <c r="I42" s="729"/>
      <c r="J42" s="89"/>
      <c r="K42" s="89"/>
      <c r="L42" s="89"/>
      <c r="M42" s="77"/>
    </row>
    <row r="43" spans="1:45" s="62" customFormat="1" ht="24.95" customHeight="1">
      <c r="A43" s="96"/>
      <c r="B43" s="60"/>
      <c r="C43" s="749" t="s">
        <v>324</v>
      </c>
      <c r="D43" s="749"/>
      <c r="E43" s="749"/>
      <c r="F43" s="749"/>
      <c r="G43" s="749"/>
      <c r="H43" s="749"/>
      <c r="I43" s="749"/>
      <c r="J43" s="91"/>
      <c r="K43" s="91"/>
      <c r="L43" s="91"/>
      <c r="M43" s="73"/>
    </row>
    <row r="44" spans="1:45" s="62" customFormat="1" ht="24.95" customHeight="1">
      <c r="A44" s="96"/>
      <c r="B44" s="60"/>
      <c r="C44" s="718"/>
      <c r="D44" s="718"/>
      <c r="E44" s="718"/>
      <c r="F44" s="718"/>
      <c r="G44" s="718"/>
      <c r="H44" s="718"/>
      <c r="I44" s="718"/>
      <c r="J44" s="89"/>
      <c r="K44" s="89"/>
      <c r="L44" s="89"/>
      <c r="M44" s="77"/>
    </row>
    <row r="45" spans="1:45" s="62" customFormat="1" ht="24.95" customHeight="1">
      <c r="A45" s="96"/>
      <c r="B45" s="60"/>
      <c r="C45" s="718"/>
      <c r="D45" s="718"/>
      <c r="E45" s="718"/>
      <c r="F45" s="718"/>
      <c r="G45" s="718"/>
      <c r="H45" s="718"/>
      <c r="I45" s="718"/>
      <c r="J45" s="89"/>
      <c r="K45" s="89"/>
      <c r="L45" s="89"/>
      <c r="M45" s="77"/>
    </row>
    <row r="46" spans="1:45" s="62" customFormat="1" ht="24.95" customHeight="1">
      <c r="A46" s="96"/>
      <c r="B46" s="60"/>
      <c r="C46" s="718"/>
      <c r="D46" s="718"/>
      <c r="E46" s="718"/>
      <c r="F46" s="718"/>
      <c r="G46" s="718"/>
      <c r="H46" s="718"/>
      <c r="I46" s="718"/>
      <c r="J46" s="89"/>
      <c r="K46" s="89"/>
      <c r="L46" s="89"/>
      <c r="M46" s="77"/>
    </row>
    <row r="47" spans="1:45" s="62" customFormat="1" ht="24.95" customHeight="1">
      <c r="A47" s="96"/>
      <c r="B47" s="82"/>
      <c r="C47" s="718"/>
      <c r="D47" s="718"/>
      <c r="E47" s="718"/>
      <c r="F47" s="718"/>
      <c r="G47" s="718"/>
      <c r="H47" s="718"/>
      <c r="I47" s="718"/>
      <c r="J47" s="89"/>
      <c r="K47" s="89"/>
      <c r="L47" s="89"/>
      <c r="M47" s="77"/>
    </row>
    <row r="48" spans="1:45" s="62" customFormat="1" ht="24.95" customHeight="1">
      <c r="A48" s="96"/>
      <c r="B48" s="82"/>
      <c r="C48" s="718"/>
      <c r="D48" s="718"/>
      <c r="E48" s="718"/>
      <c r="F48" s="718"/>
      <c r="G48" s="718"/>
      <c r="H48" s="718"/>
      <c r="I48" s="718"/>
      <c r="J48" s="89"/>
      <c r="K48" s="89"/>
      <c r="L48" s="89"/>
      <c r="M48" s="77"/>
    </row>
    <row r="49" spans="1:13" s="62" customFormat="1" ht="24.95" customHeight="1">
      <c r="A49" s="96"/>
      <c r="B49" s="82"/>
      <c r="C49" s="718"/>
      <c r="D49" s="718"/>
      <c r="E49" s="718"/>
      <c r="F49" s="718"/>
      <c r="G49" s="718"/>
      <c r="H49" s="718"/>
      <c r="I49" s="718"/>
      <c r="J49" s="89"/>
      <c r="K49" s="89"/>
      <c r="L49" s="89"/>
      <c r="M49" s="77"/>
    </row>
    <row r="50" spans="1:13" s="62" customFormat="1" ht="24.95" customHeight="1">
      <c r="A50" s="96"/>
      <c r="B50" s="82"/>
      <c r="C50" s="718"/>
      <c r="D50" s="718"/>
      <c r="E50" s="718"/>
      <c r="F50" s="718"/>
      <c r="G50" s="718"/>
      <c r="H50" s="718"/>
      <c r="I50" s="718"/>
      <c r="J50" s="89"/>
      <c r="K50" s="89"/>
      <c r="L50" s="89"/>
      <c r="M50" s="77"/>
    </row>
    <row r="51" spans="1:13" s="62" customFormat="1" ht="24.95" customHeight="1">
      <c r="A51" s="96"/>
      <c r="B51" s="60"/>
      <c r="C51" s="571" t="str">
        <f>Índice!D128</f>
        <v>GRI 414-1</v>
      </c>
      <c r="D51" s="892" t="str">
        <f>Índice!E128</f>
        <v>Novos fornecedores selecionados com base em critérios sociais</v>
      </c>
      <c r="E51" s="729"/>
      <c r="F51" s="729"/>
      <c r="G51" s="729"/>
      <c r="H51" s="729"/>
      <c r="I51" s="729"/>
    </row>
    <row r="52" spans="1:13" s="62" customFormat="1" ht="24.95" customHeight="1">
      <c r="A52" s="96"/>
      <c r="B52" s="60"/>
      <c r="C52" s="733" t="s">
        <v>325</v>
      </c>
      <c r="D52" s="734"/>
      <c r="E52" s="734"/>
      <c r="F52" s="734"/>
      <c r="G52" s="734"/>
      <c r="H52" s="734"/>
      <c r="I52" s="734"/>
      <c r="J52" s="85"/>
      <c r="K52" s="85"/>
      <c r="L52" s="85"/>
      <c r="M52" s="73"/>
    </row>
    <row r="53" spans="1:13" s="62" customFormat="1" ht="24.95" customHeight="1">
      <c r="A53" s="96"/>
      <c r="B53" s="60"/>
      <c r="C53" s="86"/>
      <c r="D53" s="87"/>
      <c r="E53" s="87"/>
      <c r="F53" s="87"/>
      <c r="G53" s="87"/>
      <c r="H53" s="87"/>
      <c r="I53" s="87"/>
      <c r="J53" s="87"/>
      <c r="K53" s="87"/>
      <c r="L53" s="87"/>
      <c r="M53" s="77"/>
    </row>
    <row r="54" spans="1:13" s="62" customFormat="1" ht="24.95" customHeight="1">
      <c r="A54" s="96"/>
      <c r="B54" s="60"/>
      <c r="C54" s="86"/>
      <c r="D54" s="87"/>
      <c r="E54" s="87"/>
      <c r="F54" s="87"/>
      <c r="G54" s="87"/>
      <c r="H54" s="87"/>
      <c r="I54" s="87"/>
      <c r="J54" s="87"/>
      <c r="K54" s="87"/>
      <c r="L54" s="87"/>
      <c r="M54" s="77"/>
    </row>
    <row r="55" spans="1:13" s="62" customFormat="1" ht="24.95" customHeight="1">
      <c r="A55" s="96"/>
      <c r="B55" s="60"/>
      <c r="C55" s="86"/>
      <c r="D55" s="87"/>
      <c r="E55" s="87"/>
      <c r="F55" s="87"/>
      <c r="G55" s="87"/>
      <c r="H55" s="87"/>
      <c r="I55" s="87"/>
      <c r="J55" s="87"/>
      <c r="K55" s="87"/>
      <c r="L55" s="87"/>
      <c r="M55" s="77"/>
    </row>
    <row r="56" spans="1:13" s="62" customFormat="1" ht="24.95" customHeight="1">
      <c r="A56" s="96"/>
      <c r="B56" s="60"/>
      <c r="C56" s="86"/>
      <c r="D56" s="87"/>
      <c r="E56" s="87"/>
      <c r="F56" s="87"/>
      <c r="G56" s="87"/>
      <c r="H56" s="87"/>
      <c r="I56" s="87"/>
      <c r="J56" s="87"/>
      <c r="K56" s="87"/>
      <c r="L56" s="87"/>
      <c r="M56" s="77"/>
    </row>
    <row r="57" spans="1:13" s="62" customFormat="1" ht="24.95" customHeight="1">
      <c r="A57" s="96"/>
      <c r="B57" s="60"/>
      <c r="C57" s="86"/>
      <c r="D57" s="87"/>
      <c r="E57" s="87"/>
      <c r="F57" s="87"/>
      <c r="G57" s="87"/>
      <c r="H57" s="87"/>
      <c r="I57" s="87"/>
      <c r="J57" s="87"/>
      <c r="K57" s="87"/>
      <c r="L57" s="87"/>
      <c r="M57" s="77"/>
    </row>
    <row r="58" spans="1:13" s="62" customFormat="1" ht="24.95" customHeight="1">
      <c r="A58" s="96"/>
      <c r="B58" s="60"/>
      <c r="C58" s="86"/>
      <c r="D58" s="87"/>
      <c r="E58" s="87"/>
      <c r="F58" s="87"/>
      <c r="G58" s="87"/>
      <c r="H58" s="87"/>
      <c r="I58" s="87"/>
      <c r="J58" s="87"/>
      <c r="K58" s="87"/>
      <c r="L58" s="87"/>
      <c r="M58" s="77"/>
    </row>
    <row r="59" spans="1:13" s="62" customFormat="1" ht="24.95" customHeight="1">
      <c r="A59" s="96"/>
      <c r="B59" s="60"/>
      <c r="C59" s="86"/>
      <c r="D59" s="87"/>
      <c r="E59" s="87"/>
      <c r="F59" s="87"/>
      <c r="G59" s="87"/>
      <c r="H59" s="87"/>
      <c r="I59" s="87"/>
      <c r="J59" s="87"/>
      <c r="K59" s="87"/>
      <c r="L59" s="87"/>
      <c r="M59" s="77"/>
    </row>
    <row r="60" spans="1:13" s="62" customFormat="1" ht="24.95" customHeight="1">
      <c r="A60" s="96"/>
      <c r="B60" s="60"/>
      <c r="C60" s="86"/>
      <c r="D60" s="87"/>
      <c r="E60" s="87"/>
      <c r="F60" s="87"/>
      <c r="G60" s="87"/>
      <c r="H60" s="87"/>
      <c r="I60" s="87"/>
      <c r="J60" s="87"/>
      <c r="K60" s="87"/>
      <c r="L60" s="87"/>
      <c r="M60" s="77"/>
    </row>
    <row r="61" spans="1:13" s="62" customFormat="1" ht="24.95" customHeight="1">
      <c r="A61" s="96"/>
      <c r="B61" s="60"/>
      <c r="C61" s="86"/>
      <c r="D61" s="87"/>
      <c r="E61" s="87"/>
      <c r="F61" s="87"/>
      <c r="G61" s="87"/>
      <c r="H61" s="87"/>
      <c r="I61" s="87"/>
      <c r="J61" s="87"/>
      <c r="K61" s="87"/>
      <c r="L61" s="87"/>
      <c r="M61" s="77"/>
    </row>
    <row r="62" spans="1:13" s="62" customFormat="1" ht="24.95" customHeight="1">
      <c r="A62" s="96"/>
      <c r="B62" s="61"/>
    </row>
    <row r="63" spans="1:13" s="62" customFormat="1" ht="24.95" customHeight="1">
      <c r="A63" s="96"/>
      <c r="B63" s="61"/>
    </row>
    <row r="64" spans="1:13" s="62" customFormat="1" ht="24.95" customHeight="1">
      <c r="A64" s="96"/>
      <c r="B64" s="61"/>
    </row>
    <row r="65" spans="1:2" s="62" customFormat="1" ht="24.95" customHeight="1">
      <c r="A65" s="96"/>
      <c r="B65" s="61"/>
    </row>
    <row r="66" spans="1:2" s="62" customFormat="1" ht="24.95" customHeight="1">
      <c r="A66" s="96"/>
      <c r="B66" s="61"/>
    </row>
    <row r="67" spans="1:2" s="62" customFormat="1" ht="24.95" customHeight="1">
      <c r="A67" s="96"/>
      <c r="B67" s="61"/>
    </row>
    <row r="68" spans="1:2" s="62" customFormat="1" ht="24.95" customHeight="1">
      <c r="A68" s="96"/>
      <c r="B68" s="61"/>
    </row>
    <row r="69" spans="1:2" s="62" customFormat="1" ht="24.95" customHeight="1">
      <c r="A69" s="96"/>
      <c r="B69" s="61"/>
    </row>
    <row r="70" spans="1:2" s="62" customFormat="1" ht="24.95" customHeight="1">
      <c r="A70" s="96"/>
      <c r="B70" s="61"/>
    </row>
    <row r="71" spans="1:2" s="62" customFormat="1" ht="24.95" customHeight="1">
      <c r="A71" s="96"/>
      <c r="B71" s="61"/>
    </row>
    <row r="72" spans="1:2" s="62" customFormat="1" ht="24.95" customHeight="1">
      <c r="A72" s="96"/>
      <c r="B72" s="61"/>
    </row>
    <row r="73" spans="1:2" s="62" customFormat="1" ht="24.95" customHeight="1">
      <c r="A73" s="96"/>
      <c r="B73" s="61"/>
    </row>
    <row r="74" spans="1:2" s="62" customFormat="1" ht="24.95" customHeight="1">
      <c r="A74" s="96"/>
      <c r="B74" s="61"/>
    </row>
    <row r="75" spans="1:2" s="62" customFormat="1" ht="24.95" customHeight="1">
      <c r="A75" s="96"/>
      <c r="B75" s="61"/>
    </row>
    <row r="76" spans="1:2" s="62" customFormat="1" ht="24.95" customHeight="1">
      <c r="A76" s="96"/>
      <c r="B76" s="61"/>
    </row>
    <row r="77" spans="1:2" s="62" customFormat="1" ht="24.95" customHeight="1">
      <c r="A77" s="96"/>
      <c r="B77" s="61"/>
    </row>
    <row r="78" spans="1:2" s="62" customFormat="1" ht="24.95" customHeight="1">
      <c r="A78" s="96"/>
      <c r="B78" s="61"/>
    </row>
    <row r="79" spans="1:2" s="62" customFormat="1" ht="24.95" customHeight="1">
      <c r="A79" s="96"/>
      <c r="B79" s="61"/>
    </row>
    <row r="80" spans="1:2"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sheetData>
  <sheetProtection algorithmName="SHA-512" hashValue="ecA0MEKWkMLWRDqVdb8qyNzb2q71jkVftkpc5yXcNtjFqQJC2i44PqMI0GqdbFRhnr9WfZP3WqcBvDZUzKnoFg==" saltValue="S50LTvTGkuZffeblaQMYmw==" spinCount="100000" sheet="1" objects="1" scenarios="1" formatColumns="0" formatRows="0" autoFilter="0"/>
  <mergeCells count="17">
    <mergeCell ref="D6:I6"/>
    <mergeCell ref="C7:I13"/>
    <mergeCell ref="D15:I15"/>
    <mergeCell ref="C16:I18"/>
    <mergeCell ref="C29:I29"/>
    <mergeCell ref="D20:E20"/>
    <mergeCell ref="F20:G20"/>
    <mergeCell ref="H20:I20"/>
    <mergeCell ref="C20:C21"/>
    <mergeCell ref="C43:I50"/>
    <mergeCell ref="D51:I51"/>
    <mergeCell ref="C52:I52"/>
    <mergeCell ref="D31:I31"/>
    <mergeCell ref="C32:I32"/>
    <mergeCell ref="D34:I34"/>
    <mergeCell ref="C35:I40"/>
    <mergeCell ref="D42:I42"/>
  </mergeCells>
  <hyperlinks>
    <hyperlink ref="F3" location="'Gestão da cadeia de suprimentos'!C6" display="GRI 3-3" xr:uid="{31A9071B-BF29-4B56-A881-09E2B43271F5}"/>
    <hyperlink ref="G3" location="'Gestão da cadeia de suprimentos'!C15" display="GRI 204-1" xr:uid="{AF140F5C-67FC-4F7D-96D9-3467B2159FCD}"/>
    <hyperlink ref="H3" location="'Gestão da cadeia de suprimentos'!C31" display="GRI 308-2" xr:uid="{B12B7C1A-77A2-44F4-B53F-989A361EE850}"/>
    <hyperlink ref="I3" location="'Gestão da cadeia de suprimentos'!C34" display="GRI 408-1" xr:uid="{0C0ED75A-B5EB-4164-930A-A60CA58E5FD1}"/>
    <hyperlink ref="F4" location="'Gestão da cadeia de suprimentos'!C42" display="GRI 409-1" xr:uid="{40B448FF-4481-49C8-BEAE-DBD023C9E566}"/>
    <hyperlink ref="G4" location="'Gestão da cadeia de suprimentos'!C51" display="GRI 414-1" xr:uid="{B49D7C60-27AF-4250-8778-7B1D8C5458D6}"/>
  </hyperlinks>
  <pageMargins left="0.511811024" right="0.511811024" top="0.78740157499999996" bottom="0.78740157499999996" header="0.31496062000000002" footer="0.31496062000000002"/>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0947-8836-4DDC-9D50-5B62EFFAB71C}">
  <sheetPr>
    <tabColor rgb="FFE4562E"/>
  </sheetPr>
  <dimension ref="A1:AT152"/>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5.75" customHeight="1"/>
  <cols>
    <col min="1" max="1" width="33.7109375" style="4" customWidth="1"/>
    <col min="2" max="2" width="3.7109375" style="2" customWidth="1"/>
    <col min="3" max="9" width="20.85546875" style="3" customWidth="1"/>
    <col min="10" max="12" width="14.140625" style="3" customWidth="1"/>
    <col min="13" max="13" width="8.140625" style="3" customWidth="1"/>
    <col min="14" max="21" width="14.140625" style="3" hidden="1" customWidth="1"/>
    <col min="22" max="23" width="30" style="3" hidden="1" customWidth="1"/>
    <col min="24" max="31" width="18.140625" style="3" hidden="1" customWidth="1"/>
    <col min="32" max="33" width="18.140625" style="1" hidden="1" customWidth="1"/>
    <col min="34" max="16384" width="0" style="1" hidden="1"/>
  </cols>
  <sheetData>
    <row r="1" spans="1:46" s="105" customFormat="1" ht="24.95" customHeight="1">
      <c r="A1" s="142"/>
      <c r="B1" s="58"/>
      <c r="C1" s="58"/>
      <c r="D1" s="58"/>
      <c r="E1" s="59"/>
      <c r="F1" s="60"/>
      <c r="G1" s="60"/>
      <c r="H1" s="60"/>
      <c r="I1" s="60"/>
      <c r="J1" s="104"/>
      <c r="K1" s="104"/>
      <c r="L1" s="171"/>
      <c r="M1" s="106"/>
      <c r="O1" s="107"/>
      <c r="P1" s="107"/>
      <c r="Q1" s="107"/>
      <c r="R1" s="107"/>
      <c r="S1" s="107"/>
      <c r="T1" s="107"/>
      <c r="U1" s="108"/>
      <c r="V1" s="109"/>
      <c r="W1" s="109"/>
      <c r="X1" s="109"/>
      <c r="Y1" s="109"/>
      <c r="Z1" s="110"/>
      <c r="AA1" s="109"/>
      <c r="AB1" s="109"/>
      <c r="AC1" s="109"/>
      <c r="AD1" s="109"/>
      <c r="AE1" s="109"/>
      <c r="AF1" s="109"/>
      <c r="AG1" s="109"/>
      <c r="AH1" s="109"/>
      <c r="AI1" s="109"/>
      <c r="AJ1" s="109"/>
      <c r="AK1" s="109"/>
      <c r="AL1" s="109"/>
      <c r="AM1" s="109"/>
      <c r="AN1" s="109"/>
      <c r="AO1" s="110"/>
      <c r="AP1" s="109"/>
      <c r="AQ1" s="109"/>
      <c r="AR1" s="109"/>
      <c r="AS1" s="109"/>
    </row>
    <row r="2" spans="1:46" s="105" customFormat="1" ht="24.95" customHeight="1">
      <c r="A2" s="103"/>
      <c r="B2" s="104"/>
      <c r="C2" s="137"/>
      <c r="D2" s="104"/>
      <c r="E2" s="104"/>
      <c r="F2" s="106"/>
      <c r="G2" s="106"/>
      <c r="H2" s="106"/>
      <c r="I2" s="104"/>
      <c r="J2" s="104"/>
      <c r="K2" s="104"/>
      <c r="L2" s="171"/>
      <c r="M2" s="106"/>
      <c r="O2" s="107"/>
      <c r="P2" s="107"/>
      <c r="Q2" s="107"/>
      <c r="R2" s="107"/>
      <c r="S2" s="107"/>
      <c r="T2" s="107"/>
      <c r="U2" s="108"/>
      <c r="V2" s="109"/>
      <c r="W2" s="109"/>
      <c r="X2" s="109"/>
      <c r="Y2" s="109"/>
      <c r="Z2" s="110"/>
      <c r="AA2" s="109"/>
      <c r="AB2" s="109"/>
      <c r="AC2" s="109"/>
      <c r="AD2" s="109"/>
      <c r="AE2" s="109"/>
      <c r="AF2" s="109"/>
      <c r="AG2" s="109"/>
      <c r="AH2" s="109"/>
      <c r="AI2" s="109"/>
      <c r="AJ2" s="109"/>
      <c r="AK2" s="109"/>
      <c r="AL2" s="109"/>
      <c r="AM2" s="109"/>
      <c r="AN2" s="109"/>
      <c r="AO2" s="110"/>
      <c r="AP2" s="109"/>
      <c r="AQ2" s="109"/>
      <c r="AR2" s="109"/>
      <c r="AS2" s="109"/>
    </row>
    <row r="3" spans="1:46" s="105" customFormat="1" ht="24.95" customHeight="1">
      <c r="A3" s="103"/>
      <c r="B3" s="104"/>
      <c r="C3" s="237" t="str">
        <f>Índice!B114</f>
        <v>CAPITAL SOCIAL E DE RELACIONAMENTO</v>
      </c>
      <c r="D3" s="104"/>
      <c r="E3" s="104"/>
      <c r="F3" s="576" t="s">
        <v>467</v>
      </c>
      <c r="G3" s="576" t="s">
        <v>684</v>
      </c>
      <c r="H3" s="576" t="s">
        <v>683</v>
      </c>
      <c r="I3" s="104"/>
      <c r="J3" s="104"/>
      <c r="K3" s="104"/>
      <c r="L3" s="171"/>
      <c r="M3" s="106"/>
      <c r="O3" s="107"/>
      <c r="P3" s="107"/>
      <c r="Q3" s="107"/>
      <c r="R3" s="107"/>
      <c r="S3" s="107"/>
      <c r="T3" s="107"/>
      <c r="U3" s="108"/>
      <c r="V3" s="109"/>
      <c r="W3" s="109"/>
      <c r="X3" s="109"/>
      <c r="Y3" s="109"/>
      <c r="Z3" s="110"/>
      <c r="AA3" s="109"/>
      <c r="AB3" s="109"/>
      <c r="AC3" s="109"/>
      <c r="AD3" s="109"/>
      <c r="AE3" s="109"/>
      <c r="AF3" s="109"/>
      <c r="AG3" s="109"/>
      <c r="AH3" s="109"/>
      <c r="AI3" s="109"/>
      <c r="AJ3" s="109"/>
      <c r="AK3" s="109"/>
      <c r="AL3" s="109"/>
      <c r="AM3" s="109"/>
      <c r="AN3" s="109"/>
      <c r="AO3" s="110"/>
      <c r="AP3" s="109"/>
      <c r="AQ3" s="109"/>
      <c r="AR3" s="109"/>
      <c r="AS3" s="109"/>
    </row>
    <row r="4" spans="1:46" s="105" customFormat="1" ht="24.95" customHeight="1">
      <c r="A4" s="103"/>
      <c r="B4" s="104"/>
      <c r="C4" s="118" t="str">
        <f>Índice!C129</f>
        <v>Gestão de emergência</v>
      </c>
      <c r="D4" s="104"/>
      <c r="E4" s="104"/>
      <c r="F4" s="193"/>
      <c r="G4" s="193"/>
      <c r="H4" s="193"/>
      <c r="I4" s="104"/>
      <c r="J4" s="104"/>
      <c r="K4" s="104"/>
      <c r="L4" s="171"/>
      <c r="M4" s="106"/>
      <c r="O4" s="107"/>
      <c r="P4" s="107"/>
      <c r="Q4" s="107"/>
      <c r="R4" s="107"/>
      <c r="S4" s="107"/>
      <c r="T4" s="107"/>
      <c r="U4" s="108"/>
      <c r="V4" s="109"/>
      <c r="W4" s="109"/>
      <c r="X4" s="109"/>
      <c r="Y4" s="109"/>
      <c r="Z4" s="110"/>
      <c r="AA4" s="109"/>
      <c r="AB4" s="109"/>
      <c r="AC4" s="109"/>
      <c r="AD4" s="109"/>
      <c r="AE4" s="109"/>
      <c r="AF4" s="109"/>
      <c r="AG4" s="109"/>
      <c r="AH4" s="109"/>
      <c r="AI4" s="109"/>
      <c r="AJ4" s="109"/>
      <c r="AK4" s="109"/>
      <c r="AL4" s="109"/>
      <c r="AM4" s="109"/>
      <c r="AN4" s="109"/>
      <c r="AO4" s="110"/>
      <c r="AP4" s="109"/>
      <c r="AQ4" s="109"/>
      <c r="AR4" s="109"/>
      <c r="AS4" s="109"/>
    </row>
    <row r="5" spans="1:46" s="105" customFormat="1" ht="24.95" customHeight="1">
      <c r="A5" s="103"/>
      <c r="B5" s="104"/>
      <c r="C5" s="137"/>
      <c r="D5" s="104"/>
      <c r="E5" s="104"/>
      <c r="F5" s="104"/>
      <c r="G5" s="104"/>
      <c r="H5" s="104"/>
      <c r="I5" s="104"/>
      <c r="J5" s="104"/>
      <c r="K5" s="104"/>
      <c r="L5" s="171"/>
      <c r="M5" s="106"/>
      <c r="O5" s="107"/>
      <c r="P5" s="107"/>
      <c r="Q5" s="107"/>
      <c r="R5" s="107"/>
      <c r="S5" s="107"/>
      <c r="T5" s="107"/>
      <c r="U5" s="108"/>
      <c r="V5" s="109"/>
      <c r="W5" s="109"/>
      <c r="X5" s="109"/>
      <c r="Y5" s="109"/>
      <c r="Z5" s="110"/>
      <c r="AA5" s="109"/>
      <c r="AB5" s="109"/>
      <c r="AC5" s="109"/>
      <c r="AD5" s="109"/>
      <c r="AE5" s="109"/>
      <c r="AF5" s="109"/>
      <c r="AG5" s="109"/>
      <c r="AH5" s="109"/>
      <c r="AI5" s="109"/>
      <c r="AJ5" s="109"/>
      <c r="AK5" s="109"/>
      <c r="AL5" s="109"/>
      <c r="AM5" s="109"/>
      <c r="AN5" s="109"/>
      <c r="AO5" s="110"/>
      <c r="AP5" s="109"/>
      <c r="AQ5" s="109"/>
      <c r="AR5" s="109"/>
      <c r="AS5" s="109"/>
    </row>
    <row r="6" spans="1:46" s="105" customFormat="1" ht="24.95" customHeight="1">
      <c r="A6" s="103"/>
      <c r="B6" s="104"/>
      <c r="C6" s="571" t="str">
        <f>Índice!D129</f>
        <v>GRI 3-3</v>
      </c>
      <c r="D6" s="892" t="str">
        <f>Índice!E129</f>
        <v>Gestão de emergência</v>
      </c>
      <c r="E6" s="729"/>
      <c r="F6" s="729"/>
      <c r="G6" s="729"/>
      <c r="H6" s="729"/>
      <c r="I6" s="729"/>
      <c r="J6" s="104"/>
      <c r="K6" s="104"/>
      <c r="L6" s="171"/>
      <c r="M6" s="106"/>
      <c r="O6" s="107"/>
      <c r="P6" s="107"/>
      <c r="Q6" s="107"/>
      <c r="R6" s="107"/>
      <c r="S6" s="107"/>
      <c r="T6" s="107"/>
      <c r="U6" s="108"/>
      <c r="V6" s="109"/>
      <c r="W6" s="109"/>
      <c r="X6" s="109"/>
      <c r="Y6" s="109"/>
      <c r="Z6" s="110"/>
      <c r="AA6" s="109"/>
      <c r="AB6" s="109"/>
      <c r="AC6" s="109"/>
      <c r="AD6" s="109"/>
      <c r="AE6" s="109"/>
      <c r="AF6" s="109"/>
      <c r="AG6" s="109"/>
      <c r="AH6" s="109"/>
      <c r="AI6" s="109"/>
      <c r="AJ6" s="109"/>
      <c r="AK6" s="109"/>
      <c r="AL6" s="109"/>
      <c r="AM6" s="109"/>
      <c r="AN6" s="109"/>
      <c r="AO6" s="110"/>
      <c r="AP6" s="109"/>
      <c r="AQ6" s="109"/>
      <c r="AR6" s="109"/>
      <c r="AS6" s="109"/>
    </row>
    <row r="7" spans="1:46" s="105" customFormat="1" ht="24.95" customHeight="1">
      <c r="A7" s="111"/>
      <c r="B7" s="104"/>
      <c r="C7" s="899" t="s">
        <v>744</v>
      </c>
      <c r="D7" s="899"/>
      <c r="E7" s="899"/>
      <c r="F7" s="899"/>
      <c r="G7" s="899"/>
      <c r="H7" s="899"/>
      <c r="I7" s="899"/>
      <c r="J7" s="168"/>
      <c r="K7" s="168"/>
      <c r="L7" s="168"/>
      <c r="M7" s="138"/>
      <c r="N7" s="169"/>
      <c r="O7" s="170"/>
      <c r="P7" s="170"/>
      <c r="Q7" s="170"/>
      <c r="R7" s="170"/>
      <c r="S7" s="170"/>
      <c r="T7" s="170"/>
      <c r="U7" s="170"/>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3"/>
    </row>
    <row r="8" spans="1:46" s="105" customFormat="1" ht="24.95" customHeight="1">
      <c r="A8" s="111"/>
      <c r="B8" s="104"/>
      <c r="C8" s="900"/>
      <c r="D8" s="900"/>
      <c r="E8" s="900"/>
      <c r="F8" s="900"/>
      <c r="G8" s="900"/>
      <c r="H8" s="900"/>
      <c r="I8" s="900"/>
      <c r="J8" s="117"/>
      <c r="K8" s="117"/>
      <c r="L8" s="117"/>
      <c r="M8" s="139"/>
      <c r="N8" s="169"/>
      <c r="O8" s="170"/>
      <c r="P8" s="170"/>
      <c r="Q8" s="170"/>
      <c r="R8" s="170"/>
      <c r="S8" s="170"/>
      <c r="T8" s="170"/>
      <c r="U8" s="170"/>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row>
    <row r="9" spans="1:46" s="105" customFormat="1" ht="24.95" customHeight="1">
      <c r="A9" s="111"/>
      <c r="B9" s="104"/>
      <c r="C9" s="900"/>
      <c r="D9" s="900"/>
      <c r="E9" s="900"/>
      <c r="F9" s="900"/>
      <c r="G9" s="900"/>
      <c r="H9" s="900"/>
      <c r="I9" s="900"/>
      <c r="J9" s="117"/>
      <c r="K9" s="117"/>
      <c r="L9" s="117"/>
      <c r="M9" s="139"/>
      <c r="N9" s="169"/>
      <c r="O9" s="170"/>
      <c r="P9" s="170"/>
      <c r="Q9" s="170"/>
      <c r="R9" s="170"/>
      <c r="S9" s="170"/>
      <c r="T9" s="170"/>
      <c r="U9" s="170"/>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3"/>
    </row>
    <row r="10" spans="1:46" s="105" customFormat="1" ht="24.95" customHeight="1">
      <c r="A10" s="114"/>
      <c r="B10" s="115"/>
      <c r="C10" s="900"/>
      <c r="D10" s="900"/>
      <c r="E10" s="900"/>
      <c r="F10" s="900"/>
      <c r="G10" s="900"/>
      <c r="H10" s="900"/>
      <c r="I10" s="900"/>
      <c r="J10" s="117"/>
      <c r="K10" s="117"/>
      <c r="L10" s="117"/>
      <c r="M10" s="139"/>
      <c r="N10" s="169"/>
      <c r="O10" s="170"/>
      <c r="P10" s="170"/>
      <c r="Q10" s="170"/>
      <c r="R10" s="170"/>
      <c r="S10" s="170"/>
      <c r="T10" s="170"/>
      <c r="U10" s="170"/>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row>
    <row r="11" spans="1:46" s="105" customFormat="1" ht="24.95" customHeight="1">
      <c r="A11" s="114"/>
      <c r="B11" s="115"/>
      <c r="C11" s="900"/>
      <c r="D11" s="900"/>
      <c r="E11" s="900"/>
      <c r="F11" s="900"/>
      <c r="G11" s="900"/>
      <c r="H11" s="900"/>
      <c r="I11" s="900"/>
      <c r="J11" s="117"/>
      <c r="K11" s="117"/>
      <c r="L11" s="117"/>
      <c r="M11" s="139"/>
      <c r="N11" s="169"/>
      <c r="O11" s="170"/>
      <c r="P11" s="170"/>
      <c r="Q11" s="170"/>
      <c r="R11" s="170"/>
      <c r="S11" s="170"/>
      <c r="T11" s="170"/>
      <c r="U11" s="170"/>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3"/>
    </row>
    <row r="12" spans="1:46" s="105" customFormat="1" ht="24.95" customHeight="1">
      <c r="A12" s="103"/>
      <c r="B12" s="115"/>
      <c r="C12" s="900"/>
      <c r="D12" s="900"/>
      <c r="E12" s="900"/>
      <c r="F12" s="900"/>
      <c r="G12" s="900"/>
      <c r="H12" s="900"/>
      <c r="I12" s="900"/>
      <c r="J12" s="117"/>
      <c r="K12" s="117"/>
      <c r="L12" s="117"/>
      <c r="M12" s="139"/>
      <c r="N12" s="169"/>
      <c r="O12" s="170"/>
      <c r="P12" s="170"/>
      <c r="Q12" s="170"/>
      <c r="R12" s="170"/>
      <c r="S12" s="170"/>
      <c r="T12" s="170"/>
      <c r="U12" s="170"/>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3"/>
    </row>
    <row r="13" spans="1:46" s="105" customFormat="1" ht="24.95" customHeight="1">
      <c r="A13" s="103"/>
      <c r="B13" s="115"/>
      <c r="C13" s="901"/>
      <c r="D13" s="901"/>
      <c r="E13" s="901"/>
      <c r="F13" s="901"/>
      <c r="G13" s="901"/>
      <c r="H13" s="901"/>
      <c r="I13" s="901"/>
      <c r="J13" s="117"/>
      <c r="K13" s="117"/>
      <c r="L13" s="117"/>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3"/>
    </row>
    <row r="14" spans="1:46" s="105" customFormat="1" ht="24.95" customHeight="1">
      <c r="A14" s="103"/>
      <c r="B14" s="115"/>
      <c r="C14" s="140"/>
      <c r="D14" s="140"/>
      <c r="E14" s="140"/>
      <c r="F14" s="140"/>
      <c r="G14" s="140"/>
      <c r="H14" s="140"/>
      <c r="I14" s="140"/>
      <c r="J14" s="117"/>
      <c r="K14" s="117"/>
      <c r="L14" s="117"/>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3"/>
    </row>
    <row r="15" spans="1:46" s="105" customFormat="1" ht="35.1" customHeight="1">
      <c r="A15" s="103"/>
      <c r="B15" s="115"/>
      <c r="C15" s="571" t="str">
        <f>Índice!D130</f>
        <v>GRI 11.8.3</v>
      </c>
      <c r="D15" s="892" t="str">
        <f>Índice!E130</f>
        <v>Relate o número total de eventos de segurança de processo Nível 1 e Nível 2, e discrimine esse total por atividade de negócio (ex.: prospecção, desenvolvimento, produção, encerramento e reabilitação, refino, processamento, transporte, armazenamento)</v>
      </c>
      <c r="E15" s="729"/>
      <c r="F15" s="729"/>
      <c r="G15" s="729"/>
      <c r="H15" s="729"/>
      <c r="I15" s="729"/>
      <c r="J15" s="112"/>
      <c r="K15" s="112"/>
      <c r="L15" s="112"/>
      <c r="M15" s="112"/>
    </row>
    <row r="16" spans="1:46" s="105" customFormat="1" ht="35.1" customHeight="1">
      <c r="A16" s="103"/>
      <c r="B16" s="115"/>
      <c r="C16" s="899" t="s">
        <v>327</v>
      </c>
      <c r="D16" s="899"/>
      <c r="E16" s="899"/>
      <c r="F16" s="899"/>
      <c r="G16" s="899"/>
      <c r="H16" s="899"/>
      <c r="I16" s="899"/>
      <c r="J16" s="168"/>
      <c r="K16" s="168"/>
      <c r="L16" s="168"/>
      <c r="M16" s="138"/>
    </row>
    <row r="17" spans="1:13" s="105" customFormat="1" ht="24.95" customHeight="1">
      <c r="A17" s="103"/>
      <c r="B17" s="115"/>
      <c r="C17" s="116"/>
      <c r="D17" s="117"/>
      <c r="E17" s="117"/>
      <c r="F17" s="117"/>
      <c r="G17" s="117"/>
      <c r="H17" s="117"/>
      <c r="I17" s="117"/>
      <c r="J17" s="117"/>
      <c r="K17" s="117"/>
      <c r="L17" s="117"/>
      <c r="M17" s="138"/>
    </row>
    <row r="18" spans="1:13" s="105" customFormat="1" ht="24.95" customHeight="1">
      <c r="A18" s="103"/>
      <c r="B18" s="115"/>
      <c r="C18" s="571" t="str">
        <f>Índice!D131</f>
        <v>GRI 12.13.3</v>
      </c>
      <c r="D18" s="892" t="str">
        <f>Índice!E131</f>
        <v>Relate o número de acidentes de segurança de processo no período de relato e descreva seus impactos</v>
      </c>
      <c r="E18" s="729"/>
      <c r="F18" s="729"/>
      <c r="G18" s="729"/>
      <c r="H18" s="729"/>
      <c r="I18" s="729"/>
      <c r="J18" s="117"/>
      <c r="K18" s="117"/>
      <c r="L18" s="117"/>
      <c r="M18" s="112"/>
    </row>
    <row r="19" spans="1:13" s="105" customFormat="1" ht="24.95" customHeight="1">
      <c r="A19" s="103"/>
      <c r="B19" s="115"/>
      <c r="C19" s="899" t="s">
        <v>328</v>
      </c>
      <c r="D19" s="899"/>
      <c r="E19" s="899"/>
      <c r="F19" s="899"/>
      <c r="G19" s="899"/>
      <c r="H19" s="899"/>
      <c r="I19" s="899"/>
      <c r="J19" s="168"/>
      <c r="K19" s="168"/>
      <c r="L19" s="168"/>
      <c r="M19" s="138"/>
    </row>
    <row r="20" spans="1:13" s="105" customFormat="1" ht="24.95" customHeight="1">
      <c r="A20" s="103"/>
      <c r="B20" s="115"/>
      <c r="C20" s="116"/>
      <c r="D20" s="117"/>
      <c r="E20" s="117"/>
      <c r="F20" s="117"/>
      <c r="G20" s="117"/>
      <c r="H20" s="117"/>
      <c r="I20" s="117"/>
      <c r="J20" s="117"/>
      <c r="K20" s="117"/>
      <c r="L20" s="117"/>
      <c r="M20" s="112"/>
    </row>
    <row r="21" spans="1:13" s="105" customFormat="1" ht="24.95" customHeight="1">
      <c r="A21" s="103"/>
      <c r="B21" s="115"/>
      <c r="C21" s="172"/>
      <c r="D21" s="112"/>
      <c r="E21" s="112"/>
      <c r="F21" s="112"/>
      <c r="G21" s="112"/>
      <c r="H21" s="112"/>
      <c r="I21" s="112"/>
      <c r="J21" s="112"/>
      <c r="K21" s="112"/>
      <c r="L21" s="112"/>
      <c r="M21" s="112"/>
    </row>
    <row r="22" spans="1:13" s="105" customFormat="1" ht="24.95" customHeight="1">
      <c r="A22" s="103"/>
      <c r="B22" s="115"/>
    </row>
    <row r="23" spans="1:13" s="105" customFormat="1" ht="24.95" customHeight="1">
      <c r="A23" s="103"/>
      <c r="B23" s="115"/>
    </row>
    <row r="24" spans="1:13" s="105" customFormat="1" ht="24.95" customHeight="1">
      <c r="A24" s="103"/>
      <c r="B24" s="115"/>
    </row>
    <row r="25" spans="1:13" s="105" customFormat="1" ht="24.95" customHeight="1">
      <c r="A25" s="103"/>
      <c r="B25" s="115"/>
    </row>
    <row r="26" spans="1:13" s="105" customFormat="1" ht="24.95" customHeight="1">
      <c r="A26" s="103"/>
      <c r="B26" s="104"/>
    </row>
    <row r="27" spans="1:13" s="105" customFormat="1" ht="24.95" customHeight="1">
      <c r="A27" s="103"/>
      <c r="B27" s="104"/>
    </row>
    <row r="28" spans="1:13" s="105" customFormat="1" ht="24.95" customHeight="1">
      <c r="A28" s="103"/>
      <c r="B28" s="104"/>
    </row>
    <row r="29" spans="1:13" s="105" customFormat="1" ht="24.95" customHeight="1">
      <c r="A29" s="103"/>
      <c r="B29" s="104"/>
    </row>
    <row r="30" spans="1:13" s="105" customFormat="1" ht="24.95" customHeight="1">
      <c r="A30" s="103"/>
      <c r="B30" s="104"/>
    </row>
    <row r="31" spans="1:13" s="105" customFormat="1" ht="24.95" customHeight="1">
      <c r="A31" s="103"/>
      <c r="B31" s="104"/>
    </row>
    <row r="32" spans="1:13" s="105" customFormat="1" ht="24.95" customHeight="1">
      <c r="A32" s="103"/>
      <c r="B32" s="104"/>
    </row>
    <row r="33" spans="1:2" s="105" customFormat="1" ht="24.95" customHeight="1">
      <c r="A33" s="103"/>
      <c r="B33" s="141"/>
    </row>
    <row r="34" spans="1:2" s="105" customFormat="1" ht="24.95" customHeight="1">
      <c r="A34" s="103"/>
      <c r="B34" s="104"/>
    </row>
    <row r="35" spans="1:2" s="105" customFormat="1" ht="24.95" customHeight="1">
      <c r="A35" s="103"/>
      <c r="B35" s="113"/>
    </row>
    <row r="36" spans="1:2" s="105" customFormat="1" ht="24.95" customHeight="1">
      <c r="A36" s="103"/>
      <c r="B36" s="113"/>
    </row>
    <row r="37" spans="1:2" s="105" customFormat="1" ht="24.95" customHeight="1">
      <c r="A37" s="103"/>
      <c r="B37" s="113"/>
    </row>
    <row r="38" spans="1:2" s="105" customFormat="1" ht="24.95" customHeight="1">
      <c r="A38" s="103"/>
      <c r="B38" s="113"/>
    </row>
    <row r="39" spans="1:2" s="105" customFormat="1" ht="24.95" customHeight="1">
      <c r="A39" s="103"/>
      <c r="B39" s="113"/>
    </row>
    <row r="40" spans="1:2" s="105" customFormat="1" ht="24.95" customHeight="1">
      <c r="A40" s="103"/>
      <c r="B40" s="113"/>
    </row>
    <row r="41" spans="1:2" s="105" customFormat="1" ht="24.95" customHeight="1">
      <c r="A41" s="103"/>
      <c r="B41" s="113"/>
    </row>
    <row r="42" spans="1:2" s="105" customFormat="1" ht="24.95" customHeight="1">
      <c r="A42" s="103"/>
      <c r="B42" s="113"/>
    </row>
    <row r="43" spans="1:2" ht="24.95" customHeight="1"/>
    <row r="44" spans="1:2" ht="24.95" customHeight="1"/>
    <row r="45" spans="1:2" ht="24.95" customHeight="1"/>
    <row r="46" spans="1:2" ht="24.95" customHeight="1"/>
    <row r="47" spans="1:2" ht="24.95" customHeight="1"/>
    <row r="48" spans="1:2"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sheetData>
  <sheetProtection algorithmName="SHA-512" hashValue="oEKw0CGcExFbVE03ALZKzVr7lr5OxVlp4JFtBBf9IbkXUEO+oJ+7KJI+29oqu1MpioDkyA8ZahfIUx2E4Lf9og==" saltValue="5PNxo0F7XzGWZp5eF+qZXQ==" spinCount="100000" sheet="1" objects="1" scenarios="1" formatColumns="0" formatRows="0" autoFilter="0"/>
  <mergeCells count="6">
    <mergeCell ref="C19:I19"/>
    <mergeCell ref="D6:I6"/>
    <mergeCell ref="C7:I13"/>
    <mergeCell ref="D15:I15"/>
    <mergeCell ref="C16:I16"/>
    <mergeCell ref="D18:I18"/>
  </mergeCells>
  <hyperlinks>
    <hyperlink ref="F3" location="'Gestão de emergência'!C6" display="GRI 3-3" xr:uid="{3BC3DA5D-6721-4E93-95E2-0D8BF735BE0F}"/>
    <hyperlink ref="G3" location="'Gestão de emergência'!C15" display="GRI 11.8.3" xr:uid="{E6B89B31-95C7-4BAF-B219-10EBC4AA6BDE}"/>
    <hyperlink ref="H3" location="'Gestão de emergência'!C18" display="GRI 12.13.3" xr:uid="{63597FA9-5ACC-4406-B0E2-380B329F93B2}"/>
  </hyperlinks>
  <pageMargins left="0.511811024" right="0.511811024" top="0.78740157499999996" bottom="0.78740157499999996" header="0.31496062000000002" footer="0.31496062000000002"/>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A12C-E89A-4DA1-B44C-E34E203C3F20}">
  <sheetPr>
    <tabColor rgb="FF722900"/>
  </sheetPr>
  <dimension ref="A1:AT135"/>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5.75" customHeight="1"/>
  <cols>
    <col min="1" max="1" width="33.7109375" style="285" customWidth="1"/>
    <col min="2" max="2" width="3.7109375" style="260" customWidth="1"/>
    <col min="3" max="9" width="20.85546875" style="268" customWidth="1"/>
    <col min="10" max="12" width="14.140625" style="268" customWidth="1"/>
    <col min="13" max="13" width="7.1406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60"/>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585" t="str">
        <f>Índice!B132</f>
        <v>CAPITAL INTELECTUAL</v>
      </c>
      <c r="E3" s="589" t="s">
        <v>467</v>
      </c>
      <c r="F3" s="589" t="s">
        <v>693</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Índice!C132</f>
        <v>Inovações e novas oportunidades</v>
      </c>
      <c r="F4" s="60"/>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95"/>
      <c r="F5" s="95"/>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86" t="str">
        <f>Índice!D129</f>
        <v>GRI 3-3</v>
      </c>
      <c r="D6" s="906" t="str">
        <f>Índice!E129</f>
        <v>Gestão de emergência</v>
      </c>
      <c r="E6" s="907"/>
      <c r="F6" s="907"/>
      <c r="G6" s="907"/>
      <c r="H6" s="907"/>
      <c r="I6" s="907"/>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908" t="s">
        <v>940</v>
      </c>
      <c r="D7" s="908"/>
      <c r="E7" s="908"/>
      <c r="F7" s="908"/>
      <c r="G7" s="908"/>
      <c r="H7" s="908"/>
      <c r="I7" s="908"/>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1"/>
      <c r="D8" s="711"/>
      <c r="E8" s="711"/>
      <c r="F8" s="711"/>
      <c r="G8" s="711"/>
      <c r="H8" s="711"/>
      <c r="I8" s="711"/>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1"/>
      <c r="D9" s="711"/>
      <c r="E9" s="711"/>
      <c r="F9" s="711"/>
      <c r="G9" s="711"/>
      <c r="H9" s="711"/>
      <c r="I9" s="711"/>
      <c r="J9" s="87"/>
      <c r="K9" s="87"/>
      <c r="L9" s="87"/>
      <c r="M9" s="92"/>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11"/>
      <c r="D10" s="711"/>
      <c r="E10" s="711"/>
      <c r="F10" s="711"/>
      <c r="G10" s="711"/>
      <c r="H10" s="711"/>
      <c r="I10" s="711"/>
      <c r="J10" s="87"/>
      <c r="K10" s="87"/>
      <c r="L10" s="87"/>
      <c r="M10" s="92"/>
      <c r="N10" s="79"/>
      <c r="O10" s="81"/>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11"/>
      <c r="D11" s="711"/>
      <c r="E11" s="711"/>
      <c r="F11" s="711"/>
      <c r="G11" s="711"/>
      <c r="H11" s="711"/>
      <c r="I11" s="711"/>
      <c r="J11" s="87"/>
      <c r="K11" s="87"/>
      <c r="L11" s="87"/>
      <c r="M11" s="92"/>
      <c r="N11" s="79"/>
      <c r="O11" s="81"/>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11"/>
      <c r="D12" s="711"/>
      <c r="E12" s="711"/>
      <c r="F12" s="711"/>
      <c r="G12" s="711"/>
      <c r="H12" s="711"/>
      <c r="I12" s="711"/>
      <c r="J12" s="87"/>
      <c r="K12" s="87"/>
      <c r="L12" s="87"/>
      <c r="M12" s="92"/>
      <c r="N12" s="79"/>
      <c r="O12" s="81"/>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11"/>
      <c r="D13" s="711"/>
      <c r="E13" s="711"/>
      <c r="F13" s="711"/>
      <c r="G13" s="711"/>
      <c r="H13" s="711"/>
      <c r="I13" s="711"/>
      <c r="J13" s="87"/>
      <c r="K13" s="87"/>
      <c r="L13" s="87"/>
      <c r="M13" s="92"/>
      <c r="N13" s="79"/>
      <c r="O13" s="81"/>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711"/>
      <c r="D14" s="711"/>
      <c r="E14" s="711"/>
      <c r="F14" s="711"/>
      <c r="G14" s="711"/>
      <c r="H14" s="711"/>
      <c r="I14" s="711"/>
      <c r="J14" s="87"/>
      <c r="K14" s="87"/>
      <c r="L14" s="87"/>
      <c r="M14" s="92"/>
      <c r="N14" s="79"/>
      <c r="O14" s="81"/>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711"/>
      <c r="D15" s="711"/>
      <c r="E15" s="711"/>
      <c r="F15" s="711"/>
      <c r="G15" s="711"/>
      <c r="H15" s="711"/>
      <c r="I15" s="711"/>
      <c r="J15" s="87"/>
      <c r="K15" s="87"/>
      <c r="L15" s="87"/>
      <c r="M15" s="92"/>
      <c r="N15" s="79"/>
      <c r="O15" s="81"/>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711"/>
      <c r="D16" s="711"/>
      <c r="E16" s="711"/>
      <c r="F16" s="711"/>
      <c r="G16" s="711"/>
      <c r="H16" s="711"/>
      <c r="I16" s="711"/>
      <c r="J16" s="87"/>
      <c r="K16" s="87"/>
      <c r="L16" s="87"/>
      <c r="M16" s="92"/>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711"/>
      <c r="D17" s="711"/>
      <c r="E17" s="711"/>
      <c r="F17" s="711"/>
      <c r="G17" s="711"/>
      <c r="H17" s="711"/>
      <c r="I17" s="711"/>
      <c r="J17" s="87"/>
      <c r="K17" s="87"/>
      <c r="L17" s="87"/>
      <c r="M17" s="92"/>
      <c r="N17" s="79"/>
      <c r="O17" s="81"/>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711"/>
      <c r="D18" s="711"/>
      <c r="E18" s="711"/>
      <c r="F18" s="711"/>
      <c r="G18" s="711"/>
      <c r="H18" s="711"/>
      <c r="I18" s="711"/>
      <c r="J18" s="87"/>
      <c r="K18" s="87"/>
      <c r="L18" s="87"/>
      <c r="M18" s="92"/>
      <c r="N18" s="79"/>
      <c r="O18" s="8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711"/>
      <c r="D19" s="711"/>
      <c r="E19" s="711"/>
      <c r="F19" s="711"/>
      <c r="G19" s="711"/>
      <c r="H19" s="711"/>
      <c r="I19" s="711"/>
      <c r="J19" s="87"/>
      <c r="K19" s="87"/>
      <c r="L19" s="87"/>
      <c r="M19" s="92"/>
      <c r="N19" s="79"/>
      <c r="O19" s="81"/>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711"/>
      <c r="D20" s="711"/>
      <c r="E20" s="711"/>
      <c r="F20" s="711"/>
      <c r="G20" s="711"/>
      <c r="H20" s="711"/>
      <c r="I20" s="711"/>
      <c r="J20" s="87"/>
      <c r="K20" s="87"/>
      <c r="L20" s="87"/>
      <c r="M20" s="92"/>
      <c r="N20" s="79"/>
      <c r="O20" s="81"/>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711"/>
      <c r="D21" s="711"/>
      <c r="E21" s="711"/>
      <c r="F21" s="711"/>
      <c r="G21" s="711"/>
      <c r="H21" s="711"/>
      <c r="I21" s="711"/>
      <c r="J21" s="87"/>
      <c r="K21" s="87"/>
      <c r="L21" s="87"/>
      <c r="M21" s="92"/>
      <c r="N21" s="79"/>
      <c r="O21" s="81"/>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76"/>
      <c r="C22" s="50"/>
      <c r="D22" s="50"/>
      <c r="E22" s="50"/>
      <c r="F22" s="50"/>
      <c r="G22" s="50"/>
      <c r="H22" s="50"/>
      <c r="I22" s="50"/>
      <c r="J22" s="87"/>
      <c r="K22" s="87"/>
      <c r="L22" s="87"/>
      <c r="M22" s="92"/>
      <c r="N22" s="79"/>
      <c r="O22" s="81"/>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35.1" customHeight="1">
      <c r="A23" s="96"/>
      <c r="B23" s="60"/>
      <c r="C23" s="586" t="str">
        <f>Índice!D133</f>
        <v>GRI EU8</v>
      </c>
      <c r="D23" s="906" t="str">
        <f>Índice!E133</f>
        <v>Atividade de pesquisa e desenvolvimento e despesas destinadas a fornecer energia elétrica confiável e Promoção do Desenvolvimento Sustentável</v>
      </c>
      <c r="E23" s="907"/>
      <c r="F23" s="907"/>
      <c r="G23" s="907"/>
      <c r="H23" s="907"/>
      <c r="I23" s="907"/>
      <c r="J23" s="372"/>
      <c r="K23" s="372"/>
      <c r="L23" s="372"/>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24.95" customHeight="1">
      <c r="A24" s="96"/>
      <c r="B24" s="60"/>
      <c r="C24" s="904" t="s">
        <v>329</v>
      </c>
      <c r="D24" s="904"/>
      <c r="E24" s="904"/>
      <c r="F24" s="904"/>
      <c r="G24" s="904"/>
      <c r="H24" s="904"/>
      <c r="I24" s="904"/>
      <c r="J24" s="85"/>
      <c r="K24" s="85"/>
      <c r="L24" s="85"/>
    </row>
    <row r="25" spans="1:46" s="62" customFormat="1" ht="24.95" customHeight="1">
      <c r="A25" s="96"/>
      <c r="B25" s="60"/>
      <c r="C25" s="718"/>
      <c r="D25" s="718"/>
      <c r="E25" s="718"/>
      <c r="F25" s="718"/>
      <c r="G25" s="718"/>
      <c r="H25" s="718"/>
      <c r="I25" s="718"/>
      <c r="J25" s="87"/>
      <c r="K25" s="87"/>
      <c r="L25" s="87"/>
    </row>
    <row r="26" spans="1:46" s="62" customFormat="1" ht="24.95" customHeight="1">
      <c r="A26" s="96"/>
      <c r="B26" s="60"/>
      <c r="C26" s="718"/>
      <c r="D26" s="718"/>
      <c r="E26" s="718"/>
      <c r="F26" s="718"/>
      <c r="G26" s="718"/>
      <c r="H26" s="718"/>
      <c r="I26" s="718"/>
      <c r="J26" s="87"/>
      <c r="K26" s="87"/>
      <c r="L26" s="87"/>
    </row>
    <row r="27" spans="1:46" s="62" customFormat="1" ht="24.95" customHeight="1">
      <c r="A27" s="96"/>
      <c r="B27" s="60"/>
      <c r="C27" s="718"/>
      <c r="D27" s="718"/>
      <c r="E27" s="718"/>
      <c r="F27" s="718"/>
      <c r="G27" s="718"/>
      <c r="H27" s="718"/>
      <c r="I27" s="718"/>
      <c r="J27" s="87"/>
      <c r="K27" s="87"/>
      <c r="L27" s="87"/>
    </row>
    <row r="28" spans="1:46" s="62" customFormat="1" ht="35.1" customHeight="1" thickBot="1">
      <c r="A28" s="96"/>
      <c r="B28" s="60"/>
      <c r="C28" s="909" t="s">
        <v>330</v>
      </c>
      <c r="D28" s="909"/>
      <c r="E28" s="910"/>
    </row>
    <row r="29" spans="1:46" s="62" customFormat="1" ht="24.95" customHeight="1">
      <c r="A29" s="96"/>
      <c r="B29" s="60"/>
      <c r="C29" s="728" t="s">
        <v>331</v>
      </c>
      <c r="D29" s="905"/>
      <c r="E29" s="243" t="s">
        <v>332</v>
      </c>
    </row>
    <row r="30" spans="1:46" s="62" customFormat="1" ht="24.95" customHeight="1">
      <c r="A30" s="96"/>
      <c r="B30" s="60"/>
      <c r="C30" s="728" t="s">
        <v>333</v>
      </c>
      <c r="D30" s="905"/>
      <c r="E30" s="243" t="s">
        <v>334</v>
      </c>
    </row>
    <row r="31" spans="1:46" s="62" customFormat="1" ht="24.95" customHeight="1">
      <c r="A31" s="96"/>
      <c r="B31" s="60"/>
      <c r="C31" s="728" t="s">
        <v>335</v>
      </c>
      <c r="D31" s="905"/>
      <c r="E31" s="243" t="s">
        <v>336</v>
      </c>
    </row>
    <row r="32" spans="1:46" s="62" customFormat="1" ht="24.95" customHeight="1">
      <c r="A32" s="96"/>
      <c r="B32" s="60"/>
      <c r="C32" s="728" t="s">
        <v>337</v>
      </c>
      <c r="D32" s="905"/>
      <c r="E32" s="587">
        <v>8724342.6199999992</v>
      </c>
    </row>
    <row r="33" spans="1:5" s="62" customFormat="1" ht="24.95" customHeight="1">
      <c r="A33" s="96"/>
      <c r="B33" s="60"/>
      <c r="C33" s="728" t="s">
        <v>338</v>
      </c>
      <c r="D33" s="905"/>
      <c r="E33" s="587">
        <v>7131746.3499999996</v>
      </c>
    </row>
    <row r="34" spans="1:5" s="62" customFormat="1" ht="24.95" customHeight="1">
      <c r="A34" s="96"/>
      <c r="B34" s="60"/>
      <c r="C34" s="902" t="s">
        <v>339</v>
      </c>
      <c r="D34" s="903"/>
      <c r="E34" s="588">
        <v>1746765.66</v>
      </c>
    </row>
    <row r="35" spans="1:5" s="62" customFormat="1" ht="24.95" customHeight="1">
      <c r="A35" s="96"/>
      <c r="B35" s="60"/>
      <c r="C35" s="513"/>
      <c r="D35" s="133"/>
      <c r="E35" s="63"/>
    </row>
    <row r="36" spans="1:5" s="62" customFormat="1" ht="35.1" customHeight="1" thickBot="1">
      <c r="A36" s="96"/>
      <c r="B36" s="60"/>
      <c r="C36" s="909" t="s">
        <v>340</v>
      </c>
      <c r="D36" s="909"/>
      <c r="E36" s="910"/>
    </row>
    <row r="37" spans="1:5" s="62" customFormat="1" ht="24.95" customHeight="1">
      <c r="A37" s="96"/>
      <c r="B37" s="60"/>
      <c r="C37" s="728" t="s">
        <v>331</v>
      </c>
      <c r="D37" s="905"/>
      <c r="E37" s="243" t="s">
        <v>341</v>
      </c>
    </row>
    <row r="38" spans="1:5" s="62" customFormat="1" ht="24.95" customHeight="1">
      <c r="A38" s="96"/>
      <c r="B38" s="60"/>
      <c r="C38" s="728" t="s">
        <v>333</v>
      </c>
      <c r="D38" s="905"/>
      <c r="E38" s="243" t="s">
        <v>342</v>
      </c>
    </row>
    <row r="39" spans="1:5" s="62" customFormat="1" ht="24.95" customHeight="1">
      <c r="A39" s="96"/>
      <c r="B39" s="60"/>
      <c r="C39" s="728" t="s">
        <v>335</v>
      </c>
      <c r="D39" s="905"/>
      <c r="E39" s="243" t="s">
        <v>336</v>
      </c>
    </row>
    <row r="40" spans="1:5" s="62" customFormat="1" ht="24.95" customHeight="1">
      <c r="A40" s="96"/>
      <c r="B40" s="82"/>
      <c r="C40" s="728" t="s">
        <v>337</v>
      </c>
      <c r="D40" s="905"/>
      <c r="E40" s="587">
        <v>17397073.75</v>
      </c>
    </row>
    <row r="41" spans="1:5" s="62" customFormat="1" ht="24.95" customHeight="1">
      <c r="A41" s="96"/>
      <c r="B41" s="82"/>
      <c r="C41" s="728" t="s">
        <v>338</v>
      </c>
      <c r="D41" s="905"/>
      <c r="E41" s="587">
        <v>7639174.4500000002</v>
      </c>
    </row>
    <row r="42" spans="1:5" s="62" customFormat="1" ht="24.95" customHeight="1">
      <c r="A42" s="96"/>
      <c r="B42" s="82"/>
      <c r="C42" s="902" t="s">
        <v>339</v>
      </c>
      <c r="D42" s="903"/>
      <c r="E42" s="588">
        <v>3756278.78</v>
      </c>
    </row>
    <row r="43" spans="1:5" s="62" customFormat="1" ht="24.95" customHeight="1">
      <c r="A43" s="96"/>
      <c r="B43" s="82"/>
    </row>
    <row r="44" spans="1:5" s="62" customFormat="1" ht="35.1" customHeight="1" thickBot="1">
      <c r="A44" s="96"/>
      <c r="B44" s="82"/>
      <c r="C44" s="909" t="s">
        <v>343</v>
      </c>
      <c r="D44" s="909"/>
      <c r="E44" s="910"/>
    </row>
    <row r="45" spans="1:5" s="62" customFormat="1" ht="24.95" customHeight="1">
      <c r="A45" s="96"/>
      <c r="B45" s="60"/>
      <c r="C45" s="728" t="s">
        <v>331</v>
      </c>
      <c r="D45" s="905"/>
      <c r="E45" s="243" t="s">
        <v>344</v>
      </c>
    </row>
    <row r="46" spans="1:5" s="62" customFormat="1" ht="24.95" customHeight="1">
      <c r="A46" s="96"/>
      <c r="B46" s="60"/>
      <c r="C46" s="728" t="s">
        <v>333</v>
      </c>
      <c r="D46" s="905"/>
      <c r="E46" s="243" t="s">
        <v>345</v>
      </c>
    </row>
    <row r="47" spans="1:5" s="62" customFormat="1" ht="24.95" customHeight="1">
      <c r="A47" s="96"/>
      <c r="B47" s="60"/>
      <c r="C47" s="728" t="s">
        <v>335</v>
      </c>
      <c r="D47" s="905"/>
      <c r="E47" s="243" t="s">
        <v>336</v>
      </c>
    </row>
    <row r="48" spans="1:5" s="62" customFormat="1" ht="24.95" customHeight="1">
      <c r="A48" s="96"/>
      <c r="B48" s="60"/>
      <c r="C48" s="728" t="s">
        <v>337</v>
      </c>
      <c r="D48" s="905"/>
      <c r="E48" s="587">
        <v>3349330.57</v>
      </c>
    </row>
    <row r="49" spans="1:5" s="62" customFormat="1" ht="24.95" customHeight="1">
      <c r="A49" s="96"/>
      <c r="B49" s="82"/>
      <c r="C49" s="728" t="s">
        <v>338</v>
      </c>
      <c r="D49" s="905"/>
      <c r="E49" s="587">
        <v>3349330.57</v>
      </c>
    </row>
    <row r="50" spans="1:5" s="62" customFormat="1" ht="24.95" customHeight="1">
      <c r="A50" s="96"/>
      <c r="B50" s="60"/>
      <c r="C50" s="902" t="s">
        <v>339</v>
      </c>
      <c r="D50" s="903"/>
      <c r="E50" s="588">
        <v>1100154.81</v>
      </c>
    </row>
    <row r="51" spans="1:5" s="62" customFormat="1" ht="24.95" customHeight="1">
      <c r="A51" s="96"/>
      <c r="B51" s="60"/>
    </row>
    <row r="52" spans="1:5" s="62" customFormat="1" ht="35.1" customHeight="1" thickBot="1">
      <c r="A52" s="96"/>
      <c r="B52" s="60"/>
      <c r="C52" s="909" t="s">
        <v>346</v>
      </c>
      <c r="D52" s="909"/>
      <c r="E52" s="910"/>
    </row>
    <row r="53" spans="1:5" s="62" customFormat="1" ht="24.95" customHeight="1">
      <c r="A53" s="96"/>
      <c r="B53" s="60"/>
      <c r="C53" s="728" t="s">
        <v>331</v>
      </c>
      <c r="D53" s="905"/>
      <c r="E53" s="243" t="s">
        <v>347</v>
      </c>
    </row>
    <row r="54" spans="1:5" s="62" customFormat="1" ht="24.95" customHeight="1">
      <c r="A54" s="96"/>
      <c r="B54" s="60"/>
      <c r="C54" s="728" t="s">
        <v>333</v>
      </c>
      <c r="D54" s="905"/>
      <c r="E54" s="243" t="s">
        <v>345</v>
      </c>
    </row>
    <row r="55" spans="1:5" s="62" customFormat="1" ht="24.95" customHeight="1">
      <c r="A55" s="96"/>
      <c r="B55" s="60"/>
      <c r="C55" s="728" t="s">
        <v>335</v>
      </c>
      <c r="D55" s="905"/>
      <c r="E55" s="243" t="s">
        <v>336</v>
      </c>
    </row>
    <row r="56" spans="1:5" s="62" customFormat="1" ht="24.95" customHeight="1">
      <c r="A56" s="96"/>
      <c r="B56" s="60"/>
      <c r="C56" s="728" t="s">
        <v>337</v>
      </c>
      <c r="D56" s="905"/>
      <c r="E56" s="587">
        <v>5541960.5999999996</v>
      </c>
    </row>
    <row r="57" spans="1:5" s="62" customFormat="1" ht="24.95" customHeight="1">
      <c r="A57" s="96"/>
      <c r="B57" s="60"/>
      <c r="C57" s="728" t="s">
        <v>338</v>
      </c>
      <c r="D57" s="905"/>
      <c r="E57" s="587">
        <v>5169564.6399999997</v>
      </c>
    </row>
    <row r="58" spans="1:5" s="62" customFormat="1" ht="24.95" customHeight="1">
      <c r="A58" s="96"/>
      <c r="B58" s="60"/>
      <c r="C58" s="902" t="s">
        <v>339</v>
      </c>
      <c r="D58" s="903"/>
      <c r="E58" s="588">
        <v>1739421.16</v>
      </c>
    </row>
    <row r="59" spans="1:5" s="62" customFormat="1" ht="24.95" customHeight="1">
      <c r="A59" s="96"/>
      <c r="B59" s="60"/>
    </row>
    <row r="60" spans="1:5" s="62" customFormat="1" ht="35.1" customHeight="1" thickBot="1">
      <c r="A60" s="96"/>
      <c r="B60" s="60"/>
      <c r="C60" s="909" t="s">
        <v>348</v>
      </c>
      <c r="D60" s="909"/>
      <c r="E60" s="910"/>
    </row>
    <row r="61" spans="1:5" s="62" customFormat="1" ht="24.95" customHeight="1">
      <c r="A61" s="96"/>
      <c r="B61" s="60"/>
      <c r="C61" s="728" t="s">
        <v>331</v>
      </c>
      <c r="D61" s="905"/>
      <c r="E61" s="243" t="s">
        <v>349</v>
      </c>
    </row>
    <row r="62" spans="1:5" s="62" customFormat="1" ht="24.95" customHeight="1">
      <c r="A62" s="96"/>
      <c r="B62" s="60"/>
      <c r="C62" s="728" t="s">
        <v>333</v>
      </c>
      <c r="D62" s="905"/>
      <c r="E62" s="243" t="s">
        <v>345</v>
      </c>
    </row>
    <row r="63" spans="1:5" s="62" customFormat="1" ht="24.95" customHeight="1">
      <c r="A63" s="96"/>
      <c r="B63" s="60"/>
      <c r="C63" s="728" t="s">
        <v>335</v>
      </c>
      <c r="D63" s="905"/>
      <c r="E63" s="243" t="s">
        <v>336</v>
      </c>
    </row>
    <row r="64" spans="1:5" s="62" customFormat="1" ht="24.95" customHeight="1">
      <c r="A64" s="96"/>
      <c r="B64" s="60"/>
      <c r="C64" s="728" t="s">
        <v>337</v>
      </c>
      <c r="D64" s="905"/>
      <c r="E64" s="587">
        <v>8427494.2799999993</v>
      </c>
    </row>
    <row r="65" spans="1:5" s="62" customFormat="1" ht="24.95" customHeight="1">
      <c r="A65" s="96"/>
      <c r="B65" s="60"/>
      <c r="C65" s="728" t="s">
        <v>338</v>
      </c>
      <c r="D65" s="905"/>
      <c r="E65" s="587">
        <v>4328316.92</v>
      </c>
    </row>
    <row r="66" spans="1:5" s="62" customFormat="1" ht="24.95" customHeight="1">
      <c r="A66" s="96"/>
      <c r="B66" s="60"/>
      <c r="C66" s="902" t="s">
        <v>339</v>
      </c>
      <c r="D66" s="903"/>
      <c r="E66" s="588">
        <v>1566519.29</v>
      </c>
    </row>
    <row r="67" spans="1:5" s="62" customFormat="1" ht="24.95" customHeight="1">
      <c r="A67" s="96"/>
      <c r="B67" s="60"/>
    </row>
    <row r="68" spans="1:5" s="62" customFormat="1" ht="50.1" customHeight="1" thickBot="1">
      <c r="A68" s="96"/>
      <c r="B68" s="60"/>
      <c r="C68" s="909" t="s">
        <v>350</v>
      </c>
      <c r="D68" s="909"/>
      <c r="E68" s="910"/>
    </row>
    <row r="69" spans="1:5" s="62" customFormat="1" ht="24.95" customHeight="1">
      <c r="A69" s="96"/>
      <c r="B69" s="82"/>
      <c r="C69" s="728" t="s">
        <v>331</v>
      </c>
      <c r="D69" s="905"/>
      <c r="E69" s="243" t="s">
        <v>351</v>
      </c>
    </row>
    <row r="70" spans="1:5" s="62" customFormat="1" ht="24.95" customHeight="1">
      <c r="A70" s="96"/>
      <c r="B70" s="82"/>
      <c r="C70" s="728" t="s">
        <v>333</v>
      </c>
      <c r="D70" s="905"/>
      <c r="E70" s="243" t="s">
        <v>352</v>
      </c>
    </row>
    <row r="71" spans="1:5" s="62" customFormat="1" ht="24.95" customHeight="1">
      <c r="A71" s="96"/>
      <c r="B71" s="82"/>
      <c r="C71" s="728" t="s">
        <v>335</v>
      </c>
      <c r="D71" s="905"/>
      <c r="E71" s="243" t="s">
        <v>336</v>
      </c>
    </row>
    <row r="72" spans="1:5" s="62" customFormat="1" ht="24.95" customHeight="1">
      <c r="A72" s="96"/>
      <c r="B72" s="82"/>
      <c r="C72" s="728" t="s">
        <v>337</v>
      </c>
      <c r="D72" s="905"/>
      <c r="E72" s="587">
        <v>6031062.2800000003</v>
      </c>
    </row>
    <row r="73" spans="1:5" s="62" customFormat="1" ht="24.95" customHeight="1">
      <c r="A73" s="96"/>
      <c r="B73" s="60"/>
      <c r="C73" s="728" t="s">
        <v>338</v>
      </c>
      <c r="D73" s="905"/>
      <c r="E73" s="587">
        <v>3663268.44</v>
      </c>
    </row>
    <row r="74" spans="1:5" s="62" customFormat="1" ht="24.95" customHeight="1">
      <c r="A74" s="96"/>
      <c r="B74" s="60"/>
      <c r="C74" s="902" t="s">
        <v>339</v>
      </c>
      <c r="D74" s="903"/>
      <c r="E74" s="588">
        <v>3663268.44</v>
      </c>
    </row>
    <row r="75" spans="1:5" s="62" customFormat="1" ht="24.95" customHeight="1">
      <c r="A75" s="96"/>
      <c r="B75" s="60"/>
    </row>
    <row r="76" spans="1:5" s="62" customFormat="1" ht="50.1" customHeight="1" thickBot="1">
      <c r="A76" s="96"/>
      <c r="B76" s="60"/>
      <c r="C76" s="909" t="s">
        <v>745</v>
      </c>
      <c r="D76" s="909"/>
      <c r="E76" s="910"/>
    </row>
    <row r="77" spans="1:5" s="62" customFormat="1" ht="24.95" customHeight="1">
      <c r="A77" s="96"/>
      <c r="B77" s="82"/>
      <c r="C77" s="728" t="s">
        <v>331</v>
      </c>
      <c r="D77" s="905"/>
      <c r="E77" s="243" t="s">
        <v>353</v>
      </c>
    </row>
    <row r="78" spans="1:5" s="62" customFormat="1" ht="24.95" customHeight="1">
      <c r="A78" s="96"/>
      <c r="B78" s="82"/>
      <c r="C78" s="728" t="s">
        <v>333</v>
      </c>
      <c r="D78" s="905"/>
      <c r="E78" s="243" t="s">
        <v>354</v>
      </c>
    </row>
    <row r="79" spans="1:5" s="62" customFormat="1" ht="24.95" customHeight="1">
      <c r="A79" s="96"/>
      <c r="B79" s="82"/>
      <c r="C79" s="728" t="s">
        <v>335</v>
      </c>
      <c r="D79" s="905"/>
      <c r="E79" s="243" t="s">
        <v>336</v>
      </c>
    </row>
    <row r="80" spans="1:5" s="62" customFormat="1" ht="24.95" customHeight="1">
      <c r="A80" s="96"/>
      <c r="B80" s="82"/>
      <c r="C80" s="728" t="s">
        <v>337</v>
      </c>
      <c r="D80" s="905"/>
      <c r="E80" s="587">
        <v>3709207.75</v>
      </c>
    </row>
    <row r="81" spans="1:5" s="62" customFormat="1" ht="24.95" customHeight="1">
      <c r="A81" s="96"/>
      <c r="B81" s="82"/>
      <c r="C81" s="728" t="s">
        <v>338</v>
      </c>
      <c r="D81" s="905"/>
      <c r="E81" s="587">
        <v>1816262.04</v>
      </c>
    </row>
    <row r="82" spans="1:5" s="62" customFormat="1" ht="24.95" customHeight="1">
      <c r="A82" s="96"/>
      <c r="B82" s="60"/>
      <c r="C82" s="902" t="s">
        <v>339</v>
      </c>
      <c r="D82" s="903"/>
      <c r="E82" s="588">
        <v>1816262.04</v>
      </c>
    </row>
    <row r="83" spans="1:5" s="62" customFormat="1" ht="24.95" customHeight="1">
      <c r="A83" s="96"/>
      <c r="B83" s="60"/>
    </row>
    <row r="84" spans="1:5" s="62" customFormat="1" ht="50.1" customHeight="1" thickBot="1">
      <c r="A84" s="96"/>
      <c r="B84" s="83"/>
      <c r="C84" s="909" t="s">
        <v>355</v>
      </c>
      <c r="D84" s="909"/>
      <c r="E84" s="910"/>
    </row>
    <row r="85" spans="1:5" s="62" customFormat="1" ht="24.95" customHeight="1">
      <c r="A85" s="96"/>
      <c r="B85" s="60"/>
      <c r="C85" s="728" t="s">
        <v>331</v>
      </c>
      <c r="D85" s="905"/>
      <c r="E85" s="243" t="s">
        <v>356</v>
      </c>
    </row>
    <row r="86" spans="1:5" s="62" customFormat="1" ht="24.95" customHeight="1">
      <c r="A86" s="96"/>
      <c r="B86" s="60"/>
      <c r="C86" s="728" t="s">
        <v>333</v>
      </c>
      <c r="D86" s="905"/>
      <c r="E86" s="243" t="s">
        <v>352</v>
      </c>
    </row>
    <row r="87" spans="1:5" s="62" customFormat="1" ht="24.95" customHeight="1">
      <c r="A87" s="96"/>
      <c r="B87" s="82"/>
      <c r="C87" s="728" t="s">
        <v>335</v>
      </c>
      <c r="D87" s="905"/>
      <c r="E87" s="243" t="s">
        <v>336</v>
      </c>
    </row>
    <row r="88" spans="1:5" s="62" customFormat="1" ht="24.95" customHeight="1">
      <c r="A88" s="96"/>
      <c r="B88" s="60"/>
      <c r="C88" s="728" t="s">
        <v>337</v>
      </c>
      <c r="D88" s="905"/>
      <c r="E88" s="587">
        <v>2914277</v>
      </c>
    </row>
    <row r="89" spans="1:5" s="62" customFormat="1" ht="24.95" customHeight="1">
      <c r="A89" s="96"/>
      <c r="B89" s="60"/>
      <c r="C89" s="728" t="s">
        <v>338</v>
      </c>
      <c r="D89" s="905"/>
      <c r="E89" s="587">
        <v>1208635.8</v>
      </c>
    </row>
    <row r="90" spans="1:5" s="62" customFormat="1" ht="24.95" customHeight="1">
      <c r="A90" s="96"/>
      <c r="B90" s="60"/>
      <c r="C90" s="902" t="s">
        <v>339</v>
      </c>
      <c r="D90" s="903"/>
      <c r="E90" s="588">
        <v>1208635.8</v>
      </c>
    </row>
    <row r="91" spans="1:5" s="62" customFormat="1" ht="24.95" customHeight="1">
      <c r="A91" s="96"/>
      <c r="B91" s="82"/>
    </row>
    <row r="92" spans="1:5" s="62" customFormat="1" ht="35.1" customHeight="1" thickBot="1">
      <c r="A92" s="96"/>
      <c r="B92" s="82"/>
      <c r="C92" s="909" t="s">
        <v>357</v>
      </c>
      <c r="D92" s="909"/>
      <c r="E92" s="910"/>
    </row>
    <row r="93" spans="1:5" s="62" customFormat="1" ht="24.95" customHeight="1">
      <c r="A93" s="96"/>
      <c r="B93" s="83"/>
      <c r="C93" s="728" t="s">
        <v>331</v>
      </c>
      <c r="D93" s="905"/>
      <c r="E93" s="243" t="s">
        <v>358</v>
      </c>
    </row>
    <row r="94" spans="1:5" s="62" customFormat="1" ht="24.95" customHeight="1">
      <c r="A94" s="96"/>
      <c r="B94" s="82"/>
      <c r="C94" s="728" t="s">
        <v>333</v>
      </c>
      <c r="D94" s="905"/>
      <c r="E94" s="243" t="s">
        <v>342</v>
      </c>
    </row>
    <row r="95" spans="1:5" s="62" customFormat="1" ht="24.95" customHeight="1">
      <c r="A95" s="96"/>
      <c r="B95" s="82"/>
      <c r="C95" s="728" t="s">
        <v>335</v>
      </c>
      <c r="D95" s="905"/>
      <c r="E95" s="243" t="s">
        <v>336</v>
      </c>
    </row>
    <row r="96" spans="1:5" s="62" customFormat="1" ht="24.95" customHeight="1">
      <c r="A96" s="96"/>
      <c r="B96" s="82"/>
      <c r="C96" s="728" t="s">
        <v>337</v>
      </c>
      <c r="D96" s="905"/>
      <c r="E96" s="587">
        <v>7084958</v>
      </c>
    </row>
    <row r="97" spans="1:5" s="62" customFormat="1" ht="24.95" customHeight="1">
      <c r="A97" s="96"/>
      <c r="B97" s="82"/>
      <c r="C97" s="728" t="s">
        <v>338</v>
      </c>
      <c r="D97" s="905"/>
      <c r="E97" s="587">
        <v>1185321.8</v>
      </c>
    </row>
    <row r="98" spans="1:5" s="62" customFormat="1" ht="24.95" customHeight="1">
      <c r="A98" s="96"/>
      <c r="B98" s="82"/>
      <c r="C98" s="902" t="s">
        <v>339</v>
      </c>
      <c r="D98" s="903"/>
      <c r="E98" s="588">
        <v>1185321.8</v>
      </c>
    </row>
    <row r="99" spans="1:5" s="62" customFormat="1" ht="24.95" customHeight="1">
      <c r="A99" s="96"/>
      <c r="B99" s="82"/>
    </row>
    <row r="100" spans="1:5" s="62" customFormat="1" ht="50.1" customHeight="1" thickBot="1">
      <c r="A100" s="96"/>
      <c r="B100" s="82"/>
      <c r="C100" s="909" t="s">
        <v>359</v>
      </c>
      <c r="D100" s="909"/>
      <c r="E100" s="910"/>
    </row>
    <row r="101" spans="1:5" s="62" customFormat="1" ht="24.95" customHeight="1">
      <c r="A101" s="96"/>
      <c r="B101" s="82"/>
      <c r="C101" s="728" t="s">
        <v>331</v>
      </c>
      <c r="D101" s="905"/>
      <c r="E101" s="243" t="s">
        <v>360</v>
      </c>
    </row>
    <row r="102" spans="1:5" s="62" customFormat="1" ht="24.95" customHeight="1">
      <c r="A102" s="96"/>
      <c r="B102" s="60"/>
      <c r="C102" s="728" t="s">
        <v>333</v>
      </c>
      <c r="D102" s="905"/>
      <c r="E102" s="243" t="s">
        <v>345</v>
      </c>
    </row>
    <row r="103" spans="1:5" s="62" customFormat="1" ht="24.95" customHeight="1">
      <c r="A103" s="96"/>
      <c r="B103" s="60"/>
      <c r="C103" s="728" t="s">
        <v>335</v>
      </c>
      <c r="D103" s="905"/>
      <c r="E103" s="243" t="s">
        <v>336</v>
      </c>
    </row>
    <row r="104" spans="1:5" s="62" customFormat="1" ht="24.95" customHeight="1">
      <c r="A104" s="96"/>
      <c r="B104" s="60"/>
      <c r="C104" s="728" t="s">
        <v>337</v>
      </c>
      <c r="D104" s="905"/>
      <c r="E104" s="587">
        <v>5671415.7999999998</v>
      </c>
    </row>
    <row r="105" spans="1:5" s="62" customFormat="1" ht="24.95" customHeight="1">
      <c r="A105" s="96"/>
      <c r="B105" s="60"/>
      <c r="C105" s="728" t="s">
        <v>338</v>
      </c>
      <c r="D105" s="905"/>
      <c r="E105" s="587">
        <v>1078782.54</v>
      </c>
    </row>
    <row r="106" spans="1:5" s="62" customFormat="1" ht="24.95" customHeight="1">
      <c r="A106" s="96"/>
      <c r="B106" s="60"/>
      <c r="C106" s="902" t="s">
        <v>339</v>
      </c>
      <c r="D106" s="903"/>
      <c r="E106" s="588">
        <v>1078782.54</v>
      </c>
    </row>
    <row r="107" spans="1:5" s="62" customFormat="1" ht="24.95" customHeight="1">
      <c r="A107" s="96"/>
      <c r="B107" s="60"/>
    </row>
    <row r="108" spans="1:5" s="62" customFormat="1" ht="35.1" customHeight="1" thickBot="1">
      <c r="A108" s="96"/>
      <c r="B108" s="60"/>
      <c r="C108" s="909" t="s">
        <v>746</v>
      </c>
      <c r="D108" s="909"/>
      <c r="E108" s="910"/>
    </row>
    <row r="109" spans="1:5" s="62" customFormat="1" ht="24.95" customHeight="1">
      <c r="A109" s="96"/>
      <c r="B109" s="60"/>
      <c r="C109" s="728" t="s">
        <v>331</v>
      </c>
      <c r="D109" s="905"/>
      <c r="E109" s="243" t="s">
        <v>361</v>
      </c>
    </row>
    <row r="110" spans="1:5" s="62" customFormat="1" ht="24.95" customHeight="1">
      <c r="A110" s="96"/>
      <c r="B110" s="60"/>
      <c r="C110" s="728" t="s">
        <v>333</v>
      </c>
      <c r="D110" s="905"/>
      <c r="E110" s="243" t="s">
        <v>362</v>
      </c>
    </row>
    <row r="111" spans="1:5" s="62" customFormat="1" ht="24.95" customHeight="1">
      <c r="A111" s="96"/>
      <c r="B111" s="60"/>
      <c r="C111" s="728" t="s">
        <v>335</v>
      </c>
      <c r="D111" s="905"/>
      <c r="E111" s="243" t="s">
        <v>336</v>
      </c>
    </row>
    <row r="112" spans="1:5" s="62" customFormat="1" ht="24.95" customHeight="1">
      <c r="A112" s="96"/>
      <c r="B112" s="60"/>
      <c r="C112" s="728" t="s">
        <v>337</v>
      </c>
      <c r="D112" s="905"/>
      <c r="E112" s="587">
        <v>1689530.82</v>
      </c>
    </row>
    <row r="113" spans="1:12" s="62" customFormat="1" ht="24.95" customHeight="1">
      <c r="A113" s="96"/>
      <c r="B113" s="60"/>
      <c r="C113" s="728" t="s">
        <v>338</v>
      </c>
      <c r="D113" s="905"/>
      <c r="E113" s="587">
        <v>1479530.82</v>
      </c>
    </row>
    <row r="114" spans="1:12" s="62" customFormat="1" ht="24.95" customHeight="1">
      <c r="A114" s="96"/>
      <c r="B114" s="82"/>
      <c r="C114" s="902" t="s">
        <v>339</v>
      </c>
      <c r="D114" s="903"/>
      <c r="E114" s="588">
        <v>554824.06000000006</v>
      </c>
    </row>
    <row r="115" spans="1:12" s="62" customFormat="1" ht="24.95" customHeight="1">
      <c r="A115" s="96"/>
      <c r="B115" s="82"/>
    </row>
    <row r="116" spans="1:12" s="62" customFormat="1" ht="35.1" customHeight="1" thickBot="1">
      <c r="A116" s="96"/>
      <c r="B116" s="82"/>
      <c r="C116" s="909" t="s">
        <v>942</v>
      </c>
      <c r="D116" s="909"/>
      <c r="E116" s="910"/>
    </row>
    <row r="117" spans="1:12" s="62" customFormat="1" ht="24.95" customHeight="1">
      <c r="A117" s="96"/>
      <c r="B117" s="60"/>
      <c r="C117" s="728" t="s">
        <v>331</v>
      </c>
      <c r="D117" s="905"/>
      <c r="E117" s="243" t="s">
        <v>363</v>
      </c>
    </row>
    <row r="118" spans="1:12" s="62" customFormat="1" ht="24.95" customHeight="1">
      <c r="A118" s="96"/>
      <c r="B118" s="82"/>
      <c r="C118" s="728" t="s">
        <v>333</v>
      </c>
      <c r="D118" s="905"/>
      <c r="E118" s="243" t="s">
        <v>345</v>
      </c>
    </row>
    <row r="119" spans="1:12" s="62" customFormat="1" ht="24.95" customHeight="1">
      <c r="A119" s="96"/>
      <c r="B119" s="82"/>
      <c r="C119" s="728" t="s">
        <v>335</v>
      </c>
      <c r="D119" s="905"/>
      <c r="E119" s="243" t="s">
        <v>336</v>
      </c>
    </row>
    <row r="120" spans="1:12" s="62" customFormat="1" ht="24.95" customHeight="1">
      <c r="A120" s="96"/>
      <c r="B120" s="82"/>
      <c r="C120" s="728" t="s">
        <v>337</v>
      </c>
      <c r="D120" s="905"/>
      <c r="E120" s="587">
        <v>2611310.8199999998</v>
      </c>
    </row>
    <row r="121" spans="1:12" s="62" customFormat="1" ht="24.95" customHeight="1">
      <c r="A121" s="96"/>
      <c r="B121" s="82"/>
      <c r="C121" s="728" t="s">
        <v>338</v>
      </c>
      <c r="D121" s="905"/>
      <c r="E121" s="587">
        <v>1958483.13</v>
      </c>
    </row>
    <row r="122" spans="1:12" s="62" customFormat="1" ht="24.95" customHeight="1">
      <c r="A122" s="96"/>
      <c r="B122" s="82"/>
      <c r="C122" s="902" t="s">
        <v>339</v>
      </c>
      <c r="D122" s="903"/>
      <c r="E122" s="588">
        <v>1305655.42</v>
      </c>
    </row>
    <row r="123" spans="1:12" s="62" customFormat="1" ht="24.95" customHeight="1">
      <c r="A123" s="96"/>
      <c r="B123" s="60"/>
    </row>
    <row r="124" spans="1:12" s="62" customFormat="1" ht="24.95" customHeight="1">
      <c r="A124" s="96"/>
      <c r="B124" s="60"/>
      <c r="C124" s="911" t="s">
        <v>941</v>
      </c>
      <c r="D124" s="911"/>
      <c r="E124" s="911"/>
      <c r="F124" s="911"/>
      <c r="G124" s="911"/>
      <c r="H124" s="911"/>
      <c r="I124" s="911"/>
      <c r="J124" s="126"/>
      <c r="K124" s="126"/>
      <c r="L124" s="126"/>
    </row>
    <row r="125" spans="1:12" s="62" customFormat="1" ht="24.95" customHeight="1">
      <c r="A125" s="96"/>
      <c r="B125" s="82"/>
      <c r="C125" s="718"/>
      <c r="D125" s="718"/>
      <c r="E125" s="718"/>
      <c r="F125" s="718"/>
      <c r="G125" s="718"/>
      <c r="H125" s="718"/>
      <c r="I125" s="718"/>
      <c r="J125" s="128"/>
      <c r="K125" s="128"/>
      <c r="L125" s="128"/>
    </row>
    <row r="126" spans="1:12" s="62" customFormat="1" ht="24.95" customHeight="1">
      <c r="A126" s="96"/>
      <c r="B126" s="82"/>
      <c r="C126" s="718"/>
      <c r="D126" s="718"/>
      <c r="E126" s="718"/>
      <c r="F126" s="718"/>
      <c r="G126" s="718"/>
      <c r="H126" s="718"/>
      <c r="I126" s="718"/>
      <c r="J126" s="128"/>
      <c r="K126" s="128"/>
      <c r="L126" s="128"/>
    </row>
    <row r="127" spans="1:12" s="62" customFormat="1" ht="24.95" customHeight="1">
      <c r="A127" s="96"/>
      <c r="B127" s="82"/>
      <c r="C127" s="127"/>
      <c r="D127" s="128"/>
      <c r="E127" s="128"/>
      <c r="F127" s="128"/>
      <c r="G127" s="128"/>
      <c r="H127" s="128"/>
      <c r="I127" s="128"/>
      <c r="J127" s="128"/>
      <c r="K127" s="128"/>
      <c r="L127" s="128"/>
    </row>
    <row r="128" spans="1:12" s="62" customFormat="1" ht="24.95" customHeight="1">
      <c r="A128" s="96"/>
      <c r="B128" s="61"/>
    </row>
    <row r="129" spans="1:2" s="62" customFormat="1" ht="24.95" customHeight="1">
      <c r="A129" s="96"/>
      <c r="B129" s="61"/>
    </row>
    <row r="130" spans="1:2" s="62" customFormat="1" ht="24.95" customHeight="1">
      <c r="A130" s="96"/>
      <c r="B130" s="61"/>
    </row>
    <row r="131" spans="1:2" s="62" customFormat="1" ht="24.95" customHeight="1">
      <c r="A131" s="96"/>
      <c r="B131" s="61"/>
    </row>
    <row r="132" spans="1:2" s="62" customFormat="1" ht="24.95" customHeight="1">
      <c r="A132" s="96"/>
      <c r="B132" s="61"/>
    </row>
    <row r="133" spans="1:2" s="62" customFormat="1" ht="24.95" customHeight="1">
      <c r="A133" s="96"/>
      <c r="B133" s="61"/>
    </row>
    <row r="134" spans="1:2" s="62" customFormat="1" ht="24.95" customHeight="1">
      <c r="A134" s="96"/>
      <c r="B134" s="61"/>
    </row>
    <row r="135" spans="1:2" s="62" customFormat="1" ht="24.95" customHeight="1">
      <c r="A135" s="96"/>
      <c r="B135" s="61"/>
    </row>
  </sheetData>
  <sheetProtection algorithmName="SHA-512" hashValue="iE5d4QbjUpUCIcx3/JvlJ4AvEimvh6pW4Z7rlxV/Gq0gBK0/rXg0RyTHkftkCJCUDz1I4zZOGJfzjqo7krze8g==" saltValue="wEQdVpqLQXhR/1wfreIBRw==" spinCount="100000" sheet="1" objects="1" scenarios="1" formatColumns="0" formatRows="0" autoFilter="0"/>
  <mergeCells count="89">
    <mergeCell ref="C92:E92"/>
    <mergeCell ref="C100:E100"/>
    <mergeCell ref="C108:E108"/>
    <mergeCell ref="C116:E116"/>
    <mergeCell ref="C124:I126"/>
    <mergeCell ref="C97:D97"/>
    <mergeCell ref="C96:D96"/>
    <mergeCell ref="C95:D95"/>
    <mergeCell ref="C94:D94"/>
    <mergeCell ref="C93:D93"/>
    <mergeCell ref="C104:D104"/>
    <mergeCell ref="C103:D103"/>
    <mergeCell ref="C102:D102"/>
    <mergeCell ref="C101:D101"/>
    <mergeCell ref="C98:D98"/>
    <mergeCell ref="C111:D111"/>
    <mergeCell ref="C52:E52"/>
    <mergeCell ref="C60:E60"/>
    <mergeCell ref="C68:E68"/>
    <mergeCell ref="C76:E76"/>
    <mergeCell ref="C84:E84"/>
    <mergeCell ref="C71:D71"/>
    <mergeCell ref="C70:D70"/>
    <mergeCell ref="C69:D69"/>
    <mergeCell ref="C66:D66"/>
    <mergeCell ref="C65:D65"/>
    <mergeCell ref="C78:D78"/>
    <mergeCell ref="C77:D77"/>
    <mergeCell ref="C74:D74"/>
    <mergeCell ref="C73:D73"/>
    <mergeCell ref="C72:D72"/>
    <mergeCell ref="C46:D46"/>
    <mergeCell ref="C30:D30"/>
    <mergeCell ref="C29:D29"/>
    <mergeCell ref="C28:E28"/>
    <mergeCell ref="C36:E36"/>
    <mergeCell ref="C44:E44"/>
    <mergeCell ref="C37:D37"/>
    <mergeCell ref="C34:D34"/>
    <mergeCell ref="C33:D33"/>
    <mergeCell ref="C32:D32"/>
    <mergeCell ref="C31:D31"/>
    <mergeCell ref="C42:D42"/>
    <mergeCell ref="C41:D41"/>
    <mergeCell ref="C40:D40"/>
    <mergeCell ref="C39:D39"/>
    <mergeCell ref="C38:D38"/>
    <mergeCell ref="C85:D85"/>
    <mergeCell ref="C82:D82"/>
    <mergeCell ref="C81:D81"/>
    <mergeCell ref="C80:D80"/>
    <mergeCell ref="C79:D79"/>
    <mergeCell ref="C90:D90"/>
    <mergeCell ref="C89:D89"/>
    <mergeCell ref="C88:D88"/>
    <mergeCell ref="C87:D87"/>
    <mergeCell ref="C86:D86"/>
    <mergeCell ref="D6:I6"/>
    <mergeCell ref="C7:I21"/>
    <mergeCell ref="D23:I23"/>
    <mergeCell ref="C63:D63"/>
    <mergeCell ref="C62:D62"/>
    <mergeCell ref="C61:D61"/>
    <mergeCell ref="C58:D58"/>
    <mergeCell ref="C57:D57"/>
    <mergeCell ref="C56:D56"/>
    <mergeCell ref="C55:D55"/>
    <mergeCell ref="C54:D54"/>
    <mergeCell ref="C53:D53"/>
    <mergeCell ref="C49:D49"/>
    <mergeCell ref="C48:D48"/>
    <mergeCell ref="C47:D47"/>
    <mergeCell ref="C45:D45"/>
    <mergeCell ref="C50:D50"/>
    <mergeCell ref="C24:I27"/>
    <mergeCell ref="C122:D122"/>
    <mergeCell ref="C114:D114"/>
    <mergeCell ref="C113:D113"/>
    <mergeCell ref="C112:D112"/>
    <mergeCell ref="C64:D64"/>
    <mergeCell ref="C117:D117"/>
    <mergeCell ref="C118:D118"/>
    <mergeCell ref="C119:D119"/>
    <mergeCell ref="C120:D120"/>
    <mergeCell ref="C121:D121"/>
    <mergeCell ref="C110:D110"/>
    <mergeCell ref="C109:D109"/>
    <mergeCell ref="C106:D106"/>
    <mergeCell ref="C105:D105"/>
  </mergeCells>
  <hyperlinks>
    <hyperlink ref="E3" location="'Inovações e novas oportunidades'!C6" display="GRI 3-3" xr:uid="{99B326A3-399C-4C8D-A6E7-6B0470DB7A30}"/>
    <hyperlink ref="F3" location="'Inovações e novas oportunidades'!C23" display="GRI EU8" xr:uid="{47D7D152-0843-4796-9F80-037F2C662254}"/>
  </hyperlinks>
  <pageMargins left="0.511811024" right="0.511811024" top="0.78740157499999996" bottom="0.78740157499999996" header="0.31496062000000002" footer="0.31496062000000002"/>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5D02-CEE5-45C2-8030-40B927717E05}">
  <sheetPr>
    <tabColor rgb="FF695E4A"/>
  </sheetPr>
  <dimension ref="A1:AT263"/>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5"/>
  <cols>
    <col min="1" max="1" width="33.7109375" style="285" customWidth="1"/>
    <col min="2" max="2" width="3.7109375" style="260" customWidth="1"/>
    <col min="3" max="9" width="20.85546875" style="268" customWidth="1"/>
    <col min="10" max="12" width="14.140625" style="268" customWidth="1"/>
    <col min="13" max="13" width="9.140625" style="268" customWidth="1"/>
    <col min="14" max="21" width="14.140625" style="268" hidden="1" customWidth="1"/>
    <col min="22" max="23" width="30" style="268" hidden="1" customWidth="1"/>
    <col min="24" max="31" width="18.140625" style="268" hidden="1" customWidth="1"/>
    <col min="32" max="33" width="18.140625" style="261" hidden="1" customWidth="1"/>
    <col min="34" max="16384" width="0" style="261" hidden="1"/>
  </cols>
  <sheetData>
    <row r="1" spans="1:46" s="62" customFormat="1" ht="24.95" customHeight="1">
      <c r="A1" s="142"/>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591" t="str">
        <f>Índice!B139</f>
        <v>CAPITAL MANUFATURADO</v>
      </c>
      <c r="D3" s="60"/>
      <c r="E3" s="608" t="s">
        <v>699</v>
      </c>
      <c r="F3" s="608" t="s">
        <v>700</v>
      </c>
      <c r="G3" s="608" t="s">
        <v>701</v>
      </c>
      <c r="H3" s="608" t="s">
        <v>702</v>
      </c>
      <c r="I3" s="608" t="s">
        <v>704</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Índice!C139</f>
        <v>Ativos e desempenho</v>
      </c>
      <c r="D4" s="60"/>
      <c r="E4" s="608" t="s">
        <v>697</v>
      </c>
      <c r="F4" s="608" t="s">
        <v>698</v>
      </c>
      <c r="G4" s="512"/>
      <c r="H4" s="512"/>
      <c r="I4" s="512"/>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63"/>
      <c r="F5" s="63"/>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92" t="str">
        <f>Índice!D134</f>
        <v>GRI EU6</v>
      </c>
      <c r="D6" s="914" t="str">
        <f>Índice!E134</f>
        <v>Abordagem da gestão para garantir a disponibilidade e a confiabilidade da energia no curto e longo prazo</v>
      </c>
      <c r="E6" s="915"/>
      <c r="F6" s="915"/>
      <c r="G6" s="915"/>
      <c r="H6" s="915"/>
      <c r="I6" s="915"/>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925" t="s">
        <v>364</v>
      </c>
      <c r="D7" s="925"/>
      <c r="E7" s="925"/>
      <c r="F7" s="925"/>
      <c r="G7" s="925"/>
      <c r="H7" s="925"/>
      <c r="I7" s="925"/>
      <c r="J7" s="87"/>
      <c r="K7" s="87"/>
      <c r="L7" s="87"/>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1"/>
      <c r="D8" s="711"/>
      <c r="E8" s="711"/>
      <c r="F8" s="711"/>
      <c r="G8" s="711"/>
      <c r="H8" s="711"/>
      <c r="I8" s="711"/>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1"/>
      <c r="D9" s="711"/>
      <c r="E9" s="711"/>
      <c r="F9" s="711"/>
      <c r="G9" s="711"/>
      <c r="H9" s="711"/>
      <c r="I9" s="711"/>
      <c r="J9" s="92"/>
      <c r="K9" s="92"/>
      <c r="L9" s="92"/>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13"/>
      <c r="D10" s="713"/>
      <c r="E10" s="713"/>
      <c r="F10" s="713"/>
      <c r="G10" s="713"/>
      <c r="H10" s="713"/>
      <c r="I10" s="713"/>
      <c r="J10" s="68"/>
      <c r="K10" s="68"/>
      <c r="L10" s="68"/>
      <c r="M10" s="68"/>
    </row>
    <row r="11" spans="1:46" s="62" customFormat="1" ht="24.95" customHeight="1">
      <c r="A11" s="96"/>
      <c r="B11" s="76"/>
      <c r="C11" s="592" t="str">
        <f>Índice!D135</f>
        <v>GRI EU11</v>
      </c>
      <c r="D11" s="914" t="str">
        <f>Índice!E135</f>
        <v>Eficiência média de geração de usinas termelétricas, por fonte de energia e por sistema regulatório</v>
      </c>
      <c r="E11" s="915"/>
      <c r="F11" s="915"/>
      <c r="G11" s="915"/>
      <c r="H11" s="915"/>
      <c r="I11" s="915"/>
      <c r="L11" s="763"/>
      <c r="M11" s="764"/>
      <c r="N11" s="68"/>
      <c r="O11" s="69"/>
      <c r="P11" s="69"/>
      <c r="Q11" s="69"/>
      <c r="R11" s="69"/>
      <c r="S11" s="69"/>
      <c r="T11" s="69"/>
      <c r="U11" s="70"/>
      <c r="V11" s="71"/>
      <c r="W11" s="71"/>
      <c r="X11" s="71"/>
      <c r="Y11" s="71"/>
      <c r="Z11" s="72"/>
      <c r="AA11" s="71"/>
      <c r="AB11" s="71"/>
      <c r="AC11" s="71"/>
      <c r="AD11" s="71"/>
      <c r="AE11" s="71"/>
      <c r="AF11" s="71"/>
      <c r="AG11" s="71"/>
      <c r="AH11" s="71"/>
      <c r="AI11" s="71"/>
      <c r="AJ11" s="71"/>
      <c r="AK11" s="71"/>
      <c r="AL11" s="71"/>
      <c r="AM11" s="71"/>
      <c r="AN11" s="71"/>
      <c r="AO11" s="66"/>
      <c r="AP11" s="65"/>
      <c r="AQ11" s="65"/>
      <c r="AR11" s="65"/>
      <c r="AS11" s="65"/>
    </row>
    <row r="12" spans="1:46" s="62" customFormat="1" ht="24.95" customHeight="1">
      <c r="A12" s="96"/>
      <c r="B12" s="76"/>
      <c r="C12" s="916" t="s">
        <v>947</v>
      </c>
      <c r="D12" s="916"/>
      <c r="E12" s="916"/>
      <c r="F12" s="916"/>
      <c r="G12" s="916"/>
      <c r="H12" s="916"/>
      <c r="I12" s="917"/>
    </row>
    <row r="13" spans="1:46" s="62" customFormat="1" ht="24.95" customHeight="1" thickBot="1">
      <c r="A13" s="96"/>
      <c r="B13" s="76"/>
      <c r="C13" s="927" t="s">
        <v>365</v>
      </c>
      <c r="D13" s="927"/>
      <c r="E13" s="595">
        <v>2022</v>
      </c>
      <c r="F13" s="595">
        <v>2023</v>
      </c>
      <c r="G13" s="596">
        <v>2024</v>
      </c>
      <c r="H13" s="61"/>
    </row>
    <row r="14" spans="1:46" s="62" customFormat="1" ht="24.95" customHeight="1">
      <c r="A14" s="96"/>
      <c r="B14" s="76"/>
      <c r="C14" s="758" t="s">
        <v>366</v>
      </c>
      <c r="D14" s="758"/>
      <c r="E14" s="242" t="s">
        <v>367</v>
      </c>
      <c r="F14" s="242">
        <v>32.11</v>
      </c>
      <c r="G14" s="243">
        <v>35.51</v>
      </c>
      <c r="H14" s="61"/>
    </row>
    <row r="15" spans="1:46" s="62" customFormat="1" ht="24.95" customHeight="1">
      <c r="A15" s="96"/>
      <c r="B15" s="76"/>
      <c r="C15" s="758" t="s">
        <v>368</v>
      </c>
      <c r="D15" s="758"/>
      <c r="E15" s="242" t="s">
        <v>367</v>
      </c>
      <c r="F15" s="242">
        <v>36.630000000000003</v>
      </c>
      <c r="G15" s="243">
        <v>36.979999999999997</v>
      </c>
      <c r="H15" s="61"/>
    </row>
    <row r="16" spans="1:46" s="62" customFormat="1" ht="24.95" customHeight="1">
      <c r="A16" s="96"/>
      <c r="B16" s="76"/>
      <c r="C16" s="758" t="s">
        <v>369</v>
      </c>
      <c r="D16" s="758"/>
      <c r="E16" s="242">
        <v>35.11</v>
      </c>
      <c r="F16" s="242">
        <v>52.83</v>
      </c>
      <c r="G16" s="243">
        <v>52.95</v>
      </c>
      <c r="H16" s="61"/>
    </row>
    <row r="17" spans="1:45" s="62" customFormat="1" ht="24.95" customHeight="1">
      <c r="A17" s="96"/>
      <c r="B17" s="76"/>
      <c r="C17" s="758" t="s">
        <v>370</v>
      </c>
      <c r="D17" s="758"/>
      <c r="E17" s="242">
        <v>53.14</v>
      </c>
      <c r="F17" s="242">
        <v>52.57</v>
      </c>
      <c r="G17" s="243">
        <v>53.7</v>
      </c>
      <c r="H17" s="61"/>
    </row>
    <row r="18" spans="1:45" s="62" customFormat="1" ht="24.95" customHeight="1">
      <c r="A18" s="96"/>
      <c r="B18" s="60"/>
      <c r="C18" s="758" t="s">
        <v>371</v>
      </c>
      <c r="D18" s="758"/>
      <c r="E18" s="242">
        <v>35.94</v>
      </c>
      <c r="F18" s="242">
        <v>33.799999999999997</v>
      </c>
      <c r="G18" s="243">
        <v>34.44</v>
      </c>
      <c r="H18" s="61"/>
    </row>
    <row r="19" spans="1:45" s="62" customFormat="1" ht="24.95" customHeight="1">
      <c r="A19" s="96"/>
      <c r="B19" s="60"/>
      <c r="C19" s="758" t="s">
        <v>948</v>
      </c>
      <c r="D19" s="758"/>
      <c r="E19" s="242">
        <v>49.91</v>
      </c>
      <c r="F19" s="242">
        <v>53.79</v>
      </c>
      <c r="G19" s="243">
        <v>55.57</v>
      </c>
      <c r="H19" s="61"/>
    </row>
    <row r="20" spans="1:45" s="62" customFormat="1" ht="24.95" customHeight="1">
      <c r="A20" s="96"/>
      <c r="B20" s="60"/>
      <c r="C20" s="758" t="s">
        <v>949</v>
      </c>
      <c r="D20" s="758"/>
      <c r="E20" s="242">
        <v>59.41</v>
      </c>
      <c r="F20" s="242" t="s">
        <v>367</v>
      </c>
      <c r="G20" s="243">
        <v>54.74</v>
      </c>
      <c r="H20" s="61"/>
    </row>
    <row r="21" spans="1:45" s="62" customFormat="1" ht="24.95" customHeight="1" thickBot="1">
      <c r="A21" s="96"/>
      <c r="B21" s="60"/>
      <c r="C21" s="927" t="s">
        <v>372</v>
      </c>
      <c r="D21" s="927"/>
      <c r="E21" s="595">
        <v>2022</v>
      </c>
      <c r="F21" s="595">
        <v>2023</v>
      </c>
      <c r="G21" s="596">
        <v>2024</v>
      </c>
      <c r="H21" s="61"/>
    </row>
    <row r="22" spans="1:45" s="62" customFormat="1" ht="24.95" customHeight="1">
      <c r="A22" s="96"/>
      <c r="B22" s="60"/>
      <c r="C22" s="758" t="s">
        <v>968</v>
      </c>
      <c r="D22" s="758"/>
      <c r="E22" s="242">
        <v>42.32</v>
      </c>
      <c r="F22" s="242">
        <v>49.08</v>
      </c>
      <c r="G22" s="243">
        <v>41.01</v>
      </c>
      <c r="H22" s="61"/>
    </row>
    <row r="23" spans="1:45" s="62" customFormat="1" ht="24.95" customHeight="1">
      <c r="A23" s="96"/>
      <c r="B23" s="60"/>
      <c r="C23" s="896" t="s">
        <v>373</v>
      </c>
      <c r="D23" s="846"/>
      <c r="E23" s="846"/>
      <c r="F23" s="846"/>
      <c r="G23" s="846"/>
      <c r="H23" s="597"/>
      <c r="I23" s="597"/>
      <c r="J23" s="597"/>
      <c r="K23" s="597"/>
      <c r="L23" s="598"/>
    </row>
    <row r="24" spans="1:45" s="62" customFormat="1" ht="24.95" customHeight="1">
      <c r="A24" s="96"/>
      <c r="B24" s="60"/>
      <c r="C24" s="896"/>
      <c r="D24" s="846"/>
      <c r="E24" s="846"/>
      <c r="F24" s="846"/>
      <c r="G24" s="846"/>
      <c r="H24" s="597"/>
      <c r="I24" s="597"/>
      <c r="J24" s="597"/>
      <c r="K24" s="597"/>
      <c r="L24" s="598"/>
    </row>
    <row r="25" spans="1:45" s="62" customFormat="1" ht="24.95" customHeight="1">
      <c r="A25" s="96"/>
      <c r="B25" s="60"/>
      <c r="C25" s="874"/>
      <c r="D25" s="875"/>
      <c r="E25" s="875"/>
      <c r="F25" s="875"/>
      <c r="G25" s="875"/>
      <c r="H25" s="597"/>
      <c r="I25" s="597"/>
      <c r="J25" s="597"/>
      <c r="K25" s="597"/>
      <c r="L25" s="598"/>
    </row>
    <row r="26" spans="1:45" s="134" customFormat="1" ht="35.1" customHeight="1">
      <c r="A26" s="157"/>
      <c r="B26" s="82"/>
      <c r="C26" s="876" t="s">
        <v>943</v>
      </c>
      <c r="D26" s="877"/>
      <c r="E26" s="877"/>
      <c r="F26" s="877"/>
      <c r="G26" s="878"/>
    </row>
    <row r="27" spans="1:45" s="62" customFormat="1" ht="24.95" customHeight="1">
      <c r="A27" s="96"/>
      <c r="B27" s="82"/>
      <c r="C27" s="533" t="s">
        <v>944</v>
      </c>
    </row>
    <row r="28" spans="1:45" s="62" customFormat="1" ht="24.95" customHeight="1">
      <c r="A28" s="96"/>
      <c r="B28" s="60"/>
      <c r="C28" s="533" t="s">
        <v>945</v>
      </c>
    </row>
    <row r="29" spans="1:45" s="62" customFormat="1" ht="24.95" customHeight="1">
      <c r="A29" s="96"/>
      <c r="B29" s="60"/>
      <c r="C29" s="533" t="s">
        <v>946</v>
      </c>
    </row>
    <row r="30" spans="1:45" s="62" customFormat="1" ht="24.95" customHeight="1">
      <c r="A30" s="96"/>
      <c r="B30" s="60"/>
    </row>
    <row r="31" spans="1:45" s="62" customFormat="1" ht="24.95" customHeight="1">
      <c r="A31" s="96"/>
      <c r="B31" s="60"/>
      <c r="C31" s="592" t="str">
        <f>Índice!D136</f>
        <v>GRI 11.7.4</v>
      </c>
      <c r="D31" s="914" t="str">
        <f>Índice!E136</f>
        <v>Encerramento e reabilitação</v>
      </c>
      <c r="E31" s="915"/>
      <c r="F31" s="915"/>
      <c r="G31" s="915"/>
      <c r="H31" s="915"/>
      <c r="I31" s="915"/>
      <c r="J31" s="60"/>
      <c r="K31" s="60"/>
      <c r="L31" s="102"/>
      <c r="M31" s="95"/>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24.95" customHeight="1">
      <c r="A32" s="96"/>
      <c r="B32" s="60"/>
      <c r="C32" s="926" t="s">
        <v>374</v>
      </c>
      <c r="D32" s="925"/>
      <c r="E32" s="925"/>
      <c r="F32" s="925"/>
      <c r="G32" s="925"/>
      <c r="H32" s="925"/>
      <c r="I32" s="925"/>
      <c r="J32" s="85"/>
      <c r="K32" s="85"/>
      <c r="L32" s="85"/>
      <c r="M32" s="73"/>
    </row>
    <row r="33" spans="1:45" s="62" customFormat="1" ht="24.95" customHeight="1">
      <c r="A33" s="96"/>
      <c r="B33" s="60"/>
      <c r="C33" s="712"/>
      <c r="D33" s="713"/>
      <c r="E33" s="713"/>
      <c r="F33" s="713"/>
      <c r="G33" s="713"/>
      <c r="H33" s="713"/>
      <c r="I33" s="713"/>
      <c r="J33" s="87"/>
      <c r="K33" s="87"/>
      <c r="L33" s="87"/>
      <c r="M33" s="68"/>
    </row>
    <row r="34" spans="1:45" s="62" customFormat="1" ht="24.95" customHeight="1">
      <c r="A34" s="96"/>
      <c r="B34" s="60"/>
    </row>
    <row r="35" spans="1:45" s="62" customFormat="1" ht="24.95" customHeight="1">
      <c r="A35" s="96"/>
      <c r="B35" s="60"/>
      <c r="C35" s="592" t="str">
        <f>Índice!D137</f>
        <v>GRI 11.7.5</v>
      </c>
      <c r="D35" s="914" t="str">
        <f>Índice!E137</f>
        <v>Estruturas descomissionadas deixadas no local</v>
      </c>
      <c r="E35" s="915"/>
      <c r="F35" s="915"/>
      <c r="G35" s="915"/>
      <c r="H35" s="915"/>
      <c r="I35" s="915"/>
      <c r="J35" s="60"/>
      <c r="K35" s="60"/>
      <c r="L35" s="102"/>
      <c r="M35" s="95"/>
      <c r="O35" s="63"/>
      <c r="P35" s="63"/>
      <c r="Q35" s="63"/>
      <c r="R35" s="63"/>
      <c r="S35" s="63"/>
      <c r="T35" s="63"/>
      <c r="U35" s="64"/>
      <c r="V35" s="65"/>
      <c r="W35" s="65"/>
      <c r="X35" s="65"/>
      <c r="Y35" s="65"/>
      <c r="Z35" s="66"/>
      <c r="AA35" s="65"/>
      <c r="AB35" s="65"/>
      <c r="AC35" s="65"/>
      <c r="AD35" s="65"/>
      <c r="AE35" s="65"/>
      <c r="AF35" s="65"/>
      <c r="AG35" s="65"/>
      <c r="AH35" s="65"/>
      <c r="AI35" s="65"/>
      <c r="AJ35" s="65"/>
      <c r="AK35" s="65"/>
      <c r="AL35" s="65"/>
      <c r="AM35" s="65"/>
      <c r="AN35" s="65"/>
      <c r="AO35" s="66"/>
      <c r="AP35" s="65"/>
      <c r="AQ35" s="65"/>
      <c r="AR35" s="65"/>
      <c r="AS35" s="65"/>
    </row>
    <row r="36" spans="1:45" s="62" customFormat="1" ht="24.95" customHeight="1">
      <c r="A36" s="96"/>
      <c r="B36" s="60"/>
      <c r="C36" s="926" t="s">
        <v>375</v>
      </c>
      <c r="D36" s="925"/>
      <c r="E36" s="925"/>
      <c r="F36" s="925"/>
      <c r="G36" s="925"/>
      <c r="H36" s="925"/>
      <c r="I36" s="925"/>
      <c r="J36" s="85"/>
      <c r="K36" s="85"/>
      <c r="L36" s="85"/>
      <c r="M36" s="73"/>
    </row>
    <row r="37" spans="1:45" s="62" customFormat="1" ht="24.95" customHeight="1">
      <c r="A37" s="96"/>
      <c r="B37" s="60"/>
      <c r="C37" s="710"/>
      <c r="D37" s="711"/>
      <c r="E37" s="711"/>
      <c r="F37" s="711"/>
      <c r="G37" s="711"/>
      <c r="H37" s="711"/>
      <c r="I37" s="711"/>
      <c r="J37" s="87"/>
      <c r="K37" s="87"/>
      <c r="L37" s="87"/>
      <c r="M37" s="73"/>
    </row>
    <row r="38" spans="1:45" s="62" customFormat="1" ht="24.95" customHeight="1">
      <c r="A38" s="96"/>
      <c r="B38" s="60"/>
      <c r="C38" s="86"/>
      <c r="D38" s="87"/>
      <c r="E38" s="87"/>
      <c r="F38" s="87"/>
      <c r="G38" s="87"/>
      <c r="H38" s="87"/>
      <c r="I38" s="87"/>
      <c r="J38" s="87"/>
      <c r="K38" s="87"/>
      <c r="L38" s="87"/>
      <c r="M38" s="68"/>
    </row>
    <row r="39" spans="1:45" s="62" customFormat="1" ht="24.95" customHeight="1">
      <c r="A39" s="96"/>
      <c r="B39" s="60"/>
      <c r="C39" s="592" t="str">
        <f>Índice!D138</f>
        <v>SASB EM-EP-420a.1</v>
      </c>
      <c r="D39" s="914" t="str">
        <f>Índice!E138</f>
        <v>Sensibilidade dos níveis de reserva de hidrocarbonetos a cenários de projeção de preços futuros que contabilizam um preço para as emissões de carbono</v>
      </c>
      <c r="E39" s="915"/>
      <c r="F39" s="915"/>
      <c r="G39" s="915"/>
      <c r="H39" s="915"/>
      <c r="I39" s="915"/>
    </row>
    <row r="40" spans="1:45" s="62" customFormat="1" ht="24.95" customHeight="1">
      <c r="A40" s="96"/>
      <c r="B40" s="60"/>
      <c r="C40" s="925" t="s">
        <v>376</v>
      </c>
      <c r="D40" s="925"/>
      <c r="E40" s="925"/>
      <c r="F40" s="925"/>
      <c r="G40" s="925"/>
      <c r="H40" s="925"/>
      <c r="I40" s="925"/>
      <c r="J40" s="87"/>
      <c r="K40" s="87"/>
      <c r="L40" s="87"/>
      <c r="M40" s="73"/>
    </row>
    <row r="41" spans="1:45" s="62" customFormat="1" ht="24.95" customHeight="1">
      <c r="A41" s="96"/>
      <c r="B41" s="60"/>
      <c r="C41" s="711"/>
      <c r="D41" s="711"/>
      <c r="E41" s="711"/>
      <c r="F41" s="711"/>
      <c r="G41" s="711"/>
      <c r="H41" s="711"/>
      <c r="I41" s="711"/>
      <c r="J41" s="87"/>
      <c r="K41" s="87"/>
      <c r="L41" s="87"/>
      <c r="M41" s="73"/>
    </row>
    <row r="42" spans="1:45" s="62" customFormat="1" ht="24.95" customHeight="1">
      <c r="A42" s="96"/>
      <c r="B42" s="60"/>
      <c r="C42" s="711"/>
      <c r="D42" s="711"/>
      <c r="E42" s="711"/>
      <c r="F42" s="711"/>
      <c r="G42" s="711"/>
      <c r="H42" s="711"/>
      <c r="I42" s="711"/>
      <c r="J42" s="87"/>
      <c r="K42" s="87"/>
      <c r="L42" s="87"/>
      <c r="M42" s="73"/>
    </row>
    <row r="43" spans="1:45" s="62" customFormat="1" ht="24.95" customHeight="1">
      <c r="A43" s="96"/>
      <c r="B43" s="60"/>
      <c r="C43" s="711"/>
      <c r="D43" s="711"/>
      <c r="E43" s="711"/>
      <c r="F43" s="711"/>
      <c r="G43" s="711"/>
      <c r="H43" s="711"/>
      <c r="I43" s="711"/>
      <c r="J43" s="87"/>
      <c r="K43" s="87"/>
      <c r="L43" s="87"/>
      <c r="M43" s="73"/>
    </row>
    <row r="44" spans="1:45" s="62" customFormat="1" ht="24.95" customHeight="1">
      <c r="A44" s="96"/>
      <c r="B44" s="60"/>
      <c r="C44" s="711"/>
      <c r="D44" s="711"/>
      <c r="E44" s="711"/>
      <c r="F44" s="711"/>
      <c r="G44" s="711"/>
      <c r="H44" s="711"/>
      <c r="I44" s="711"/>
      <c r="J44" s="87"/>
      <c r="K44" s="87"/>
      <c r="L44" s="87"/>
      <c r="M44" s="73"/>
    </row>
    <row r="45" spans="1:45" s="62" customFormat="1" ht="24.95" customHeight="1">
      <c r="A45" s="96"/>
      <c r="B45" s="60"/>
      <c r="C45" s="711"/>
      <c r="D45" s="711"/>
      <c r="E45" s="711"/>
      <c r="F45" s="711"/>
      <c r="G45" s="711"/>
      <c r="H45" s="711"/>
      <c r="I45" s="711"/>
      <c r="J45" s="87"/>
      <c r="K45" s="87"/>
      <c r="L45" s="87"/>
      <c r="M45" s="73"/>
    </row>
    <row r="46" spans="1:45" s="62" customFormat="1" ht="24.95" customHeight="1">
      <c r="A46" s="96"/>
      <c r="B46" s="60"/>
      <c r="C46" s="711"/>
      <c r="D46" s="711"/>
      <c r="E46" s="711"/>
      <c r="F46" s="711"/>
      <c r="G46" s="711"/>
      <c r="H46" s="711"/>
      <c r="I46" s="711"/>
      <c r="J46" s="87"/>
      <c r="K46" s="87"/>
      <c r="L46" s="87"/>
      <c r="M46" s="73"/>
    </row>
    <row r="47" spans="1:45" s="62" customFormat="1" ht="24.95" customHeight="1">
      <c r="A47" s="96"/>
      <c r="B47" s="82"/>
      <c r="C47" s="711"/>
      <c r="D47" s="711"/>
      <c r="E47" s="711"/>
      <c r="F47" s="711"/>
      <c r="G47" s="711"/>
      <c r="H47" s="711"/>
      <c r="I47" s="711"/>
      <c r="J47" s="87"/>
      <c r="K47" s="87"/>
      <c r="L47" s="87"/>
      <c r="M47" s="73"/>
    </row>
    <row r="48" spans="1:45" s="62" customFormat="1" ht="24.95" customHeight="1">
      <c r="A48" s="96"/>
      <c r="B48" s="82"/>
      <c r="C48" s="711"/>
      <c r="D48" s="711"/>
      <c r="E48" s="711"/>
      <c r="F48" s="711"/>
      <c r="G48" s="711"/>
      <c r="H48" s="711"/>
      <c r="I48" s="711"/>
      <c r="J48" s="87"/>
      <c r="K48" s="87"/>
      <c r="L48" s="87"/>
      <c r="M48" s="73"/>
    </row>
    <row r="49" spans="1:13" s="62" customFormat="1" ht="24.95" customHeight="1">
      <c r="A49" s="96"/>
      <c r="B49" s="82"/>
      <c r="C49" s="592" t="str">
        <f>Índice!D139</f>
        <v>GRI EU1</v>
      </c>
      <c r="D49" s="921" t="str">
        <f>Índice!E139</f>
        <v>Capacidade instalada (MW), por fonte de energia primária e regime regulatório</v>
      </c>
      <c r="E49" s="922"/>
      <c r="F49" s="922"/>
      <c r="G49" s="922"/>
      <c r="H49" s="922"/>
      <c r="I49" s="923"/>
      <c r="J49" s="87"/>
      <c r="K49" s="87"/>
      <c r="L49" s="87"/>
      <c r="M49" s="73"/>
    </row>
    <row r="50" spans="1:13" s="62" customFormat="1" ht="24.95" customHeight="1">
      <c r="A50" s="96"/>
      <c r="B50" s="82"/>
      <c r="C50" s="924" t="s">
        <v>377</v>
      </c>
      <c r="D50" s="924"/>
      <c r="E50" s="924"/>
      <c r="F50" s="924"/>
      <c r="G50" s="924"/>
      <c r="H50" s="924"/>
      <c r="I50" s="924"/>
      <c r="J50" s="91"/>
    </row>
    <row r="51" spans="1:13" s="62" customFormat="1" ht="24.95" customHeight="1">
      <c r="A51" s="96"/>
      <c r="B51" s="82"/>
      <c r="C51" s="718"/>
      <c r="D51" s="718"/>
      <c r="E51" s="718"/>
      <c r="F51" s="718"/>
      <c r="G51" s="718"/>
      <c r="H51" s="718"/>
      <c r="I51" s="718"/>
      <c r="J51" s="91"/>
    </row>
    <row r="52" spans="1:13" s="62" customFormat="1" ht="24.95" customHeight="1">
      <c r="A52" s="96"/>
      <c r="B52" s="82"/>
      <c r="C52" s="718"/>
      <c r="D52" s="718"/>
      <c r="E52" s="718"/>
      <c r="F52" s="718"/>
      <c r="G52" s="718"/>
      <c r="H52" s="718"/>
      <c r="I52" s="718"/>
      <c r="J52" s="91"/>
    </row>
    <row r="53" spans="1:13" s="62" customFormat="1" ht="24.95" customHeight="1">
      <c r="A53" s="96"/>
      <c r="B53" s="82"/>
      <c r="C53" s="718"/>
      <c r="D53" s="718"/>
      <c r="E53" s="718"/>
      <c r="F53" s="718"/>
      <c r="G53" s="718"/>
      <c r="H53" s="718"/>
      <c r="I53" s="718"/>
      <c r="J53" s="91"/>
    </row>
    <row r="54" spans="1:13" s="62" customFormat="1" ht="24.95" customHeight="1">
      <c r="A54" s="96"/>
      <c r="B54" s="82"/>
      <c r="C54" s="718"/>
      <c r="D54" s="718"/>
      <c r="E54" s="718"/>
      <c r="F54" s="718"/>
      <c r="G54" s="718"/>
      <c r="H54" s="718"/>
      <c r="I54" s="718"/>
      <c r="J54" s="91"/>
    </row>
    <row r="55" spans="1:13" s="62" customFormat="1" ht="24.95" customHeight="1">
      <c r="A55" s="96"/>
      <c r="B55" s="82"/>
      <c r="C55" s="718"/>
      <c r="D55" s="718"/>
      <c r="E55" s="718"/>
      <c r="F55" s="718"/>
      <c r="G55" s="718"/>
      <c r="H55" s="718"/>
      <c r="I55" s="718"/>
      <c r="J55" s="599"/>
    </row>
    <row r="56" spans="1:13" s="62" customFormat="1" ht="24.95" customHeight="1">
      <c r="A56" s="96"/>
      <c r="B56" s="60"/>
      <c r="C56" s="918" t="s">
        <v>950</v>
      </c>
      <c r="D56" s="918"/>
      <c r="E56" s="918"/>
      <c r="F56" s="918"/>
      <c r="G56" s="61"/>
    </row>
    <row r="57" spans="1:13" s="62" customFormat="1" ht="24.95" customHeight="1">
      <c r="A57" s="96"/>
      <c r="B57" s="60"/>
      <c r="C57" s="919" t="s">
        <v>378</v>
      </c>
      <c r="D57" s="810" t="s">
        <v>379</v>
      </c>
      <c r="E57" s="810"/>
      <c r="F57" s="324" t="s">
        <v>380</v>
      </c>
      <c r="G57" s="602" t="s">
        <v>380</v>
      </c>
    </row>
    <row r="58" spans="1:13" s="62" customFormat="1" ht="24.95" customHeight="1" thickBot="1">
      <c r="A58" s="96"/>
      <c r="B58" s="60"/>
      <c r="C58" s="920"/>
      <c r="D58" s="927"/>
      <c r="E58" s="927"/>
      <c r="F58" s="595">
        <v>2023</v>
      </c>
      <c r="G58" s="604">
        <v>2024</v>
      </c>
      <c r="I58" s="593"/>
    </row>
    <row r="59" spans="1:13" s="62" customFormat="1" ht="24.95" customHeight="1">
      <c r="A59" s="96"/>
      <c r="B59" s="60"/>
      <c r="C59" s="195" t="s">
        <v>381</v>
      </c>
      <c r="D59" s="758" t="s">
        <v>118</v>
      </c>
      <c r="E59" s="758"/>
      <c r="F59" s="242">
        <v>360</v>
      </c>
      <c r="G59" s="243">
        <v>360</v>
      </c>
      <c r="I59" s="593"/>
    </row>
    <row r="60" spans="1:13" s="62" customFormat="1" ht="24.95" customHeight="1">
      <c r="A60" s="96"/>
      <c r="B60" s="60"/>
      <c r="C60" s="195" t="s">
        <v>381</v>
      </c>
      <c r="D60" s="758" t="s">
        <v>121</v>
      </c>
      <c r="E60" s="913"/>
      <c r="F60" s="242">
        <v>365</v>
      </c>
      <c r="G60" s="243">
        <v>365</v>
      </c>
      <c r="I60" s="593"/>
    </row>
    <row r="61" spans="1:13" s="62" customFormat="1" ht="24.95" customHeight="1">
      <c r="A61" s="96"/>
      <c r="B61" s="60"/>
      <c r="C61" s="195" t="s">
        <v>382</v>
      </c>
      <c r="D61" s="758" t="s">
        <v>383</v>
      </c>
      <c r="E61" s="913"/>
      <c r="F61" s="242">
        <v>676</v>
      </c>
      <c r="G61" s="243">
        <v>676</v>
      </c>
      <c r="I61" s="593"/>
    </row>
    <row r="62" spans="1:13" s="62" customFormat="1" ht="24.95" customHeight="1">
      <c r="A62" s="96"/>
      <c r="B62" s="60"/>
      <c r="C62" s="195" t="s">
        <v>382</v>
      </c>
      <c r="D62" s="758" t="s">
        <v>384</v>
      </c>
      <c r="E62" s="913"/>
      <c r="F62" s="242">
        <v>519</v>
      </c>
      <c r="G62" s="243">
        <v>519</v>
      </c>
    </row>
    <row r="63" spans="1:13" s="62" customFormat="1" ht="24.95" customHeight="1">
      <c r="A63" s="96"/>
      <c r="B63" s="60"/>
      <c r="C63" s="195" t="s">
        <v>382</v>
      </c>
      <c r="D63" s="758" t="s">
        <v>385</v>
      </c>
      <c r="E63" s="913"/>
      <c r="F63" s="242">
        <v>178</v>
      </c>
      <c r="G63" s="243">
        <v>178</v>
      </c>
    </row>
    <row r="64" spans="1:13" s="62" customFormat="1" ht="24.95" customHeight="1">
      <c r="A64" s="96"/>
      <c r="B64" s="60"/>
      <c r="C64" s="195" t="s">
        <v>382</v>
      </c>
      <c r="D64" s="758" t="s">
        <v>386</v>
      </c>
      <c r="E64" s="913"/>
      <c r="F64" s="242">
        <v>92</v>
      </c>
      <c r="G64" s="243">
        <v>92</v>
      </c>
    </row>
    <row r="65" spans="1:7" s="62" customFormat="1" ht="24.95" customHeight="1">
      <c r="A65" s="96"/>
      <c r="B65" s="60"/>
      <c r="C65" s="195" t="s">
        <v>382</v>
      </c>
      <c r="D65" s="758" t="s">
        <v>387</v>
      </c>
      <c r="E65" s="913"/>
      <c r="F65" s="242">
        <v>360</v>
      </c>
      <c r="G65" s="243">
        <v>360</v>
      </c>
    </row>
    <row r="66" spans="1:7" s="62" customFormat="1" ht="24.95" customHeight="1">
      <c r="A66" s="96"/>
      <c r="B66" s="60"/>
      <c r="C66" s="195" t="s">
        <v>382</v>
      </c>
      <c r="D66" s="758" t="s">
        <v>388</v>
      </c>
      <c r="E66" s="913"/>
      <c r="F66" s="242">
        <v>590</v>
      </c>
      <c r="G66" s="243">
        <v>590</v>
      </c>
    </row>
    <row r="67" spans="1:7" s="62" customFormat="1" ht="24.95" customHeight="1">
      <c r="A67" s="96"/>
      <c r="B67" s="60"/>
      <c r="C67" s="195" t="s">
        <v>382</v>
      </c>
      <c r="D67" s="758" t="s">
        <v>134</v>
      </c>
      <c r="E67" s="913"/>
      <c r="F67" s="242">
        <v>141</v>
      </c>
      <c r="G67" s="243">
        <v>141</v>
      </c>
    </row>
    <row r="68" spans="1:7" s="62" customFormat="1" ht="24.95" customHeight="1">
      <c r="A68" s="96"/>
      <c r="B68" s="60"/>
      <c r="C68" s="195" t="s">
        <v>382</v>
      </c>
      <c r="D68" s="758" t="s">
        <v>951</v>
      </c>
      <c r="E68" s="913"/>
      <c r="F68" s="242">
        <v>327</v>
      </c>
      <c r="G68" s="243">
        <v>327</v>
      </c>
    </row>
    <row r="69" spans="1:7" s="62" customFormat="1" ht="24.95" customHeight="1">
      <c r="A69" s="96"/>
      <c r="B69" s="60"/>
      <c r="C69" s="195" t="s">
        <v>382</v>
      </c>
      <c r="D69" s="758" t="s">
        <v>390</v>
      </c>
      <c r="E69" s="913"/>
      <c r="F69" s="196">
        <v>1593</v>
      </c>
      <c r="G69" s="247">
        <v>1593</v>
      </c>
    </row>
    <row r="70" spans="1:7" s="62" customFormat="1" ht="24.95" customHeight="1">
      <c r="A70" s="96"/>
      <c r="B70" s="60"/>
      <c r="C70" s="195" t="s">
        <v>382</v>
      </c>
      <c r="D70" s="758" t="s">
        <v>391</v>
      </c>
      <c r="E70" s="913"/>
      <c r="F70" s="242" t="s">
        <v>55</v>
      </c>
      <c r="G70" s="243">
        <v>240</v>
      </c>
    </row>
    <row r="71" spans="1:7" s="62" customFormat="1" ht="24.95" customHeight="1">
      <c r="A71" s="96"/>
      <c r="B71" s="60"/>
      <c r="C71" s="195" t="s">
        <v>382</v>
      </c>
      <c r="D71" s="758" t="s">
        <v>392</v>
      </c>
      <c r="E71" s="913"/>
      <c r="F71" s="242" t="s">
        <v>55</v>
      </c>
      <c r="G71" s="594">
        <v>37</v>
      </c>
    </row>
    <row r="72" spans="1:7" s="62" customFormat="1" ht="24.95" customHeight="1">
      <c r="A72" s="96"/>
      <c r="B72" s="60"/>
      <c r="C72" s="195" t="s">
        <v>382</v>
      </c>
      <c r="D72" s="758" t="s">
        <v>393</v>
      </c>
      <c r="E72" s="913"/>
      <c r="F72" s="242" t="s">
        <v>55</v>
      </c>
      <c r="G72" s="243">
        <v>75</v>
      </c>
    </row>
    <row r="73" spans="1:7" s="62" customFormat="1" ht="24.95" customHeight="1">
      <c r="A73" s="96"/>
      <c r="B73" s="60"/>
      <c r="C73" s="195" t="s">
        <v>394</v>
      </c>
      <c r="D73" s="758" t="s">
        <v>395</v>
      </c>
      <c r="E73" s="913"/>
      <c r="F73" s="242" t="s">
        <v>55</v>
      </c>
      <c r="G73" s="243">
        <v>175</v>
      </c>
    </row>
    <row r="74" spans="1:7" s="62" customFormat="1" ht="24.95" customHeight="1">
      <c r="A74" s="96"/>
      <c r="B74" s="60"/>
      <c r="C74" s="195" t="s">
        <v>394</v>
      </c>
      <c r="D74" s="758" t="s">
        <v>396</v>
      </c>
      <c r="E74" s="913"/>
      <c r="F74" s="242" t="s">
        <v>55</v>
      </c>
      <c r="G74" s="243">
        <v>332</v>
      </c>
    </row>
    <row r="75" spans="1:7" s="62" customFormat="1" ht="24.95" customHeight="1">
      <c r="A75" s="96"/>
      <c r="B75" s="60"/>
      <c r="C75" s="928" t="s">
        <v>62</v>
      </c>
      <c r="D75" s="928"/>
      <c r="E75" s="929"/>
      <c r="F75" s="600">
        <v>5201</v>
      </c>
      <c r="G75" s="601">
        <v>6060</v>
      </c>
    </row>
    <row r="76" spans="1:7" s="62" customFormat="1" ht="24.95" customHeight="1">
      <c r="A76" s="96"/>
      <c r="B76" s="60"/>
      <c r="C76" s="352"/>
      <c r="D76" s="352"/>
      <c r="E76" s="352"/>
      <c r="F76" s="352"/>
      <c r="G76" s="133"/>
    </row>
    <row r="77" spans="1:7" s="62" customFormat="1" ht="24.95" customHeight="1">
      <c r="A77" s="96"/>
      <c r="B77" s="60"/>
      <c r="C77" s="918" t="s">
        <v>952</v>
      </c>
      <c r="D77" s="918"/>
      <c r="E77" s="918"/>
      <c r="F77" s="918"/>
      <c r="G77" s="61"/>
    </row>
    <row r="78" spans="1:7" s="62" customFormat="1" ht="24.95" customHeight="1">
      <c r="A78" s="96"/>
      <c r="B78" s="82"/>
      <c r="C78" s="919" t="s">
        <v>378</v>
      </c>
      <c r="D78" s="810" t="s">
        <v>379</v>
      </c>
      <c r="E78" s="810"/>
      <c r="F78" s="324" t="s">
        <v>380</v>
      </c>
      <c r="G78" s="602" t="s">
        <v>380</v>
      </c>
    </row>
    <row r="79" spans="1:7" s="62" customFormat="1" ht="24.95" customHeight="1" thickBot="1">
      <c r="A79" s="96"/>
      <c r="B79" s="82"/>
      <c r="C79" s="920"/>
      <c r="D79" s="927"/>
      <c r="E79" s="927"/>
      <c r="F79" s="595">
        <v>2023</v>
      </c>
      <c r="G79" s="604">
        <v>2024</v>
      </c>
    </row>
    <row r="80" spans="1:7" s="62" customFormat="1" ht="24.95" customHeight="1">
      <c r="A80" s="96"/>
      <c r="B80" s="82"/>
      <c r="C80" s="195" t="s">
        <v>382</v>
      </c>
      <c r="D80" s="758" t="s">
        <v>397</v>
      </c>
      <c r="E80" s="913"/>
      <c r="F80" s="242">
        <v>56</v>
      </c>
      <c r="G80" s="594">
        <v>56</v>
      </c>
    </row>
    <row r="81" spans="1:10" s="62" customFormat="1" ht="24.95" customHeight="1">
      <c r="A81" s="96"/>
      <c r="B81" s="82"/>
      <c r="C81" s="195" t="s">
        <v>382</v>
      </c>
      <c r="D81" s="758" t="s">
        <v>398</v>
      </c>
      <c r="E81" s="913"/>
      <c r="F81" s="242">
        <v>365</v>
      </c>
      <c r="G81" s="243">
        <v>365</v>
      </c>
    </row>
    <row r="82" spans="1:10" s="62" customFormat="1" ht="24.95" customHeight="1">
      <c r="A82" s="96"/>
      <c r="B82" s="60"/>
      <c r="C82" s="195" t="s">
        <v>399</v>
      </c>
      <c r="D82" s="758" t="s">
        <v>400</v>
      </c>
      <c r="E82" s="913"/>
      <c r="F82" s="242">
        <v>1</v>
      </c>
      <c r="G82" s="243">
        <v>1</v>
      </c>
    </row>
    <row r="83" spans="1:10" s="62" customFormat="1" ht="24.95" customHeight="1">
      <c r="A83" s="96"/>
      <c r="B83" s="60"/>
      <c r="C83" s="195" t="s">
        <v>399</v>
      </c>
      <c r="D83" s="758" t="s">
        <v>401</v>
      </c>
      <c r="E83" s="913"/>
      <c r="F83" s="242">
        <v>692</v>
      </c>
      <c r="G83" s="243">
        <v>692</v>
      </c>
    </row>
    <row r="84" spans="1:10" s="62" customFormat="1" ht="24.95" customHeight="1">
      <c r="A84" s="96"/>
      <c r="B84" s="60"/>
      <c r="C84" s="928" t="s">
        <v>62</v>
      </c>
      <c r="D84" s="928"/>
      <c r="E84" s="929"/>
      <c r="F84" s="600">
        <v>1114</v>
      </c>
      <c r="G84" s="601">
        <v>1114</v>
      </c>
    </row>
    <row r="85" spans="1:10" s="62" customFormat="1" ht="24.95" customHeight="1">
      <c r="A85" s="96"/>
      <c r="B85" s="60"/>
      <c r="C85" s="133"/>
      <c r="D85" s="133"/>
      <c r="E85" s="133"/>
      <c r="F85" s="133"/>
    </row>
    <row r="86" spans="1:10" s="62" customFormat="1" ht="24.95" customHeight="1">
      <c r="A86" s="96"/>
      <c r="B86" s="60"/>
      <c r="C86" s="592" t="str">
        <f>Índice!D140</f>
        <v>GRI EU2</v>
      </c>
      <c r="D86" s="921" t="str">
        <f>Índice!E140</f>
        <v>Produção líquida de energia, por fonte de energia primária e regime regulatório</v>
      </c>
      <c r="E86" s="922"/>
      <c r="F86" s="922"/>
      <c r="G86" s="922"/>
      <c r="H86" s="922"/>
      <c r="I86" s="923"/>
    </row>
    <row r="87" spans="1:10" s="62" customFormat="1" ht="24.95" customHeight="1">
      <c r="A87" s="96"/>
      <c r="B87" s="82"/>
      <c r="C87" s="926" t="s">
        <v>402</v>
      </c>
      <c r="D87" s="925"/>
      <c r="E87" s="925"/>
      <c r="F87" s="925"/>
      <c r="G87" s="925"/>
      <c r="H87" s="925"/>
      <c r="I87" s="925"/>
      <c r="J87" s="85"/>
    </row>
    <row r="88" spans="1:10" s="62" customFormat="1" ht="24.95" customHeight="1">
      <c r="A88" s="96"/>
      <c r="B88" s="82"/>
      <c r="C88" s="710"/>
      <c r="D88" s="711"/>
      <c r="E88" s="711"/>
      <c r="F88" s="711"/>
      <c r="G88" s="711"/>
      <c r="H88" s="711"/>
      <c r="I88" s="711"/>
      <c r="J88" s="85"/>
    </row>
    <row r="89" spans="1:10" s="62" customFormat="1" ht="24.95" customHeight="1">
      <c r="A89" s="96"/>
      <c r="B89" s="82"/>
      <c r="C89" s="710"/>
      <c r="D89" s="711"/>
      <c r="E89" s="711"/>
      <c r="F89" s="711"/>
      <c r="G89" s="711"/>
      <c r="H89" s="711"/>
      <c r="I89" s="711"/>
      <c r="J89" s="85"/>
    </row>
    <row r="90" spans="1:10" s="62" customFormat="1" ht="24.95" customHeight="1">
      <c r="A90" s="96"/>
      <c r="B90" s="82"/>
      <c r="C90" s="710"/>
      <c r="D90" s="711"/>
      <c r="E90" s="711"/>
      <c r="F90" s="711"/>
      <c r="G90" s="711"/>
      <c r="H90" s="711"/>
      <c r="I90" s="711"/>
      <c r="J90" s="85"/>
    </row>
    <row r="91" spans="1:10" s="62" customFormat="1" ht="24.95" customHeight="1">
      <c r="A91" s="96"/>
      <c r="B91" s="82"/>
      <c r="C91" s="710"/>
      <c r="D91" s="711"/>
      <c r="E91" s="711"/>
      <c r="F91" s="711"/>
      <c r="G91" s="711"/>
      <c r="H91" s="711"/>
      <c r="I91" s="711"/>
      <c r="J91" s="85"/>
    </row>
    <row r="92" spans="1:10" s="62" customFormat="1" ht="24.95" customHeight="1">
      <c r="A92" s="96"/>
      <c r="B92" s="82"/>
      <c r="C92" s="710"/>
      <c r="D92" s="711"/>
      <c r="E92" s="711"/>
      <c r="F92" s="711"/>
      <c r="G92" s="711"/>
      <c r="H92" s="711"/>
      <c r="I92" s="711"/>
      <c r="J92" s="85"/>
    </row>
    <row r="93" spans="1:10" s="62" customFormat="1" ht="24.95" customHeight="1">
      <c r="A93" s="96"/>
      <c r="B93" s="82"/>
      <c r="C93" s="710"/>
      <c r="D93" s="711"/>
      <c r="E93" s="711"/>
      <c r="F93" s="711"/>
      <c r="G93" s="711"/>
      <c r="H93" s="711"/>
      <c r="I93" s="711"/>
      <c r="J93" s="85"/>
    </row>
    <row r="94" spans="1:10" s="62" customFormat="1" ht="24.95" customHeight="1">
      <c r="A94" s="96"/>
      <c r="B94" s="82"/>
      <c r="C94" s="712"/>
      <c r="D94" s="713"/>
      <c r="E94" s="713"/>
      <c r="F94" s="713"/>
      <c r="G94" s="713"/>
      <c r="H94" s="713"/>
      <c r="I94" s="713"/>
      <c r="J94" s="85"/>
    </row>
    <row r="95" spans="1:10" s="62" customFormat="1" ht="24.95" customHeight="1">
      <c r="A95" s="96"/>
      <c r="B95" s="82"/>
      <c r="C95" s="918" t="s">
        <v>953</v>
      </c>
      <c r="D95" s="918"/>
      <c r="E95" s="918"/>
      <c r="F95" s="918"/>
      <c r="G95" s="400"/>
      <c r="H95" s="61"/>
    </row>
    <row r="96" spans="1:10" s="62" customFormat="1" ht="24.95" customHeight="1" thickBot="1">
      <c r="A96" s="96"/>
      <c r="B96" s="60"/>
      <c r="C96" s="603" t="s">
        <v>378</v>
      </c>
      <c r="D96" s="603" t="s">
        <v>379</v>
      </c>
      <c r="E96" s="595">
        <v>2022</v>
      </c>
      <c r="F96" s="595">
        <v>2023</v>
      </c>
      <c r="G96" s="596">
        <v>2024</v>
      </c>
      <c r="H96" s="61"/>
    </row>
    <row r="97" spans="1:8" s="62" customFormat="1" ht="24.95" customHeight="1">
      <c r="A97" s="96"/>
      <c r="B97" s="60"/>
      <c r="C97" s="195" t="s">
        <v>381</v>
      </c>
      <c r="D97" s="195" t="s">
        <v>118</v>
      </c>
      <c r="E97" s="339" t="s">
        <v>55</v>
      </c>
      <c r="F97" s="339">
        <v>32</v>
      </c>
      <c r="G97" s="340">
        <v>306</v>
      </c>
      <c r="H97" s="61"/>
    </row>
    <row r="98" spans="1:8" s="62" customFormat="1" ht="24.95" customHeight="1">
      <c r="A98" s="96"/>
      <c r="B98" s="83"/>
      <c r="C98" s="195" t="s">
        <v>381</v>
      </c>
      <c r="D98" s="195" t="s">
        <v>121</v>
      </c>
      <c r="E98" s="339" t="s">
        <v>55</v>
      </c>
      <c r="F98" s="339">
        <v>103</v>
      </c>
      <c r="G98" s="340">
        <v>468</v>
      </c>
      <c r="H98" s="61"/>
    </row>
    <row r="99" spans="1:8" s="62" customFormat="1" ht="24.95" customHeight="1">
      <c r="A99" s="96"/>
      <c r="B99" s="60"/>
      <c r="C99" s="195" t="s">
        <v>382</v>
      </c>
      <c r="D99" s="195" t="s">
        <v>383</v>
      </c>
      <c r="E99" s="339" t="s">
        <v>55</v>
      </c>
      <c r="F99" s="339">
        <v>252</v>
      </c>
      <c r="G99" s="340">
        <v>2791</v>
      </c>
      <c r="H99" s="61"/>
    </row>
    <row r="100" spans="1:8" s="62" customFormat="1" ht="24.95" customHeight="1">
      <c r="A100" s="96"/>
      <c r="B100" s="60"/>
      <c r="C100" s="195" t="s">
        <v>382</v>
      </c>
      <c r="D100" s="195" t="s">
        <v>384</v>
      </c>
      <c r="E100" s="339">
        <v>2083</v>
      </c>
      <c r="F100" s="339">
        <v>2217</v>
      </c>
      <c r="G100" s="340">
        <v>2361</v>
      </c>
      <c r="H100" s="61"/>
    </row>
    <row r="101" spans="1:8" s="62" customFormat="1" ht="24.95" customHeight="1">
      <c r="A101" s="96"/>
      <c r="B101" s="60"/>
      <c r="C101" s="195" t="s">
        <v>382</v>
      </c>
      <c r="D101" s="195" t="s">
        <v>385</v>
      </c>
      <c r="E101" s="339" t="s">
        <v>55</v>
      </c>
      <c r="F101" s="339">
        <v>59</v>
      </c>
      <c r="G101" s="340">
        <v>381</v>
      </c>
      <c r="H101" s="61"/>
    </row>
    <row r="102" spans="1:8" s="62" customFormat="1" ht="24.95" customHeight="1">
      <c r="A102" s="96"/>
      <c r="B102" s="82"/>
      <c r="C102" s="195" t="s">
        <v>382</v>
      </c>
      <c r="D102" s="195" t="s">
        <v>398</v>
      </c>
      <c r="E102" s="339" t="s">
        <v>55</v>
      </c>
      <c r="F102" s="339" t="s">
        <v>55</v>
      </c>
      <c r="G102" s="340">
        <v>1616</v>
      </c>
      <c r="H102" s="61"/>
    </row>
    <row r="103" spans="1:8" s="62" customFormat="1" ht="24.95" customHeight="1">
      <c r="A103" s="96"/>
      <c r="B103" s="60"/>
      <c r="C103" s="195" t="s">
        <v>382</v>
      </c>
      <c r="D103" s="195" t="s">
        <v>134</v>
      </c>
      <c r="E103" s="339">
        <v>410</v>
      </c>
      <c r="F103" s="339">
        <v>759</v>
      </c>
      <c r="G103" s="340">
        <v>856</v>
      </c>
      <c r="H103" s="61"/>
    </row>
    <row r="104" spans="1:8" s="62" customFormat="1" ht="24.95" customHeight="1">
      <c r="A104" s="96"/>
      <c r="B104" s="60"/>
      <c r="C104" s="195" t="s">
        <v>382</v>
      </c>
      <c r="D104" s="195" t="s">
        <v>403</v>
      </c>
      <c r="E104" s="339">
        <v>806</v>
      </c>
      <c r="F104" s="339" t="s">
        <v>55</v>
      </c>
      <c r="G104" s="340">
        <v>155</v>
      </c>
      <c r="H104" s="61"/>
    </row>
    <row r="105" spans="1:8" s="62" customFormat="1" ht="24.95" customHeight="1">
      <c r="A105" s="96"/>
      <c r="B105" s="60"/>
      <c r="C105" s="195" t="s">
        <v>382</v>
      </c>
      <c r="D105" s="195" t="s">
        <v>391</v>
      </c>
      <c r="E105" s="339" t="s">
        <v>55</v>
      </c>
      <c r="F105" s="339" t="s">
        <v>55</v>
      </c>
      <c r="G105" s="340">
        <v>153</v>
      </c>
      <c r="H105" s="61"/>
    </row>
    <row r="106" spans="1:8" s="62" customFormat="1" ht="24.95" customHeight="1">
      <c r="A106" s="96"/>
      <c r="B106" s="60"/>
      <c r="C106" s="195" t="s">
        <v>382</v>
      </c>
      <c r="D106" s="195" t="s">
        <v>392</v>
      </c>
      <c r="E106" s="339" t="s">
        <v>55</v>
      </c>
      <c r="F106" s="339" t="s">
        <v>55</v>
      </c>
      <c r="G106" s="340">
        <v>6</v>
      </c>
      <c r="H106" s="61"/>
    </row>
    <row r="107" spans="1:8" s="62" customFormat="1" ht="24.95" customHeight="1">
      <c r="A107" s="96"/>
      <c r="B107" s="82"/>
      <c r="C107" s="195" t="s">
        <v>382</v>
      </c>
      <c r="D107" s="195" t="s">
        <v>393</v>
      </c>
      <c r="E107" s="339" t="s">
        <v>55</v>
      </c>
      <c r="F107" s="339" t="s">
        <v>55</v>
      </c>
      <c r="G107" s="340">
        <v>13</v>
      </c>
      <c r="H107" s="61"/>
    </row>
    <row r="108" spans="1:8" s="62" customFormat="1" ht="24.95" customHeight="1">
      <c r="A108" s="96"/>
      <c r="B108" s="82"/>
      <c r="C108" s="195" t="s">
        <v>394</v>
      </c>
      <c r="D108" s="195" t="s">
        <v>395</v>
      </c>
      <c r="E108" s="339" t="s">
        <v>55</v>
      </c>
      <c r="F108" s="339" t="s">
        <v>55</v>
      </c>
      <c r="G108" s="340">
        <v>36</v>
      </c>
      <c r="H108" s="61"/>
    </row>
    <row r="109" spans="1:8" s="62" customFormat="1" ht="24.95" customHeight="1">
      <c r="A109" s="96"/>
      <c r="B109" s="82"/>
      <c r="C109" s="195" t="s">
        <v>394</v>
      </c>
      <c r="D109" s="195" t="s">
        <v>396</v>
      </c>
      <c r="E109" s="339" t="s">
        <v>55</v>
      </c>
      <c r="F109" s="339" t="s">
        <v>55</v>
      </c>
      <c r="G109" s="340">
        <v>92</v>
      </c>
      <c r="H109" s="61"/>
    </row>
    <row r="110" spans="1:8" s="62" customFormat="1" ht="24.95" customHeight="1">
      <c r="A110" s="96"/>
      <c r="B110" s="83"/>
      <c r="C110" s="912" t="s">
        <v>62</v>
      </c>
      <c r="D110" s="912"/>
      <c r="E110" s="605">
        <v>3299</v>
      </c>
      <c r="F110" s="605">
        <v>3422</v>
      </c>
      <c r="G110" s="606">
        <v>9234</v>
      </c>
      <c r="H110" s="61"/>
    </row>
    <row r="111" spans="1:8" s="62" customFormat="1" ht="24.95" customHeight="1">
      <c r="A111" s="96"/>
      <c r="B111" s="82"/>
      <c r="C111" s="352"/>
      <c r="D111" s="352"/>
      <c r="E111" s="352"/>
      <c r="F111" s="352"/>
      <c r="G111" s="352"/>
    </row>
    <row r="112" spans="1:8" s="62" customFormat="1" ht="24.95" customHeight="1">
      <c r="A112" s="96"/>
      <c r="B112" s="82"/>
      <c r="C112" s="400" t="s">
        <v>954</v>
      </c>
      <c r="D112" s="400"/>
      <c r="E112" s="400"/>
      <c r="F112" s="400"/>
      <c r="G112" s="400"/>
      <c r="H112" s="61"/>
    </row>
    <row r="113" spans="1:8" s="62" customFormat="1" ht="24.95" customHeight="1" thickBot="1">
      <c r="A113" s="96"/>
      <c r="B113" s="82"/>
      <c r="C113" s="603" t="s">
        <v>378</v>
      </c>
      <c r="D113" s="603" t="s">
        <v>379</v>
      </c>
      <c r="E113" s="595">
        <v>2022</v>
      </c>
      <c r="F113" s="595">
        <v>2023</v>
      </c>
      <c r="G113" s="596">
        <v>2024</v>
      </c>
      <c r="H113" s="61"/>
    </row>
    <row r="114" spans="1:8" s="62" customFormat="1" ht="24.95" customHeight="1">
      <c r="A114" s="96"/>
      <c r="B114" s="82"/>
      <c r="C114" s="195" t="s">
        <v>381</v>
      </c>
      <c r="D114" s="195" t="s">
        <v>118</v>
      </c>
      <c r="E114" s="339">
        <v>3</v>
      </c>
      <c r="F114" s="339">
        <v>1</v>
      </c>
      <c r="G114" s="340" t="s">
        <v>55</v>
      </c>
      <c r="H114" s="61"/>
    </row>
    <row r="115" spans="1:8" s="62" customFormat="1" ht="24.95" customHeight="1">
      <c r="A115" s="96"/>
      <c r="B115" s="82"/>
      <c r="C115" s="195" t="s">
        <v>381</v>
      </c>
      <c r="D115" s="195" t="s">
        <v>121</v>
      </c>
      <c r="E115" s="339">
        <v>6</v>
      </c>
      <c r="F115" s="339">
        <v>1</v>
      </c>
      <c r="G115" s="340" t="s">
        <v>55</v>
      </c>
      <c r="H115" s="61"/>
    </row>
    <row r="116" spans="1:8" s="62" customFormat="1" ht="24.95" customHeight="1">
      <c r="A116" s="96"/>
      <c r="B116" s="82"/>
      <c r="C116" s="195" t="s">
        <v>382</v>
      </c>
      <c r="D116" s="195" t="s">
        <v>383</v>
      </c>
      <c r="E116" s="339">
        <v>1208</v>
      </c>
      <c r="F116" s="339">
        <v>907</v>
      </c>
      <c r="G116" s="340" t="s">
        <v>55</v>
      </c>
      <c r="H116" s="61"/>
    </row>
    <row r="117" spans="1:8" s="62" customFormat="1" ht="24.95" customHeight="1">
      <c r="A117" s="96"/>
      <c r="B117" s="82"/>
      <c r="C117" s="195" t="s">
        <v>382</v>
      </c>
      <c r="D117" s="195" t="s">
        <v>384</v>
      </c>
      <c r="E117" s="339">
        <v>105</v>
      </c>
      <c r="F117" s="339">
        <v>141</v>
      </c>
      <c r="G117" s="340" t="s">
        <v>55</v>
      </c>
      <c r="H117" s="61"/>
    </row>
    <row r="118" spans="1:8" s="62" customFormat="1" ht="24.95" customHeight="1">
      <c r="A118" s="96"/>
      <c r="B118" s="82"/>
      <c r="C118" s="195" t="s">
        <v>382</v>
      </c>
      <c r="D118" s="195" t="s">
        <v>385</v>
      </c>
      <c r="E118" s="339">
        <v>389</v>
      </c>
      <c r="F118" s="339">
        <v>90</v>
      </c>
      <c r="G118" s="340" t="s">
        <v>55</v>
      </c>
      <c r="H118" s="61"/>
    </row>
    <row r="119" spans="1:8" s="62" customFormat="1" ht="24.95" customHeight="1">
      <c r="A119" s="96"/>
      <c r="B119" s="60"/>
      <c r="C119" s="195" t="s">
        <v>382</v>
      </c>
      <c r="D119" s="195" t="s">
        <v>404</v>
      </c>
      <c r="E119" s="339">
        <v>110</v>
      </c>
      <c r="F119" s="339">
        <v>78</v>
      </c>
      <c r="G119" s="340">
        <v>189</v>
      </c>
      <c r="H119" s="61"/>
    </row>
    <row r="120" spans="1:8" s="62" customFormat="1" ht="24.95" customHeight="1">
      <c r="A120" s="96"/>
      <c r="B120" s="60"/>
      <c r="C120" s="195" t="s">
        <v>382</v>
      </c>
      <c r="D120" s="195" t="s">
        <v>405</v>
      </c>
      <c r="E120" s="339">
        <v>252</v>
      </c>
      <c r="F120" s="339">
        <v>616</v>
      </c>
      <c r="G120" s="340" t="s">
        <v>55</v>
      </c>
      <c r="H120" s="61"/>
    </row>
    <row r="121" spans="1:8" s="62" customFormat="1" ht="24.95" customHeight="1">
      <c r="A121" s="96"/>
      <c r="B121" s="60"/>
      <c r="C121" s="195" t="s">
        <v>382</v>
      </c>
      <c r="D121" s="195" t="s">
        <v>389</v>
      </c>
      <c r="E121" s="339" t="s">
        <v>55</v>
      </c>
      <c r="F121" s="339">
        <v>76</v>
      </c>
      <c r="G121" s="340" t="s">
        <v>55</v>
      </c>
      <c r="H121" s="61"/>
    </row>
    <row r="122" spans="1:8" s="62" customFormat="1" ht="24.95" customHeight="1">
      <c r="A122" s="96"/>
      <c r="B122" s="60"/>
      <c r="C122" s="195" t="s">
        <v>406</v>
      </c>
      <c r="D122" s="195" t="s">
        <v>400</v>
      </c>
      <c r="E122" s="339">
        <v>1.4</v>
      </c>
      <c r="F122" s="339">
        <v>1.1000000000000001</v>
      </c>
      <c r="G122" s="340">
        <v>1.2</v>
      </c>
      <c r="H122" s="61"/>
    </row>
    <row r="123" spans="1:8" s="62" customFormat="1" ht="24.95" customHeight="1">
      <c r="A123" s="96"/>
      <c r="B123" s="60"/>
      <c r="C123" s="195" t="s">
        <v>406</v>
      </c>
      <c r="D123" s="195" t="s">
        <v>401</v>
      </c>
      <c r="E123" s="339" t="s">
        <v>55</v>
      </c>
      <c r="F123" s="339">
        <v>969</v>
      </c>
      <c r="G123" s="340">
        <v>1475</v>
      </c>
      <c r="H123" s="61"/>
    </row>
    <row r="124" spans="1:8" s="62" customFormat="1" ht="24.95" customHeight="1">
      <c r="A124" s="96"/>
      <c r="B124" s="60"/>
      <c r="C124" s="912" t="s">
        <v>62</v>
      </c>
      <c r="D124" s="912"/>
      <c r="E124" s="605">
        <v>2074</v>
      </c>
      <c r="F124" s="605">
        <v>2880</v>
      </c>
      <c r="G124" s="606">
        <v>1665</v>
      </c>
      <c r="H124" s="61"/>
    </row>
    <row r="125" spans="1:8" s="62" customFormat="1" ht="24.95" customHeight="1">
      <c r="A125" s="96"/>
      <c r="B125" s="60"/>
      <c r="C125" s="133"/>
      <c r="D125" s="133"/>
      <c r="E125" s="133"/>
      <c r="F125" s="133"/>
      <c r="G125" s="133"/>
    </row>
    <row r="126" spans="1:8" s="62" customFormat="1" ht="24.95" customHeight="1">
      <c r="A126" s="96"/>
      <c r="B126" s="60"/>
    </row>
    <row r="127" spans="1:8" s="62" customFormat="1" ht="24.95" customHeight="1">
      <c r="A127" s="96"/>
      <c r="B127" s="60"/>
    </row>
    <row r="128" spans="1:8" s="62" customFormat="1" ht="24.95" customHeight="1">
      <c r="A128" s="96"/>
      <c r="B128" s="60"/>
    </row>
    <row r="129" spans="1:2" s="62" customFormat="1" ht="24.95" customHeight="1">
      <c r="A129" s="96"/>
      <c r="B129" s="60"/>
    </row>
    <row r="130" spans="1:2" s="62" customFormat="1" ht="24.95" customHeight="1">
      <c r="A130" s="96"/>
      <c r="B130" s="60"/>
    </row>
    <row r="131" spans="1:2" s="62" customFormat="1" ht="24.95" customHeight="1">
      <c r="A131" s="96"/>
      <c r="B131" s="60"/>
    </row>
    <row r="132" spans="1:2" s="62" customFormat="1" ht="24.95" customHeight="1">
      <c r="A132" s="96"/>
      <c r="B132" s="82"/>
    </row>
    <row r="133" spans="1:2" s="62" customFormat="1" ht="24.95" customHeight="1">
      <c r="A133" s="96"/>
      <c r="B133" s="82"/>
    </row>
    <row r="134" spans="1:2" s="62" customFormat="1" ht="24.95" customHeight="1">
      <c r="A134" s="96"/>
      <c r="B134" s="82"/>
    </row>
    <row r="135" spans="1:2" s="62" customFormat="1" ht="24.95" customHeight="1">
      <c r="A135" s="96"/>
      <c r="B135" s="82"/>
    </row>
    <row r="136" spans="1:2" s="62" customFormat="1" ht="24.95" customHeight="1">
      <c r="A136" s="96"/>
      <c r="B136" s="60"/>
    </row>
    <row r="137" spans="1:2" s="62" customFormat="1" ht="24.95" customHeight="1">
      <c r="A137" s="96"/>
      <c r="B137" s="82"/>
    </row>
    <row r="138" spans="1:2" s="62" customFormat="1" ht="24.95" customHeight="1">
      <c r="A138" s="96"/>
      <c r="B138" s="82"/>
    </row>
    <row r="139" spans="1:2" s="62" customFormat="1" ht="24.95" customHeight="1">
      <c r="A139" s="96"/>
      <c r="B139" s="82"/>
    </row>
    <row r="140" spans="1:2" s="62" customFormat="1" ht="24.95" customHeight="1">
      <c r="A140" s="96"/>
      <c r="B140" s="82"/>
    </row>
    <row r="141" spans="1:2" s="62" customFormat="1" ht="24.95" customHeight="1">
      <c r="A141" s="96"/>
      <c r="B141" s="82"/>
    </row>
    <row r="142" spans="1:2" s="62" customFormat="1" ht="24.95" customHeight="1">
      <c r="A142" s="96"/>
      <c r="B142" s="60"/>
    </row>
    <row r="143" spans="1:2" s="62" customFormat="1" ht="24.95" customHeight="1">
      <c r="A143" s="96"/>
      <c r="B143" s="60"/>
    </row>
    <row r="144" spans="1:2" s="62" customFormat="1" ht="24.95" customHeight="1">
      <c r="A144" s="96"/>
      <c r="B144" s="82"/>
    </row>
    <row r="145" spans="1:2" s="62" customFormat="1" ht="24.95" customHeight="1">
      <c r="A145" s="96"/>
      <c r="B145" s="82"/>
    </row>
    <row r="146" spans="1:2" s="62" customFormat="1" ht="24.95" customHeight="1">
      <c r="A146" s="96"/>
      <c r="B146" s="82"/>
    </row>
    <row r="147" spans="1:2" s="62" customFormat="1" ht="24.95" customHeight="1">
      <c r="A147" s="96"/>
      <c r="B147" s="82"/>
    </row>
    <row r="148" spans="1:2" s="62" customFormat="1" ht="24.95" customHeight="1">
      <c r="A148" s="96"/>
      <c r="B148" s="82"/>
    </row>
    <row r="149" spans="1:2" s="62" customFormat="1" ht="24.95" customHeight="1">
      <c r="A149" s="96"/>
      <c r="B149" s="82"/>
    </row>
    <row r="150" spans="1:2" s="62" customFormat="1" ht="24.95" customHeight="1">
      <c r="A150" s="96"/>
      <c r="B150" s="82"/>
    </row>
    <row r="151" spans="1:2" s="62" customFormat="1" ht="24.95" customHeight="1">
      <c r="A151" s="96"/>
      <c r="B151" s="82"/>
    </row>
    <row r="152" spans="1:2" s="62" customFormat="1" ht="24.95" customHeight="1">
      <c r="A152" s="96"/>
      <c r="B152" s="82"/>
    </row>
    <row r="153" spans="1:2" s="62" customFormat="1" ht="24.95" customHeight="1">
      <c r="A153" s="96"/>
      <c r="B153" s="82"/>
    </row>
    <row r="154" spans="1:2" s="62" customFormat="1" ht="24.95" customHeight="1">
      <c r="A154" s="96"/>
      <c r="B154" s="82"/>
    </row>
    <row r="155" spans="1:2" s="62" customFormat="1" ht="24.95" customHeight="1">
      <c r="A155" s="96"/>
      <c r="B155" s="82"/>
    </row>
    <row r="156" spans="1:2" s="62" customFormat="1" ht="24.95" customHeight="1">
      <c r="A156" s="96"/>
      <c r="B156" s="82"/>
    </row>
    <row r="157" spans="1:2" s="62" customFormat="1" ht="24.95" customHeight="1">
      <c r="A157" s="96"/>
      <c r="B157" s="82"/>
    </row>
    <row r="158" spans="1:2" s="62" customFormat="1" ht="24.95" customHeight="1">
      <c r="A158" s="96"/>
      <c r="B158" s="82"/>
    </row>
    <row r="159" spans="1:2" s="62" customFormat="1" ht="24.95" customHeight="1">
      <c r="A159" s="96"/>
      <c r="B159" s="82"/>
    </row>
    <row r="160" spans="1:2" s="62" customFormat="1" ht="24.95" customHeight="1">
      <c r="A160" s="96"/>
      <c r="B160" s="60"/>
    </row>
    <row r="161" spans="1:2" s="62" customFormat="1" ht="24.95" customHeight="1">
      <c r="A161" s="96"/>
      <c r="B161" s="60"/>
    </row>
    <row r="162" spans="1:2" s="62" customFormat="1" ht="24.95" customHeight="1">
      <c r="A162" s="96"/>
      <c r="B162" s="82"/>
    </row>
    <row r="163" spans="1:2" s="62" customFormat="1" ht="24.95" customHeight="1">
      <c r="A163" s="96"/>
      <c r="B163" s="60"/>
    </row>
    <row r="164" spans="1:2" s="62" customFormat="1" ht="24.95" customHeight="1">
      <c r="A164" s="96"/>
      <c r="B164" s="60"/>
    </row>
    <row r="165" spans="1:2" s="62" customFormat="1" ht="24.95" customHeight="1">
      <c r="A165" s="96"/>
      <c r="B165" s="60"/>
    </row>
    <row r="166" spans="1:2" s="62" customFormat="1" ht="24.95" customHeight="1">
      <c r="A166" s="96"/>
      <c r="B166" s="60"/>
    </row>
    <row r="167" spans="1:2" s="62" customFormat="1" ht="24.95" customHeight="1">
      <c r="A167" s="96"/>
      <c r="B167" s="60"/>
    </row>
    <row r="168" spans="1:2" s="62" customFormat="1" ht="24.95" customHeight="1">
      <c r="A168" s="96"/>
      <c r="B168" s="60"/>
    </row>
    <row r="169" spans="1:2" s="62" customFormat="1" ht="24.95" customHeight="1">
      <c r="A169" s="96"/>
      <c r="B169" s="60"/>
    </row>
    <row r="170" spans="1:2" s="62" customFormat="1" ht="24.95" customHeight="1">
      <c r="A170" s="96"/>
      <c r="B170" s="60"/>
    </row>
    <row r="171" spans="1:2" s="62" customFormat="1" ht="24.95" customHeight="1">
      <c r="A171" s="96"/>
      <c r="B171" s="60"/>
    </row>
    <row r="172" spans="1:2" s="62" customFormat="1" ht="24.95" customHeight="1">
      <c r="A172" s="96"/>
      <c r="B172" s="60"/>
    </row>
    <row r="173" spans="1:2" s="62" customFormat="1" ht="24.95" customHeight="1">
      <c r="A173" s="96"/>
      <c r="B173" s="60"/>
    </row>
    <row r="174" spans="1:2" s="62" customFormat="1" ht="24.95" customHeight="1">
      <c r="A174" s="96"/>
      <c r="B174" s="60"/>
    </row>
    <row r="175" spans="1:2" s="62" customFormat="1" ht="24.95" customHeight="1">
      <c r="A175" s="96"/>
      <c r="B175" s="60"/>
    </row>
    <row r="176" spans="1:2" s="62" customFormat="1" ht="24.95" customHeight="1">
      <c r="A176" s="96"/>
      <c r="B176" s="60"/>
    </row>
    <row r="177" spans="1:2" s="62" customFormat="1" ht="24.95" customHeight="1">
      <c r="A177" s="96"/>
      <c r="B177" s="60"/>
    </row>
    <row r="178" spans="1:2" s="62" customFormat="1" ht="24.95" customHeight="1">
      <c r="A178" s="96"/>
      <c r="B178" s="60"/>
    </row>
    <row r="179" spans="1:2" s="62" customFormat="1" ht="24.95" customHeight="1">
      <c r="A179" s="96"/>
      <c r="B179" s="60"/>
    </row>
    <row r="180" spans="1:2" s="62" customFormat="1" ht="24.95" customHeight="1">
      <c r="A180" s="96"/>
      <c r="B180" s="60"/>
    </row>
    <row r="181" spans="1:2" s="62" customFormat="1" ht="24.95" customHeight="1">
      <c r="A181" s="96"/>
      <c r="B181" s="60"/>
    </row>
    <row r="182" spans="1:2" s="62" customFormat="1" ht="24.95" customHeight="1">
      <c r="A182" s="96"/>
      <c r="B182" s="60"/>
    </row>
    <row r="183" spans="1:2" s="62" customFormat="1" ht="24.95" customHeight="1">
      <c r="A183" s="96"/>
      <c r="B183" s="60"/>
    </row>
    <row r="184" spans="1:2" s="62" customFormat="1" ht="24.95" customHeight="1">
      <c r="A184" s="96"/>
      <c r="B184" s="60"/>
    </row>
    <row r="185" spans="1:2" s="62" customFormat="1" ht="24.95" customHeight="1">
      <c r="A185" s="96"/>
      <c r="B185" s="60"/>
    </row>
    <row r="186" spans="1:2" s="62" customFormat="1" ht="24.95" customHeight="1">
      <c r="A186" s="96"/>
      <c r="B186" s="60"/>
    </row>
    <row r="187" spans="1:2" s="62" customFormat="1" ht="24.95" customHeight="1">
      <c r="A187" s="96"/>
      <c r="B187" s="60"/>
    </row>
    <row r="188" spans="1:2" s="62" customFormat="1" ht="24.95" customHeight="1">
      <c r="A188" s="96"/>
      <c r="B188" s="60"/>
    </row>
    <row r="189" spans="1:2" s="62" customFormat="1" ht="24.95" customHeight="1">
      <c r="A189" s="96"/>
      <c r="B189" s="60"/>
    </row>
    <row r="190" spans="1:2" s="62" customFormat="1" ht="24.95" customHeight="1">
      <c r="A190" s="96"/>
      <c r="B190" s="60"/>
    </row>
    <row r="191" spans="1:2" s="62" customFormat="1" ht="24.95" customHeight="1">
      <c r="A191" s="96"/>
      <c r="B191" s="60"/>
    </row>
    <row r="192" spans="1:2" s="62" customFormat="1" ht="24.95" customHeight="1">
      <c r="A192" s="96"/>
      <c r="B192" s="60"/>
    </row>
    <row r="193" spans="1:2" s="62" customFormat="1" ht="24.95" customHeight="1">
      <c r="A193" s="96"/>
      <c r="B193" s="60"/>
    </row>
    <row r="194" spans="1:2" s="62" customFormat="1" ht="24.95" customHeight="1">
      <c r="A194" s="96"/>
      <c r="B194" s="60"/>
    </row>
    <row r="195" spans="1:2" s="62" customFormat="1" ht="24.95" customHeight="1">
      <c r="A195" s="96"/>
      <c r="B195" s="60"/>
    </row>
    <row r="196" spans="1:2" s="62" customFormat="1" ht="24.95" customHeight="1">
      <c r="A196" s="96"/>
      <c r="B196" s="60"/>
    </row>
    <row r="197" spans="1:2" s="62" customFormat="1" ht="24.95" customHeight="1">
      <c r="A197" s="96"/>
      <c r="B197" s="60"/>
    </row>
    <row r="198" spans="1:2" s="62" customFormat="1" ht="24.95" customHeight="1">
      <c r="A198" s="96"/>
      <c r="B198" s="60"/>
    </row>
    <row r="199" spans="1:2" s="62" customFormat="1" ht="24.95" customHeight="1">
      <c r="A199" s="96"/>
      <c r="B199" s="60"/>
    </row>
    <row r="200" spans="1:2" s="62" customFormat="1" ht="24.95" customHeight="1">
      <c r="A200" s="96"/>
      <c r="B200" s="60"/>
    </row>
    <row r="201" spans="1:2" s="62" customFormat="1" ht="24.95" customHeight="1">
      <c r="A201" s="96"/>
      <c r="B201" s="60"/>
    </row>
    <row r="202" spans="1:2" s="62" customFormat="1" ht="24.95" customHeight="1">
      <c r="A202" s="96"/>
      <c r="B202" s="60"/>
    </row>
    <row r="203" spans="1:2" s="62" customFormat="1" ht="24.95" customHeight="1">
      <c r="A203" s="96"/>
      <c r="B203" s="60"/>
    </row>
    <row r="204" spans="1:2" s="62" customFormat="1" ht="24.95" customHeight="1">
      <c r="A204" s="96"/>
      <c r="B204" s="60"/>
    </row>
    <row r="205" spans="1:2" s="62" customFormat="1" ht="24.95" customHeight="1">
      <c r="A205" s="96"/>
      <c r="B205" s="60"/>
    </row>
    <row r="206" spans="1:2" s="62" customFormat="1" ht="24.95" customHeight="1">
      <c r="A206" s="96"/>
      <c r="B206" s="60"/>
    </row>
    <row r="207" spans="1:2" s="62" customFormat="1" ht="24.95" customHeight="1">
      <c r="A207" s="96"/>
      <c r="B207" s="60"/>
    </row>
    <row r="208" spans="1:2" s="62" customFormat="1" ht="24.95" customHeight="1">
      <c r="A208" s="96"/>
      <c r="B208" s="60"/>
    </row>
    <row r="209" spans="1:2" s="62" customFormat="1" ht="24.95" customHeight="1">
      <c r="A209" s="96"/>
      <c r="B209" s="60"/>
    </row>
    <row r="210" spans="1:2" s="62" customFormat="1" ht="24.95" customHeight="1">
      <c r="A210" s="96"/>
      <c r="B210" s="60"/>
    </row>
    <row r="211" spans="1:2" s="62" customFormat="1" ht="24.95" customHeight="1">
      <c r="A211" s="96"/>
      <c r="B211" s="60"/>
    </row>
    <row r="212" spans="1:2" s="62" customFormat="1" ht="24.95" customHeight="1">
      <c r="A212" s="96"/>
      <c r="B212" s="60"/>
    </row>
    <row r="213" spans="1:2" s="62" customFormat="1" ht="24.95" customHeight="1">
      <c r="A213" s="96"/>
      <c r="B213" s="60"/>
    </row>
    <row r="214" spans="1:2" s="62" customFormat="1" ht="24.95" customHeight="1">
      <c r="A214" s="96"/>
      <c r="B214" s="60"/>
    </row>
    <row r="215" spans="1:2" s="62" customFormat="1" ht="24.95" customHeight="1">
      <c r="A215" s="96"/>
      <c r="B215" s="60"/>
    </row>
    <row r="216" spans="1:2" s="62" customFormat="1" ht="24.95" customHeight="1">
      <c r="A216" s="96"/>
      <c r="B216" s="60"/>
    </row>
    <row r="217" spans="1:2" s="62" customFormat="1" ht="24.95" customHeight="1">
      <c r="A217" s="96"/>
      <c r="B217" s="60"/>
    </row>
    <row r="218" spans="1:2" s="62" customFormat="1" ht="24.95" customHeight="1">
      <c r="A218" s="96"/>
      <c r="B218" s="60"/>
    </row>
    <row r="219" spans="1:2" s="62" customFormat="1" ht="24.95" customHeight="1">
      <c r="A219" s="96"/>
      <c r="B219" s="60"/>
    </row>
    <row r="220" spans="1:2" s="62" customFormat="1" ht="24.95" customHeight="1">
      <c r="A220" s="96"/>
      <c r="B220" s="60"/>
    </row>
    <row r="221" spans="1:2" s="62" customFormat="1" ht="24.95" customHeight="1">
      <c r="A221" s="96"/>
      <c r="B221" s="60"/>
    </row>
    <row r="222" spans="1:2" s="62" customFormat="1" ht="24.95" customHeight="1">
      <c r="A222" s="96"/>
      <c r="B222" s="60"/>
    </row>
    <row r="223" spans="1:2" s="62" customFormat="1" ht="24.95" customHeight="1">
      <c r="A223" s="96"/>
      <c r="B223" s="60"/>
    </row>
    <row r="224" spans="1:2" s="62" customFormat="1" ht="24.95" customHeight="1">
      <c r="A224" s="96"/>
      <c r="B224" s="60"/>
    </row>
    <row r="225" spans="1:2" s="62" customFormat="1" ht="24.95" customHeight="1">
      <c r="A225" s="96"/>
      <c r="B225" s="60"/>
    </row>
    <row r="226" spans="1:2" s="62" customFormat="1" ht="24.95" customHeight="1">
      <c r="A226" s="96"/>
      <c r="B226" s="60"/>
    </row>
    <row r="227" spans="1:2" s="62" customFormat="1" ht="24.95" customHeight="1">
      <c r="A227" s="96"/>
      <c r="B227" s="82"/>
    </row>
    <row r="228" spans="1:2" s="62" customFormat="1" ht="24.95" customHeight="1">
      <c r="A228" s="96"/>
      <c r="B228" s="60"/>
    </row>
    <row r="229" spans="1:2" s="62" customFormat="1" ht="24.95" customHeight="1">
      <c r="A229" s="96"/>
      <c r="B229" s="60"/>
    </row>
    <row r="230" spans="1:2" s="62" customFormat="1" ht="24.95" customHeight="1">
      <c r="A230" s="96"/>
      <c r="B230" s="60"/>
    </row>
    <row r="231" spans="1:2" s="62" customFormat="1" ht="24.95" customHeight="1">
      <c r="A231" s="96"/>
      <c r="B231" s="60"/>
    </row>
    <row r="232" spans="1:2" s="62" customFormat="1" ht="24.95" customHeight="1">
      <c r="A232" s="96"/>
      <c r="B232" s="60"/>
    </row>
    <row r="233" spans="1:2" s="62" customFormat="1" ht="24.95" customHeight="1">
      <c r="A233" s="96"/>
      <c r="B233" s="60"/>
    </row>
    <row r="234" spans="1:2" s="62" customFormat="1" ht="24.95" customHeight="1">
      <c r="A234" s="96"/>
      <c r="B234" s="60"/>
    </row>
    <row r="235" spans="1:2" s="62" customFormat="1" ht="24.95" customHeight="1">
      <c r="A235" s="96"/>
      <c r="B235" s="60"/>
    </row>
    <row r="236" spans="1:2" s="62" customFormat="1" ht="24.95" customHeight="1">
      <c r="A236" s="96"/>
      <c r="B236" s="82"/>
    </row>
    <row r="237" spans="1:2" s="62" customFormat="1" ht="24.95" customHeight="1">
      <c r="A237" s="96"/>
      <c r="B237" s="60"/>
    </row>
    <row r="238" spans="1:2" s="62" customFormat="1" ht="24.95" customHeight="1">
      <c r="A238" s="96"/>
      <c r="B238" s="82"/>
    </row>
    <row r="239" spans="1:2" s="62" customFormat="1" ht="24.95" customHeight="1">
      <c r="A239" s="96"/>
      <c r="B239" s="82"/>
    </row>
    <row r="240" spans="1:2" s="62" customFormat="1" ht="24.95" customHeight="1">
      <c r="A240" s="96"/>
      <c r="B240" s="82"/>
    </row>
    <row r="241" spans="1:2" s="62" customFormat="1" ht="24.95" customHeight="1">
      <c r="A241" s="96"/>
      <c r="B241" s="82"/>
    </row>
    <row r="242" spans="1:2" s="62" customFormat="1" ht="24.95" customHeight="1">
      <c r="A242" s="96"/>
      <c r="B242" s="82"/>
    </row>
    <row r="243" spans="1:2" s="62" customFormat="1" ht="24.95" customHeight="1">
      <c r="A243" s="96"/>
      <c r="B243" s="82"/>
    </row>
    <row r="244" spans="1:2" s="62" customFormat="1" ht="24.95" customHeight="1">
      <c r="A244" s="96"/>
      <c r="B244" s="60"/>
    </row>
    <row r="245" spans="1:2" s="62" customFormat="1" ht="24.95" customHeight="1">
      <c r="A245" s="96"/>
      <c r="B245" s="60"/>
    </row>
    <row r="246" spans="1:2" s="62" customFormat="1" ht="24.95" customHeight="1">
      <c r="A246" s="96"/>
      <c r="B246" s="60"/>
    </row>
    <row r="247" spans="1:2" s="62" customFormat="1" ht="24.95" customHeight="1">
      <c r="A247" s="96"/>
      <c r="B247" s="60"/>
    </row>
    <row r="248" spans="1:2" s="62" customFormat="1" ht="24.95" customHeight="1">
      <c r="A248" s="96"/>
      <c r="B248" s="60"/>
    </row>
    <row r="249" spans="1:2" s="62" customFormat="1" ht="24.95" customHeight="1">
      <c r="A249" s="96"/>
      <c r="B249" s="60"/>
    </row>
    <row r="250" spans="1:2" s="62" customFormat="1" ht="24.95" customHeight="1">
      <c r="A250" s="96"/>
      <c r="B250" s="60"/>
    </row>
    <row r="251" spans="1:2" s="62" customFormat="1" ht="24.95" customHeight="1">
      <c r="A251" s="96"/>
      <c r="B251" s="61"/>
    </row>
    <row r="252" spans="1:2" s="62" customFormat="1" ht="24.95" customHeight="1">
      <c r="A252" s="96"/>
      <c r="B252" s="61"/>
    </row>
    <row r="253" spans="1:2" s="62" customFormat="1" ht="24.95" customHeight="1">
      <c r="A253" s="96"/>
      <c r="B253" s="61"/>
    </row>
    <row r="254" spans="1:2" s="62" customFormat="1" ht="24.95" customHeight="1">
      <c r="A254" s="96"/>
      <c r="B254" s="61"/>
    </row>
    <row r="255" spans="1:2" s="62" customFormat="1" ht="24.95" customHeight="1">
      <c r="A255" s="96"/>
      <c r="B255" s="61"/>
    </row>
    <row r="256" spans="1:2" s="62" customFormat="1" ht="24.95" customHeight="1">
      <c r="A256" s="96"/>
      <c r="B256" s="61"/>
    </row>
    <row r="257" spans="1:2" s="62" customFormat="1" ht="24.95" customHeight="1">
      <c r="A257" s="96"/>
      <c r="B257" s="61"/>
    </row>
    <row r="258" spans="1:2" s="62" customFormat="1" ht="24.95" customHeight="1">
      <c r="A258" s="96"/>
      <c r="B258" s="61"/>
    </row>
    <row r="259" spans="1:2" s="62" customFormat="1" ht="24.95" customHeight="1">
      <c r="A259" s="96"/>
      <c r="B259" s="61"/>
    </row>
    <row r="260" spans="1:2" s="62" customFormat="1" ht="24.95" customHeight="1">
      <c r="A260" s="96"/>
      <c r="B260" s="61"/>
    </row>
    <row r="261" spans="1:2" s="62" customFormat="1" ht="24.95" customHeight="1">
      <c r="A261" s="96"/>
      <c r="B261" s="61"/>
    </row>
    <row r="262" spans="1:2" s="62" customFormat="1" ht="24.95" customHeight="1">
      <c r="A262" s="96"/>
      <c r="B262" s="61"/>
    </row>
    <row r="263" spans="1:2" s="62" customFormat="1" ht="24.95" customHeight="1">
      <c r="A263" s="96"/>
      <c r="B263" s="61"/>
    </row>
  </sheetData>
  <sheetProtection algorithmName="SHA-512" hashValue="3unXmqHXovDpQbxbuh8cbQ3g/hrnmv0Irec8YH+Ac1Eti4dPRdXkytwc3TqyZBN1mxoNokLpY5nqrr7TZvUCbg==" saltValue="zKBxBP6NUjlRArfRnaNTkg==" spinCount="100000" sheet="1" objects="1" scenarios="1" formatColumns="0" formatRows="0" autoFilter="0"/>
  <mergeCells count="58">
    <mergeCell ref="C84:E84"/>
    <mergeCell ref="D86:I86"/>
    <mergeCell ref="C87:I94"/>
    <mergeCell ref="C95:F95"/>
    <mergeCell ref="C75:E75"/>
    <mergeCell ref="D57:E58"/>
    <mergeCell ref="D78:E79"/>
    <mergeCell ref="D80:E80"/>
    <mergeCell ref="D81:E81"/>
    <mergeCell ref="D70:E70"/>
    <mergeCell ref="D71:E71"/>
    <mergeCell ref="D72:E72"/>
    <mergeCell ref="D73:E73"/>
    <mergeCell ref="D74:E74"/>
    <mergeCell ref="D60:E60"/>
    <mergeCell ref="D61:E61"/>
    <mergeCell ref="D62:E62"/>
    <mergeCell ref="D63:E63"/>
    <mergeCell ref="D64:E64"/>
    <mergeCell ref="D65:E65"/>
    <mergeCell ref="D66:E66"/>
    <mergeCell ref="C17:D17"/>
    <mergeCell ref="C18:D18"/>
    <mergeCell ref="C19:D19"/>
    <mergeCell ref="C20:D20"/>
    <mergeCell ref="C21:D21"/>
    <mergeCell ref="C57:C58"/>
    <mergeCell ref="D59:E59"/>
    <mergeCell ref="D6:I6"/>
    <mergeCell ref="C7:I10"/>
    <mergeCell ref="C36:I37"/>
    <mergeCell ref="D39:I39"/>
    <mergeCell ref="C40:I48"/>
    <mergeCell ref="C13:D13"/>
    <mergeCell ref="C23:G25"/>
    <mergeCell ref="C26:G26"/>
    <mergeCell ref="D31:I31"/>
    <mergeCell ref="C32:I33"/>
    <mergeCell ref="C22:D22"/>
    <mergeCell ref="C14:D14"/>
    <mergeCell ref="C15:D15"/>
    <mergeCell ref="C16:D16"/>
    <mergeCell ref="C124:D124"/>
    <mergeCell ref="C110:D110"/>
    <mergeCell ref="D82:E82"/>
    <mergeCell ref="D83:E83"/>
    <mergeCell ref="L11:M11"/>
    <mergeCell ref="D11:I11"/>
    <mergeCell ref="C12:I12"/>
    <mergeCell ref="D35:I35"/>
    <mergeCell ref="D67:E67"/>
    <mergeCell ref="D68:E68"/>
    <mergeCell ref="D69:E69"/>
    <mergeCell ref="C77:F77"/>
    <mergeCell ref="C78:C79"/>
    <mergeCell ref="D49:I49"/>
    <mergeCell ref="C50:I55"/>
    <mergeCell ref="C56:F56"/>
  </mergeCells>
  <hyperlinks>
    <hyperlink ref="E3" location="'Ativos e desempenho'!C6" display="GRI EU6" xr:uid="{F5C43040-BDD8-45BB-9918-8E6F444D61E8}"/>
    <hyperlink ref="F3" location="'Ativos e desempenho'!C11" display="GRI EU11" xr:uid="{424BC349-0A49-4D78-ABDE-D3C4B5D84817}"/>
    <hyperlink ref="G3" location="'Ativos e desempenho'!C31" display="GRI 11.7.4" xr:uid="{E7F2CA6A-8DC6-4592-9325-0F28DE528209}"/>
    <hyperlink ref="H3" location="'Ativos e desempenho'!C35" display="GRI 11.7.5" xr:uid="{5BABCD74-F01B-4B0C-B77F-207C281A7BC2}"/>
    <hyperlink ref="I3" location="'Ativos e desempenho'!C39" display="SASB EM-EP-420a.1" xr:uid="{D54A5BCE-86E2-4CFA-B597-6F02BCB75664}"/>
    <hyperlink ref="E4" location="'Ativos e desempenho'!C49" display="GRI EU1" xr:uid="{0AC498B9-65F0-43D9-827D-3E14D87420B9}"/>
    <hyperlink ref="F4" location="'Ativos e desempenho'!C86" display="GRI EU2" xr:uid="{7BFE69D3-A9C9-4E6E-B939-037FC5FDC8B3}"/>
  </hyperlinks>
  <pageMargins left="0.511811024" right="0.511811024" top="0.78740157499999996" bottom="0.78740157499999996" header="0.31496062000000002" footer="0.31496062000000002"/>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8180-7019-4DA7-839D-EB6655688036}">
  <sheetPr>
    <tabColor rgb="FF7F5A00"/>
  </sheetPr>
  <dimension ref="A1:AT253"/>
  <sheetViews>
    <sheetView showGridLines="0" showRowColHeaders="0" zoomScaleNormal="10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0" defaultRowHeight="12.75"/>
  <cols>
    <col min="1" max="1" width="33.7109375" style="96" customWidth="1"/>
    <col min="2" max="2" width="3.7109375" style="61" customWidth="1"/>
    <col min="3" max="9" width="20.85546875" style="62" customWidth="1"/>
    <col min="10" max="11" width="24" style="62" customWidth="1"/>
    <col min="12" max="12" width="14.140625" style="62" customWidth="1"/>
    <col min="13" max="13" width="7.425781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2"/>
      <c r="B1" s="58"/>
      <c r="C1" s="58"/>
      <c r="D1" s="58"/>
      <c r="E1" s="59"/>
      <c r="F1" s="60"/>
      <c r="G1" s="60"/>
      <c r="H1" s="60"/>
      <c r="I1" s="60"/>
      <c r="J1" s="95"/>
      <c r="K1" s="95"/>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102"/>
      <c r="D2" s="95"/>
      <c r="E2" s="95"/>
      <c r="F2" s="95"/>
      <c r="G2" s="95"/>
      <c r="H2" s="95"/>
      <c r="I2" s="95"/>
      <c r="J2" s="95"/>
      <c r="K2" s="95"/>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609" t="str">
        <f>Índice!B141</f>
        <v>INDICADORES PRÓPRIOS</v>
      </c>
      <c r="D3" s="95"/>
      <c r="E3" s="95"/>
      <c r="F3" s="95"/>
      <c r="G3" s="95"/>
      <c r="H3" s="95"/>
      <c r="I3" s="95"/>
      <c r="J3" s="95"/>
      <c r="K3" s="95"/>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Índice!C141</f>
        <v>Contribuições socioambientais</v>
      </c>
      <c r="D4" s="95"/>
      <c r="E4" s="95"/>
      <c r="F4" s="95"/>
      <c r="G4" s="95"/>
      <c r="H4" s="95"/>
      <c r="I4" s="95"/>
      <c r="J4" s="95"/>
      <c r="K4" s="95"/>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A5" s="94"/>
      <c r="B5" s="76"/>
      <c r="C5" s="611"/>
      <c r="D5" s="121"/>
      <c r="E5" s="121"/>
      <c r="F5" s="121"/>
      <c r="G5" s="121"/>
      <c r="H5" s="121"/>
      <c r="I5" s="121"/>
      <c r="J5" s="121"/>
      <c r="K5" s="121"/>
      <c r="L5" s="611"/>
      <c r="M5" s="121"/>
      <c r="N5" s="68"/>
      <c r="O5" s="69"/>
      <c r="P5" s="69"/>
      <c r="Q5" s="69"/>
      <c r="R5" s="69"/>
      <c r="S5" s="69"/>
      <c r="T5" s="69"/>
      <c r="U5" s="70"/>
      <c r="V5" s="71"/>
      <c r="W5" s="71"/>
      <c r="X5" s="71"/>
      <c r="Y5" s="71"/>
      <c r="Z5" s="72"/>
      <c r="AA5" s="71"/>
      <c r="AB5" s="71"/>
      <c r="AC5" s="71"/>
      <c r="AD5" s="71"/>
      <c r="AE5" s="71"/>
      <c r="AF5" s="71"/>
      <c r="AG5" s="71"/>
      <c r="AH5" s="71"/>
      <c r="AI5" s="71"/>
      <c r="AJ5" s="71"/>
      <c r="AK5" s="71"/>
      <c r="AL5" s="71"/>
      <c r="AM5" s="71"/>
      <c r="AN5" s="71"/>
      <c r="AO5" s="66"/>
      <c r="AP5" s="65"/>
      <c r="AQ5" s="65"/>
      <c r="AR5" s="65"/>
      <c r="AS5" s="65"/>
    </row>
    <row r="6" spans="1:46" ht="24.95" customHeight="1">
      <c r="A6" s="94"/>
      <c r="B6" s="76"/>
      <c r="C6" s="610" t="str">
        <f>Índice!D141</f>
        <v>Indicador Próprio</v>
      </c>
      <c r="D6" s="931" t="str">
        <f>Índice!E141</f>
        <v>Compensação ambiental</v>
      </c>
      <c r="E6" s="932"/>
      <c r="F6" s="932"/>
      <c r="G6" s="932"/>
      <c r="H6" s="932"/>
      <c r="I6" s="932"/>
      <c r="J6" s="121"/>
      <c r="K6" s="121"/>
      <c r="L6" s="121"/>
      <c r="M6" s="121"/>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c r="AT6" s="61"/>
    </row>
    <row r="7" spans="1:46" s="420" customFormat="1" ht="24.95" customHeight="1">
      <c r="C7" s="400" t="s">
        <v>407</v>
      </c>
    </row>
    <row r="8" spans="1:46" ht="24.95" customHeight="1" thickBot="1">
      <c r="A8" s="98"/>
      <c r="B8" s="76"/>
      <c r="C8" s="647" t="s">
        <v>956</v>
      </c>
      <c r="D8" s="648">
        <v>2017</v>
      </c>
      <c r="E8" s="648">
        <v>2018</v>
      </c>
      <c r="F8" s="648">
        <v>2019</v>
      </c>
      <c r="G8" s="648">
        <v>2020</v>
      </c>
      <c r="H8" s="648">
        <v>2021</v>
      </c>
      <c r="I8" s="648">
        <v>2022</v>
      </c>
      <c r="J8" s="648">
        <v>2023</v>
      </c>
      <c r="K8" s="649">
        <v>2024</v>
      </c>
      <c r="L8" s="85"/>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B9" s="76"/>
      <c r="C9" s="484" t="s">
        <v>408</v>
      </c>
      <c r="D9" s="339">
        <v>0</v>
      </c>
      <c r="E9" s="339">
        <v>0</v>
      </c>
      <c r="F9" s="339">
        <v>14806</v>
      </c>
      <c r="G9" s="339">
        <v>0</v>
      </c>
      <c r="H9" s="339">
        <v>2386388</v>
      </c>
      <c r="I9" s="339">
        <v>186733</v>
      </c>
      <c r="J9" s="339">
        <v>232046</v>
      </c>
      <c r="K9" s="340">
        <v>849792</v>
      </c>
      <c r="L9" s="85"/>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B10" s="76"/>
      <c r="C10" s="484" t="s">
        <v>409</v>
      </c>
      <c r="D10" s="339">
        <v>0</v>
      </c>
      <c r="E10" s="339">
        <v>0</v>
      </c>
      <c r="F10" s="339">
        <v>0</v>
      </c>
      <c r="G10" s="339">
        <v>0</v>
      </c>
      <c r="H10" s="339">
        <v>0</v>
      </c>
      <c r="I10" s="339">
        <v>1100222</v>
      </c>
      <c r="J10" s="339">
        <v>0</v>
      </c>
      <c r="K10" s="340">
        <v>0</v>
      </c>
      <c r="L10" s="85"/>
      <c r="M10" s="8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484" t="s">
        <v>410</v>
      </c>
      <c r="D11" s="339">
        <v>3217466</v>
      </c>
      <c r="E11" s="339">
        <v>0</v>
      </c>
      <c r="F11" s="339">
        <v>1100000</v>
      </c>
      <c r="G11" s="339">
        <v>1866148</v>
      </c>
      <c r="H11" s="339">
        <v>3252345</v>
      </c>
      <c r="I11" s="339">
        <v>2795089</v>
      </c>
      <c r="J11" s="339">
        <v>5177322</v>
      </c>
      <c r="K11" s="340">
        <v>5696190</v>
      </c>
      <c r="L11" s="85"/>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484" t="s">
        <v>411</v>
      </c>
      <c r="D12" s="339">
        <v>0</v>
      </c>
      <c r="E12" s="339">
        <v>0</v>
      </c>
      <c r="F12" s="339">
        <v>844897</v>
      </c>
      <c r="G12" s="339">
        <v>1267345</v>
      </c>
      <c r="H12" s="339">
        <v>0</v>
      </c>
      <c r="I12" s="339">
        <v>0</v>
      </c>
      <c r="J12" s="339">
        <v>0</v>
      </c>
      <c r="K12" s="340">
        <v>0</v>
      </c>
      <c r="L12" s="85"/>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484" t="s">
        <v>412</v>
      </c>
      <c r="D13" s="339">
        <v>0</v>
      </c>
      <c r="E13" s="339">
        <v>0</v>
      </c>
      <c r="F13" s="339">
        <v>0</v>
      </c>
      <c r="G13" s="339">
        <v>415897.78</v>
      </c>
      <c r="H13" s="339">
        <v>770897</v>
      </c>
      <c r="I13" s="339">
        <v>996624</v>
      </c>
      <c r="J13" s="339">
        <v>0</v>
      </c>
      <c r="K13" s="340">
        <v>4898817.55</v>
      </c>
      <c r="L13" s="85"/>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642" t="s">
        <v>62</v>
      </c>
      <c r="D14" s="640">
        <v>3217466</v>
      </c>
      <c r="E14" s="640">
        <v>0</v>
      </c>
      <c r="F14" s="640">
        <v>1959703</v>
      </c>
      <c r="G14" s="640">
        <v>3549390.78</v>
      </c>
      <c r="H14" s="640">
        <v>6409630</v>
      </c>
      <c r="I14" s="640">
        <v>5078668</v>
      </c>
      <c r="J14" s="640">
        <v>5409368</v>
      </c>
      <c r="K14" s="650">
        <v>11444799.550000001</v>
      </c>
      <c r="L14" s="85"/>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133"/>
      <c r="D15" s="133"/>
      <c r="E15" s="133"/>
      <c r="F15" s="133"/>
      <c r="G15" s="133"/>
      <c r="H15" s="133"/>
      <c r="I15" s="133"/>
      <c r="J15" s="133"/>
      <c r="K15" s="133"/>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63"/>
      <c r="D16" s="63"/>
      <c r="E16" s="63"/>
      <c r="F16" s="63"/>
      <c r="G16" s="63"/>
      <c r="H16" s="63"/>
      <c r="I16" s="63"/>
      <c r="J16" s="63"/>
      <c r="K16" s="63"/>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B17" s="76"/>
      <c r="C17" s="610" t="str">
        <f>Índice!D142</f>
        <v>Indicador Próprio</v>
      </c>
      <c r="D17" s="931" t="str">
        <f>Índice!E142</f>
        <v>Compras com fornecedores locais</v>
      </c>
      <c r="E17" s="932"/>
      <c r="F17" s="932"/>
      <c r="G17" s="932"/>
      <c r="H17" s="932"/>
      <c r="I17" s="932"/>
      <c r="J17" s="95"/>
      <c r="K17" s="95"/>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customFormat="1" ht="24.95" customHeight="1">
      <c r="A18" s="96"/>
      <c r="C18" s="400" t="s">
        <v>413</v>
      </c>
    </row>
    <row r="19" spans="1:46" ht="24.95" customHeight="1" thickBot="1">
      <c r="B19" s="76"/>
      <c r="C19" s="632" t="s">
        <v>956</v>
      </c>
      <c r="D19" s="633" t="s">
        <v>414</v>
      </c>
      <c r="E19" s="633">
        <v>2022</v>
      </c>
      <c r="F19" s="633">
        <v>2023</v>
      </c>
      <c r="G19" s="639">
        <v>2024</v>
      </c>
      <c r="N19" s="135"/>
      <c r="O19" s="79"/>
      <c r="P19" s="79"/>
      <c r="Q19" s="79"/>
      <c r="R19" s="79"/>
      <c r="S19" s="79"/>
      <c r="T19" s="79"/>
      <c r="U19" s="79"/>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ht="24.95" customHeight="1">
      <c r="B20" s="76"/>
      <c r="C20" s="195" t="s">
        <v>408</v>
      </c>
      <c r="D20" s="339">
        <v>66866846</v>
      </c>
      <c r="E20" s="339">
        <v>336379112</v>
      </c>
      <c r="F20" s="339">
        <v>258044046</v>
      </c>
      <c r="G20" s="340">
        <v>50030595</v>
      </c>
      <c r="J20" s="612"/>
      <c r="N20" s="68"/>
      <c r="O20" s="79"/>
      <c r="P20" s="79"/>
      <c r="Q20" s="79"/>
      <c r="R20" s="79"/>
      <c r="S20" s="79"/>
      <c r="T20" s="79"/>
      <c r="U20" s="79"/>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ht="24.95" customHeight="1">
      <c r="B21" s="76"/>
      <c r="C21" s="195" t="s">
        <v>409</v>
      </c>
      <c r="D21" s="339">
        <v>0</v>
      </c>
      <c r="E21" s="339">
        <v>0</v>
      </c>
      <c r="F21" s="339">
        <v>0</v>
      </c>
      <c r="G21" s="340">
        <v>13375641</v>
      </c>
      <c r="J21" s="612"/>
      <c r="N21" s="9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ht="24.95" customHeight="1">
      <c r="B22" s="76"/>
      <c r="C22" s="195" t="s">
        <v>415</v>
      </c>
      <c r="D22" s="339">
        <v>45708130</v>
      </c>
      <c r="E22" s="339">
        <v>41299562</v>
      </c>
      <c r="F22" s="339">
        <v>16225579</v>
      </c>
      <c r="G22" s="340">
        <v>14809807</v>
      </c>
      <c r="J22" s="612"/>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ht="24.95" customHeight="1">
      <c r="B23" s="76"/>
      <c r="C23" s="195" t="s">
        <v>410</v>
      </c>
      <c r="D23" s="339">
        <v>238639939</v>
      </c>
      <c r="E23" s="339">
        <v>299230634</v>
      </c>
      <c r="F23" s="339">
        <v>30948606</v>
      </c>
      <c r="G23" s="340">
        <v>104051602</v>
      </c>
      <c r="J23" s="612"/>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B24" s="76"/>
      <c r="C24" s="195" t="s">
        <v>411</v>
      </c>
      <c r="D24" s="339">
        <v>841794</v>
      </c>
      <c r="E24" s="339">
        <v>2011556</v>
      </c>
      <c r="F24" s="339">
        <v>2387515</v>
      </c>
      <c r="G24" s="340">
        <v>1003104</v>
      </c>
      <c r="J24" s="612"/>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B25" s="60"/>
      <c r="C25" s="195" t="s">
        <v>412</v>
      </c>
      <c r="D25" s="339">
        <v>0</v>
      </c>
      <c r="E25" s="339">
        <v>0</v>
      </c>
      <c r="F25" s="339">
        <v>1866744</v>
      </c>
      <c r="G25" s="340">
        <v>23138020</v>
      </c>
      <c r="J25" s="612"/>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B26" s="60"/>
      <c r="C26" s="636" t="s">
        <v>62</v>
      </c>
      <c r="D26" s="640">
        <v>352056709</v>
      </c>
      <c r="E26" s="640">
        <v>678920864</v>
      </c>
      <c r="F26" s="640">
        <v>309472490</v>
      </c>
      <c r="G26" s="641">
        <v>206408769</v>
      </c>
      <c r="J26" s="61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B27" s="60"/>
      <c r="C27" s="133"/>
      <c r="D27" s="133"/>
      <c r="E27" s="133"/>
      <c r="F27" s="133"/>
      <c r="G27" s="133"/>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ht="24.95" customHeight="1">
      <c r="B28" s="60"/>
      <c r="C28" s="63"/>
      <c r="D28" s="63"/>
      <c r="E28" s="63"/>
      <c r="F28" s="63"/>
      <c r="G28" s="63"/>
      <c r="H28" s="63"/>
      <c r="I28" s="63"/>
      <c r="J28" s="95"/>
      <c r="K28" s="95"/>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81"/>
      <c r="AP28" s="68"/>
      <c r="AQ28" s="68"/>
      <c r="AR28" s="68"/>
      <c r="AS28" s="68"/>
      <c r="AT28" s="61"/>
    </row>
    <row r="29" spans="1:46" ht="24.95" customHeight="1">
      <c r="B29" s="60"/>
      <c r="C29" s="610" t="str">
        <f>Índice!D143</f>
        <v>Indicador Próprio</v>
      </c>
      <c r="D29" s="931" t="str">
        <f>Índice!E143</f>
        <v>Condicionantes ambientais</v>
      </c>
      <c r="E29" s="932"/>
      <c r="F29" s="932"/>
      <c r="G29" s="932"/>
      <c r="H29" s="932"/>
      <c r="I29" s="932"/>
      <c r="J29" s="95"/>
      <c r="K29" s="95"/>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81"/>
      <c r="AP29" s="68"/>
      <c r="AQ29" s="68"/>
      <c r="AR29" s="68"/>
      <c r="AS29" s="68"/>
      <c r="AT29" s="61"/>
    </row>
    <row r="30" spans="1:46" ht="24.95" customHeight="1">
      <c r="B30" s="60"/>
      <c r="C30" s="400" t="s">
        <v>416</v>
      </c>
      <c r="D30" s="63"/>
      <c r="E30" s="63"/>
      <c r="F30" s="63"/>
      <c r="G30" s="63"/>
      <c r="H30" s="95"/>
      <c r="I30" s="95"/>
      <c r="J30" s="95"/>
      <c r="K30" s="95"/>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81"/>
      <c r="AP30" s="68"/>
      <c r="AQ30" s="68"/>
      <c r="AR30" s="68"/>
      <c r="AS30" s="68"/>
      <c r="AT30" s="61"/>
    </row>
    <row r="31" spans="1:46" ht="24.95" customHeight="1" thickBot="1">
      <c r="B31" s="82"/>
      <c r="C31" s="632" t="s">
        <v>957</v>
      </c>
      <c r="D31" s="633">
        <v>2022</v>
      </c>
      <c r="E31" s="633">
        <v>2023</v>
      </c>
      <c r="F31" s="639">
        <v>2024</v>
      </c>
      <c r="G31" s="61"/>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6" ht="24.95" customHeight="1">
      <c r="B32" s="60"/>
      <c r="C32" s="195" t="s">
        <v>410</v>
      </c>
      <c r="D32" s="339">
        <v>597343.93999999994</v>
      </c>
      <c r="E32" s="339">
        <v>998656.98</v>
      </c>
      <c r="F32" s="340">
        <v>374936.17</v>
      </c>
      <c r="G32" s="61"/>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1"/>
    </row>
    <row r="33" spans="1:42" ht="24.95" customHeight="1">
      <c r="B33" s="60"/>
      <c r="C33" s="636" t="s">
        <v>62</v>
      </c>
      <c r="D33" s="637">
        <v>597343.93999999994</v>
      </c>
      <c r="E33" s="637">
        <v>998656.98</v>
      </c>
      <c r="F33" s="638">
        <v>374936.17</v>
      </c>
      <c r="G33" s="61"/>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1"/>
    </row>
    <row r="34" spans="1:42" ht="24.95" customHeight="1">
      <c r="B34" s="60"/>
      <c r="C34" s="133"/>
      <c r="D34" s="133"/>
      <c r="E34" s="133"/>
      <c r="F34" s="133"/>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2" ht="24.95" customHeight="1">
      <c r="B35" s="60"/>
      <c r="C35" s="63"/>
      <c r="D35" s="63"/>
      <c r="E35" s="63"/>
      <c r="F35" s="63"/>
      <c r="G35" s="63"/>
      <c r="H35" s="63"/>
      <c r="I35" s="63"/>
      <c r="J35" s="95"/>
      <c r="K35" s="95"/>
      <c r="L35" s="95"/>
      <c r="M35" s="95"/>
      <c r="N35" s="124"/>
      <c r="O35" s="124"/>
      <c r="P35" s="124"/>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2" ht="24.95" customHeight="1">
      <c r="B36" s="60"/>
      <c r="C36" s="610" t="str">
        <f>Índice!D144</f>
        <v>Indicador Próprio</v>
      </c>
      <c r="D36" s="931" t="str">
        <f>Índice!E144</f>
        <v>Patrocínios (recursos próprios) e Projetos incentivados</v>
      </c>
      <c r="E36" s="932"/>
      <c r="F36" s="932"/>
      <c r="G36" s="932"/>
      <c r="H36" s="932"/>
      <c r="I36" s="932"/>
      <c r="J36" s="95"/>
      <c r="K36" s="95"/>
      <c r="L36" s="95"/>
      <c r="M36" s="95"/>
      <c r="N36" s="124"/>
      <c r="O36" s="124"/>
      <c r="P36" s="124"/>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1"/>
    </row>
    <row r="37" spans="1:42" ht="24.95" customHeight="1">
      <c r="B37" s="60"/>
      <c r="C37" s="400" t="s">
        <v>418</v>
      </c>
      <c r="D37" s="63"/>
      <c r="E37" s="63"/>
      <c r="F37" s="63"/>
      <c r="G37" s="95"/>
      <c r="H37" s="95"/>
      <c r="I37" s="95"/>
      <c r="J37" s="95"/>
      <c r="K37" s="95"/>
      <c r="L37" s="95"/>
      <c r="M37" s="95"/>
      <c r="N37" s="124"/>
      <c r="O37" s="124"/>
      <c r="P37" s="124"/>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1"/>
    </row>
    <row r="38" spans="1:42" ht="24.95" customHeight="1" thickBot="1">
      <c r="B38" s="60"/>
      <c r="C38" s="935" t="s">
        <v>417</v>
      </c>
      <c r="D38" s="935"/>
      <c r="E38" s="633">
        <v>2017</v>
      </c>
      <c r="F38" s="633">
        <v>2018</v>
      </c>
      <c r="G38" s="633">
        <v>2019</v>
      </c>
      <c r="H38" s="633">
        <v>2020</v>
      </c>
      <c r="I38" s="633">
        <v>2021</v>
      </c>
      <c r="J38" s="633">
        <v>2022</v>
      </c>
      <c r="K38" s="633" t="s">
        <v>955</v>
      </c>
      <c r="L38" s="634">
        <v>2024</v>
      </c>
      <c r="M38" s="69"/>
      <c r="N38" s="69"/>
      <c r="O38" s="63"/>
      <c r="P38" s="63"/>
      <c r="Q38" s="63"/>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1"/>
    </row>
    <row r="39" spans="1:42" ht="24.95" customHeight="1">
      <c r="B39" s="82"/>
      <c r="C39" s="934" t="s">
        <v>419</v>
      </c>
      <c r="D39" s="934"/>
      <c r="E39" s="196">
        <v>89424.26</v>
      </c>
      <c r="F39" s="196">
        <v>45290</v>
      </c>
      <c r="G39" s="196">
        <v>728735.5</v>
      </c>
      <c r="H39" s="196">
        <v>2091826.66</v>
      </c>
      <c r="I39" s="196">
        <v>952494.06</v>
      </c>
      <c r="J39" s="196">
        <v>1935037.57</v>
      </c>
      <c r="K39" s="196">
        <v>2350627.6</v>
      </c>
      <c r="L39" s="247">
        <v>4076500</v>
      </c>
      <c r="M39" s="613"/>
      <c r="N39" s="613"/>
      <c r="O39" s="69"/>
      <c r="P39" s="69"/>
      <c r="Q39" s="69"/>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1"/>
    </row>
    <row r="40" spans="1:42" ht="24.95" customHeight="1">
      <c r="B40" s="82"/>
      <c r="C40" s="758" t="s">
        <v>420</v>
      </c>
      <c r="D40" s="758"/>
      <c r="E40" s="196">
        <v>112814.44</v>
      </c>
      <c r="F40" s="196">
        <v>2088104.74</v>
      </c>
      <c r="G40" s="196">
        <v>1011426.25</v>
      </c>
      <c r="H40" s="196">
        <v>1454879.58</v>
      </c>
      <c r="I40" s="196">
        <v>2248873.27</v>
      </c>
      <c r="J40" s="196">
        <v>1859161.35</v>
      </c>
      <c r="K40" s="196">
        <v>3471789.88</v>
      </c>
      <c r="L40" s="247">
        <v>9108391.7599999998</v>
      </c>
      <c r="M40" s="613"/>
      <c r="N40" s="613"/>
      <c r="O40" s="69"/>
      <c r="P40" s="69"/>
      <c r="Q40" s="69"/>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1"/>
    </row>
    <row r="41" spans="1:42" ht="24.95" customHeight="1">
      <c r="B41" s="60"/>
      <c r="C41" s="933" t="s">
        <v>62</v>
      </c>
      <c r="D41" s="933"/>
      <c r="E41" s="640">
        <v>202238.7</v>
      </c>
      <c r="F41" s="640">
        <v>2133394.7400000002</v>
      </c>
      <c r="G41" s="640">
        <v>1740161.75</v>
      </c>
      <c r="H41" s="640">
        <v>3546706.24</v>
      </c>
      <c r="I41" s="640">
        <v>3201367.33</v>
      </c>
      <c r="J41" s="640">
        <v>3794198.92</v>
      </c>
      <c r="K41" s="640">
        <v>5822417.4800000004</v>
      </c>
      <c r="L41" s="643">
        <v>13184891.76</v>
      </c>
      <c r="M41" s="63"/>
      <c r="N41" s="69"/>
      <c r="O41" s="63"/>
      <c r="P41" s="63"/>
      <c r="Q41" s="63"/>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1"/>
    </row>
    <row r="42" spans="1:42" ht="24.95" customHeight="1">
      <c r="B42" s="60"/>
      <c r="C42" s="133"/>
      <c r="D42" s="133"/>
      <c r="E42" s="133"/>
      <c r="F42" s="133"/>
      <c r="G42" s="133"/>
      <c r="H42" s="133"/>
      <c r="I42" s="133"/>
      <c r="J42" s="133"/>
      <c r="K42" s="133"/>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1"/>
    </row>
    <row r="43" spans="1:42" ht="24.95" customHeight="1">
      <c r="B43" s="60"/>
      <c r="C43" s="63"/>
      <c r="D43" s="63"/>
      <c r="E43" s="63"/>
      <c r="F43" s="63"/>
      <c r="G43" s="63"/>
      <c r="H43" s="63"/>
      <c r="I43" s="63"/>
      <c r="J43" s="63"/>
      <c r="K43" s="63"/>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1"/>
    </row>
    <row r="44" spans="1:42" ht="24.95" customHeight="1">
      <c r="B44" s="60"/>
      <c r="C44" s="610" t="str">
        <f>Índice!D145</f>
        <v>Indicador Próprio</v>
      </c>
      <c r="D44" s="931" t="str">
        <f>Índice!E145</f>
        <v>Doações (infraestrutura e equipamentos públicos)</v>
      </c>
      <c r="E44" s="932"/>
      <c r="F44" s="932"/>
      <c r="G44" s="932"/>
      <c r="H44" s="932"/>
      <c r="I44" s="932"/>
      <c r="J44" s="63"/>
      <c r="K44" s="63"/>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1"/>
    </row>
    <row r="45" spans="1:42" ht="24.95" customHeight="1">
      <c r="B45" s="82"/>
      <c r="C45" s="425" t="s">
        <v>421</v>
      </c>
      <c r="D45" s="158"/>
      <c r="E45" s="158"/>
      <c r="F45" s="158"/>
      <c r="G45" s="194"/>
      <c r="H45" s="194"/>
      <c r="I45" s="194"/>
      <c r="J45" s="194"/>
      <c r="K45" s="194"/>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1"/>
    </row>
    <row r="46" spans="1:42" ht="24.95" customHeight="1" thickBot="1">
      <c r="B46" s="82"/>
      <c r="C46" s="632"/>
      <c r="D46" s="633">
        <v>2022</v>
      </c>
      <c r="E46" s="633">
        <v>2023</v>
      </c>
      <c r="F46" s="639">
        <v>2024</v>
      </c>
      <c r="M46" s="515"/>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1"/>
    </row>
    <row r="47" spans="1:42" s="134" customFormat="1" ht="24.95" customHeight="1">
      <c r="A47" s="96"/>
      <c r="B47" s="60"/>
      <c r="C47" s="644" t="s">
        <v>62</v>
      </c>
      <c r="D47" s="645">
        <v>659878.17000000004</v>
      </c>
      <c r="E47" s="645">
        <v>659878.17000000004</v>
      </c>
      <c r="F47" s="646">
        <v>12720845.99</v>
      </c>
      <c r="G47" s="62"/>
      <c r="H47" s="62"/>
      <c r="I47" s="62"/>
      <c r="J47" s="62"/>
      <c r="K47" s="62"/>
      <c r="L47" s="62"/>
      <c r="M47" s="135"/>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135"/>
      <c r="AO47" s="136"/>
    </row>
    <row r="48" spans="1:42" ht="24.95" customHeight="1">
      <c r="B48" s="60"/>
      <c r="C48" s="133"/>
      <c r="D48" s="133"/>
      <c r="E48" s="133"/>
      <c r="F48" s="133"/>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1"/>
    </row>
    <row r="49" spans="1:41" ht="24.95" customHeight="1">
      <c r="B49" s="60"/>
      <c r="C49" s="635"/>
      <c r="D49" s="63"/>
      <c r="E49" s="63"/>
      <c r="F49" s="63"/>
      <c r="G49" s="95"/>
      <c r="H49" s="95"/>
      <c r="I49" s="95"/>
      <c r="J49" s="95"/>
      <c r="K49" s="95"/>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1"/>
    </row>
    <row r="50" spans="1:41" ht="24.95" customHeight="1">
      <c r="B50" s="60"/>
      <c r="C50" s="610" t="str">
        <f>Índice!D146</f>
        <v>Indicador Próprio</v>
      </c>
      <c r="D50" s="931" t="str">
        <f>Índice!E146</f>
        <v>Pagamentos a superficiários</v>
      </c>
      <c r="E50" s="932"/>
      <c r="F50" s="932"/>
      <c r="G50" s="932"/>
      <c r="H50" s="932"/>
      <c r="I50" s="932"/>
      <c r="J50" s="95"/>
      <c r="K50" s="95"/>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1"/>
    </row>
    <row r="51" spans="1:41" ht="24.95" customHeight="1">
      <c r="B51" s="60"/>
      <c r="C51" s="425" t="s">
        <v>422</v>
      </c>
      <c r="D51" s="158"/>
      <c r="E51" s="158"/>
      <c r="F51" s="158"/>
      <c r="G51" s="158"/>
      <c r="H51" s="158"/>
      <c r="I51" s="158"/>
      <c r="J51" s="158"/>
      <c r="K51" s="15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1"/>
    </row>
    <row r="52" spans="1:41" ht="24.95" customHeight="1" thickBot="1">
      <c r="B52" s="60"/>
      <c r="C52" s="647" t="s">
        <v>957</v>
      </c>
      <c r="D52" s="648">
        <v>2017</v>
      </c>
      <c r="E52" s="648">
        <v>2018</v>
      </c>
      <c r="F52" s="648">
        <v>2019</v>
      </c>
      <c r="G52" s="648">
        <v>2020</v>
      </c>
      <c r="H52" s="648">
        <v>2021</v>
      </c>
      <c r="I52" s="648">
        <v>2022</v>
      </c>
      <c r="J52" s="648">
        <v>2023</v>
      </c>
      <c r="K52" s="649">
        <v>2024</v>
      </c>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1"/>
    </row>
    <row r="53" spans="1:41" ht="24.95" customHeight="1">
      <c r="B53" s="60"/>
      <c r="C53" s="484" t="s">
        <v>408</v>
      </c>
      <c r="D53" s="339">
        <v>0</v>
      </c>
      <c r="E53" s="339">
        <v>0</v>
      </c>
      <c r="F53" s="339">
        <v>403464.94</v>
      </c>
      <c r="G53" s="339">
        <v>53901.13</v>
      </c>
      <c r="H53" s="339">
        <v>579696.13</v>
      </c>
      <c r="I53" s="339">
        <v>3790538.42</v>
      </c>
      <c r="J53" s="339">
        <v>3605319.3</v>
      </c>
      <c r="K53" s="340">
        <v>3858643.48</v>
      </c>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1"/>
    </row>
    <row r="54" spans="1:41" ht="24.95" customHeight="1">
      <c r="B54" s="60"/>
      <c r="C54" s="484" t="s">
        <v>409</v>
      </c>
      <c r="D54" s="339">
        <v>0</v>
      </c>
      <c r="E54" s="339">
        <v>0</v>
      </c>
      <c r="F54" s="339">
        <v>0</v>
      </c>
      <c r="G54" s="339">
        <v>0</v>
      </c>
      <c r="H54" s="339">
        <v>100000</v>
      </c>
      <c r="I54" s="339">
        <v>415720.02</v>
      </c>
      <c r="J54" s="339">
        <v>1245907.21</v>
      </c>
      <c r="K54" s="340">
        <v>0</v>
      </c>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1"/>
    </row>
    <row r="55" spans="1:41" ht="24.95" customHeight="1">
      <c r="B55" s="60"/>
      <c r="C55" s="484" t="s">
        <v>415</v>
      </c>
      <c r="D55" s="339">
        <v>2486.2800000000002</v>
      </c>
      <c r="E55" s="339">
        <v>2486.2800000000002</v>
      </c>
      <c r="F55" s="339">
        <v>22166.04</v>
      </c>
      <c r="G55" s="339">
        <v>44925.98</v>
      </c>
      <c r="H55" s="339">
        <v>47237.31</v>
      </c>
      <c r="I55" s="339">
        <v>52677.36</v>
      </c>
      <c r="J55" s="339">
        <v>49592.65</v>
      </c>
      <c r="K55" s="340">
        <v>52529.56</v>
      </c>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1"/>
    </row>
    <row r="56" spans="1:41" ht="24.95" customHeight="1">
      <c r="B56" s="60"/>
      <c r="C56" s="484" t="s">
        <v>410</v>
      </c>
      <c r="D56" s="339">
        <v>4443360.09</v>
      </c>
      <c r="E56" s="339">
        <v>4552696.3600000003</v>
      </c>
      <c r="F56" s="339">
        <v>5474549.8099999996</v>
      </c>
      <c r="G56" s="339">
        <v>6205053.4000000004</v>
      </c>
      <c r="H56" s="339">
        <v>7311106.0300000003</v>
      </c>
      <c r="I56" s="339">
        <v>9579497.6300000008</v>
      </c>
      <c r="J56" s="339">
        <v>11084103.640000001</v>
      </c>
      <c r="K56" s="340">
        <v>13121091.24</v>
      </c>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1"/>
    </row>
    <row r="57" spans="1:41" ht="24.95" customHeight="1">
      <c r="B57" s="60"/>
      <c r="C57" s="484" t="s">
        <v>423</v>
      </c>
      <c r="D57" s="339">
        <v>0</v>
      </c>
      <c r="E57" s="339">
        <v>0</v>
      </c>
      <c r="F57" s="339">
        <v>0</v>
      </c>
      <c r="G57" s="339">
        <v>0</v>
      </c>
      <c r="H57" s="339">
        <v>0</v>
      </c>
      <c r="I57" s="339">
        <v>860985.29</v>
      </c>
      <c r="J57" s="339" t="s">
        <v>424</v>
      </c>
      <c r="K57" s="340">
        <v>1395610.24</v>
      </c>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1"/>
    </row>
    <row r="58" spans="1:41" ht="24.95" customHeight="1">
      <c r="B58" s="60"/>
      <c r="C58" s="484" t="s">
        <v>411</v>
      </c>
      <c r="D58" s="339">
        <v>0</v>
      </c>
      <c r="E58" s="339">
        <v>0</v>
      </c>
      <c r="F58" s="339">
        <v>2231876</v>
      </c>
      <c r="G58" s="339">
        <v>672538.62</v>
      </c>
      <c r="H58" s="339">
        <v>0</v>
      </c>
      <c r="I58" s="339">
        <v>0</v>
      </c>
      <c r="J58" s="339">
        <v>0</v>
      </c>
      <c r="K58" s="340">
        <v>0</v>
      </c>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1"/>
    </row>
    <row r="59" spans="1:41" ht="24.95" customHeight="1">
      <c r="B59" s="60"/>
      <c r="C59" s="636" t="s">
        <v>62</v>
      </c>
      <c r="D59" s="640">
        <v>4445846.37</v>
      </c>
      <c r="E59" s="640">
        <v>4555182.6399999997</v>
      </c>
      <c r="F59" s="640">
        <v>8132056.79</v>
      </c>
      <c r="G59" s="640">
        <v>6976419.1299999999</v>
      </c>
      <c r="H59" s="640">
        <v>8038039.4699999997</v>
      </c>
      <c r="I59" s="640">
        <v>14699419</v>
      </c>
      <c r="J59" s="640">
        <v>17322373</v>
      </c>
      <c r="K59" s="641">
        <v>18427875</v>
      </c>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1"/>
    </row>
    <row r="60" spans="1:41" ht="24.95" customHeight="1">
      <c r="B60" s="60"/>
      <c r="C60" s="133"/>
      <c r="D60" s="133"/>
      <c r="E60" s="133"/>
      <c r="F60" s="133"/>
      <c r="G60" s="133"/>
      <c r="H60" s="133"/>
      <c r="I60" s="133"/>
      <c r="J60" s="133"/>
      <c r="K60" s="133"/>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1"/>
    </row>
    <row r="61" spans="1:41" ht="24.95" customHeight="1">
      <c r="B61" s="60"/>
      <c r="C61" s="635"/>
      <c r="D61" s="63"/>
      <c r="E61" s="63"/>
      <c r="F61" s="63"/>
      <c r="G61" s="63"/>
      <c r="H61" s="63"/>
      <c r="I61" s="63"/>
      <c r="J61" s="63"/>
      <c r="K61" s="63"/>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1"/>
    </row>
    <row r="62" spans="1:41" ht="24.95" customHeight="1">
      <c r="B62" s="60"/>
      <c r="C62" s="610" t="str">
        <f>Índice!D147</f>
        <v>Indicador Próprio</v>
      </c>
      <c r="D62" s="931" t="str">
        <f>Índice!E147</f>
        <v>Projetos sociais (recursos próprios)</v>
      </c>
      <c r="E62" s="932"/>
      <c r="F62" s="932"/>
      <c r="G62" s="932"/>
      <c r="H62" s="932"/>
      <c r="I62" s="932"/>
      <c r="J62" s="63"/>
      <c r="K62" s="63"/>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1"/>
    </row>
    <row r="63" spans="1:41" ht="24.95" customHeight="1">
      <c r="B63" s="82"/>
      <c r="C63" s="425" t="s">
        <v>425</v>
      </c>
      <c r="D63" s="158"/>
      <c r="E63" s="158"/>
      <c r="F63" s="158"/>
      <c r="G63" s="158"/>
      <c r="H63" s="158"/>
      <c r="I63" s="158"/>
      <c r="J63" s="158"/>
      <c r="K63" s="15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1"/>
    </row>
    <row r="64" spans="1:41" s="614" customFormat="1" ht="24.95" customHeight="1" thickBot="1">
      <c r="A64" s="96"/>
      <c r="B64" s="82"/>
      <c r="C64" s="632" t="s">
        <v>959</v>
      </c>
      <c r="D64" s="633">
        <v>2017</v>
      </c>
      <c r="E64" s="633">
        <v>2018</v>
      </c>
      <c r="F64" s="633">
        <v>2019</v>
      </c>
      <c r="G64" s="633">
        <v>2020</v>
      </c>
      <c r="H64" s="633">
        <v>2021</v>
      </c>
      <c r="I64" s="633">
        <v>2022</v>
      </c>
      <c r="J64" s="633">
        <v>2023</v>
      </c>
      <c r="K64" s="639">
        <v>2024</v>
      </c>
      <c r="L64" s="68"/>
      <c r="M64" s="68"/>
      <c r="N64" s="68"/>
      <c r="O64" s="68"/>
      <c r="P64" s="68"/>
      <c r="Q64" s="68"/>
      <c r="R64" s="68"/>
      <c r="S64" s="68"/>
      <c r="T64" s="68"/>
      <c r="U64" s="68"/>
      <c r="V64" s="68"/>
      <c r="AO64" s="615"/>
    </row>
    <row r="65" spans="1:41" s="614" customFormat="1" ht="24.95" customHeight="1">
      <c r="A65" s="96"/>
      <c r="B65" s="82"/>
      <c r="C65" s="644" t="s">
        <v>62</v>
      </c>
      <c r="D65" s="645">
        <v>2915751.87</v>
      </c>
      <c r="E65" s="645">
        <v>3133332.8</v>
      </c>
      <c r="F65" s="645">
        <v>5372652.7800000003</v>
      </c>
      <c r="G65" s="645">
        <v>7978121.46</v>
      </c>
      <c r="H65" s="645">
        <v>4735550.3</v>
      </c>
      <c r="I65" s="645">
        <v>8613021.4600000009</v>
      </c>
      <c r="J65" s="645">
        <v>9073180.8100000005</v>
      </c>
      <c r="K65" s="646">
        <v>11607721.85</v>
      </c>
      <c r="L65" s="69"/>
      <c r="M65" s="69"/>
      <c r="N65" s="68"/>
      <c r="O65" s="68"/>
      <c r="P65" s="68"/>
      <c r="Q65" s="68"/>
      <c r="R65" s="68"/>
      <c r="S65" s="68"/>
      <c r="T65" s="68"/>
      <c r="U65" s="68"/>
      <c r="V65" s="68"/>
      <c r="AO65" s="615"/>
    </row>
    <row r="66" spans="1:41" s="614" customFormat="1" ht="24.95" customHeight="1">
      <c r="A66" s="96"/>
      <c r="B66" s="60"/>
      <c r="C66" s="133"/>
      <c r="D66" s="133"/>
      <c r="E66" s="133"/>
      <c r="F66" s="133"/>
      <c r="G66" s="62"/>
      <c r="H66" s="62"/>
      <c r="I66" s="62"/>
      <c r="J66" s="62"/>
      <c r="K66" s="62"/>
      <c r="L66" s="69"/>
      <c r="M66" s="69"/>
      <c r="N66" s="68"/>
      <c r="O66" s="68"/>
      <c r="P66" s="68"/>
      <c r="Q66" s="68"/>
      <c r="R66" s="68"/>
      <c r="S66" s="68"/>
      <c r="T66" s="68"/>
      <c r="U66" s="68"/>
      <c r="V66" s="68"/>
      <c r="AO66" s="615"/>
    </row>
    <row r="67" spans="1:41" ht="24.95" customHeight="1">
      <c r="B67" s="82"/>
      <c r="C67" s="771"/>
      <c r="D67" s="772"/>
      <c r="E67" s="772"/>
      <c r="F67" s="772"/>
      <c r="G67" s="772"/>
      <c r="H67" s="772"/>
      <c r="I67" s="772"/>
      <c r="J67" s="772"/>
      <c r="K67" s="772"/>
      <c r="L67" s="69"/>
      <c r="M67" s="69"/>
      <c r="N67" s="99"/>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1"/>
    </row>
    <row r="68" spans="1:41" ht="24.95" customHeight="1">
      <c r="B68" s="82"/>
      <c r="C68" s="128"/>
      <c r="D68" s="128"/>
      <c r="E68" s="243"/>
      <c r="F68" s="243"/>
      <c r="G68" s="241"/>
      <c r="H68" s="439"/>
      <c r="I68" s="100"/>
      <c r="J68" s="100"/>
      <c r="K68" s="100"/>
      <c r="L68" s="69"/>
      <c r="M68" s="69"/>
      <c r="N68" s="515"/>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1"/>
    </row>
    <row r="69" spans="1:41" s="134" customFormat="1" ht="24.95" customHeight="1">
      <c r="A69" s="96"/>
      <c r="B69" s="82"/>
      <c r="C69" s="128"/>
      <c r="D69" s="128"/>
      <c r="E69" s="243"/>
      <c r="F69" s="243"/>
      <c r="G69" s="241"/>
      <c r="H69" s="61"/>
      <c r="I69" s="62"/>
      <c r="J69" s="62"/>
      <c r="K69" s="62"/>
      <c r="L69" s="69"/>
      <c r="M69" s="69"/>
      <c r="N69" s="515"/>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135"/>
      <c r="AO69" s="136"/>
    </row>
    <row r="70" spans="1:41" s="134" customFormat="1" ht="24.95" customHeight="1">
      <c r="A70" s="96"/>
      <c r="B70" s="82"/>
      <c r="C70" s="128"/>
      <c r="D70" s="128"/>
      <c r="E70" s="243"/>
      <c r="F70" s="243"/>
      <c r="G70" s="241"/>
      <c r="H70" s="61"/>
      <c r="I70" s="62"/>
      <c r="J70" s="62"/>
      <c r="K70" s="62"/>
      <c r="L70" s="69"/>
      <c r="M70" s="69"/>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135"/>
      <c r="AO70" s="136"/>
    </row>
    <row r="71" spans="1:41" ht="24.95" customHeight="1">
      <c r="B71" s="82"/>
      <c r="C71" s="128"/>
      <c r="D71" s="128"/>
      <c r="E71" s="243"/>
      <c r="F71" s="243"/>
      <c r="G71" s="241"/>
      <c r="H71" s="61"/>
      <c r="L71" s="69"/>
      <c r="M71" s="69"/>
      <c r="N71" s="616"/>
      <c r="O71" s="616"/>
      <c r="P71" s="616"/>
      <c r="Q71" s="614"/>
      <c r="R71" s="614"/>
      <c r="S71" s="614"/>
      <c r="T71" s="614"/>
      <c r="U71" s="614"/>
      <c r="V71" s="614"/>
      <c r="W71" s="68"/>
      <c r="X71" s="68"/>
      <c r="Y71" s="68"/>
      <c r="Z71" s="68"/>
      <c r="AA71" s="68"/>
      <c r="AB71" s="68"/>
      <c r="AC71" s="68"/>
      <c r="AD71" s="68"/>
      <c r="AE71" s="68"/>
      <c r="AF71" s="68"/>
      <c r="AG71" s="68"/>
      <c r="AH71" s="68"/>
      <c r="AI71" s="68"/>
      <c r="AJ71" s="68"/>
      <c r="AK71" s="68"/>
      <c r="AL71" s="68"/>
      <c r="AM71" s="68"/>
      <c r="AN71" s="68"/>
      <c r="AO71" s="61"/>
    </row>
    <row r="72" spans="1:41" ht="24.95" customHeight="1">
      <c r="B72" s="82"/>
      <c r="C72" s="128"/>
      <c r="D72" s="128"/>
      <c r="E72" s="243"/>
      <c r="F72" s="243"/>
      <c r="G72" s="241"/>
      <c r="H72" s="61"/>
      <c r="L72" s="69"/>
      <c r="M72" s="69"/>
      <c r="N72" s="617"/>
      <c r="O72" s="617"/>
      <c r="P72" s="617"/>
      <c r="Q72" s="618"/>
      <c r="R72" s="618"/>
      <c r="S72" s="618"/>
      <c r="T72" s="618"/>
      <c r="U72" s="618"/>
      <c r="V72" s="618"/>
      <c r="W72" s="68"/>
      <c r="X72" s="68"/>
      <c r="Y72" s="68"/>
      <c r="Z72" s="68"/>
      <c r="AA72" s="68"/>
      <c r="AB72" s="68"/>
      <c r="AC72" s="68"/>
      <c r="AD72" s="68"/>
      <c r="AE72" s="68"/>
      <c r="AF72" s="68"/>
      <c r="AG72" s="68"/>
      <c r="AH72" s="68"/>
      <c r="AI72" s="68"/>
      <c r="AJ72" s="68"/>
      <c r="AK72" s="68"/>
      <c r="AL72" s="68"/>
      <c r="AM72" s="68"/>
      <c r="AN72" s="68"/>
      <c r="AO72" s="61"/>
    </row>
    <row r="73" spans="1:41" s="323" customFormat="1" ht="24.95" customHeight="1">
      <c r="A73" s="96"/>
      <c r="B73" s="82"/>
      <c r="C73" s="930"/>
      <c r="D73" s="930"/>
      <c r="E73" s="381"/>
      <c r="F73" s="381"/>
      <c r="G73" s="244"/>
      <c r="H73" s="61"/>
      <c r="I73" s="62"/>
      <c r="J73" s="62"/>
      <c r="K73" s="62"/>
      <c r="L73" s="69"/>
      <c r="M73" s="69"/>
      <c r="N73" s="617"/>
      <c r="O73" s="617"/>
      <c r="P73" s="617"/>
      <c r="Q73" s="619"/>
      <c r="R73" s="620"/>
      <c r="S73" s="620"/>
      <c r="T73" s="620"/>
      <c r="U73" s="619"/>
      <c r="V73" s="620"/>
      <c r="W73" s="68"/>
      <c r="X73" s="68"/>
      <c r="Y73" s="68"/>
      <c r="Z73" s="68"/>
      <c r="AA73" s="68"/>
      <c r="AB73" s="68"/>
      <c r="AC73" s="68"/>
      <c r="AD73" s="68"/>
      <c r="AE73" s="68"/>
      <c r="AF73" s="68"/>
      <c r="AG73" s="68"/>
      <c r="AH73" s="68"/>
      <c r="AI73" s="68"/>
      <c r="AJ73" s="68"/>
      <c r="AK73" s="68"/>
      <c r="AL73" s="68"/>
      <c r="AM73" s="68"/>
      <c r="AN73" s="68"/>
      <c r="AO73" s="511"/>
    </row>
    <row r="74" spans="1:41" s="618" customFormat="1" ht="24.95" customHeight="1">
      <c r="A74" s="96"/>
      <c r="B74" s="82"/>
      <c r="C74" s="621"/>
      <c r="D74" s="100"/>
      <c r="E74" s="100"/>
      <c r="F74" s="100"/>
      <c r="G74" s="133"/>
      <c r="H74" s="62"/>
      <c r="I74" s="62"/>
      <c r="J74" s="62"/>
      <c r="K74" s="62"/>
      <c r="L74" s="69"/>
      <c r="M74" s="69"/>
      <c r="N74" s="68"/>
      <c r="O74" s="515"/>
      <c r="P74" s="516"/>
      <c r="Q74" s="516"/>
      <c r="R74" s="515"/>
      <c r="S74" s="515"/>
      <c r="T74" s="515"/>
      <c r="U74" s="516"/>
      <c r="V74" s="515"/>
      <c r="W74" s="614"/>
      <c r="X74" s="614"/>
      <c r="Y74" s="614"/>
      <c r="Z74" s="614"/>
      <c r="AA74" s="614"/>
      <c r="AB74" s="614"/>
      <c r="AC74" s="614"/>
      <c r="AD74" s="614"/>
      <c r="AE74" s="614"/>
      <c r="AF74" s="614"/>
      <c r="AG74" s="614"/>
      <c r="AH74" s="614"/>
      <c r="AI74" s="614"/>
      <c r="AJ74" s="614"/>
      <c r="AK74" s="614"/>
      <c r="AL74" s="614"/>
      <c r="AM74" s="614"/>
      <c r="AO74" s="622"/>
    </row>
    <row r="75" spans="1:41" s="618" customFormat="1" ht="24.95" customHeight="1">
      <c r="A75" s="96"/>
      <c r="B75" s="82"/>
      <c r="C75" s="623"/>
      <c r="D75" s="69"/>
      <c r="E75" s="69"/>
      <c r="F75" s="69"/>
      <c r="G75" s="69"/>
      <c r="H75" s="69"/>
      <c r="I75" s="69"/>
      <c r="J75" s="69"/>
      <c r="K75" s="69"/>
      <c r="L75" s="69"/>
      <c r="M75" s="69"/>
      <c r="N75" s="68"/>
      <c r="O75" s="515"/>
      <c r="P75" s="516"/>
      <c r="Q75" s="516"/>
      <c r="R75" s="515"/>
      <c r="S75" s="515"/>
      <c r="T75" s="515"/>
      <c r="U75" s="516"/>
      <c r="V75" s="515"/>
      <c r="AA75" s="614"/>
      <c r="AB75" s="614"/>
      <c r="AC75" s="614"/>
      <c r="AD75" s="614"/>
      <c r="AE75" s="614"/>
      <c r="AF75" s="614"/>
      <c r="AG75" s="614"/>
      <c r="AH75" s="614"/>
      <c r="AI75" s="614"/>
      <c r="AJ75" s="614"/>
      <c r="AK75" s="614"/>
      <c r="AL75" s="614"/>
      <c r="AM75" s="614"/>
      <c r="AO75" s="622"/>
    </row>
    <row r="76" spans="1:41" s="618" customFormat="1" ht="24.95" customHeight="1">
      <c r="A76" s="96"/>
      <c r="B76" s="60"/>
      <c r="C76" s="623"/>
      <c r="D76" s="69"/>
      <c r="E76" s="69"/>
      <c r="F76" s="69"/>
      <c r="G76" s="69"/>
      <c r="H76" s="69"/>
      <c r="I76" s="69"/>
      <c r="J76" s="69"/>
      <c r="K76" s="69"/>
      <c r="L76" s="69"/>
      <c r="M76" s="69"/>
      <c r="N76" s="68"/>
      <c r="O76" s="515"/>
      <c r="P76" s="516"/>
      <c r="Q76" s="516"/>
      <c r="R76" s="515"/>
      <c r="S76" s="515"/>
      <c r="T76" s="515"/>
      <c r="U76" s="516"/>
      <c r="V76" s="515"/>
      <c r="W76" s="620"/>
      <c r="X76" s="620"/>
      <c r="Y76" s="619"/>
      <c r="Z76" s="614"/>
      <c r="AA76" s="614"/>
      <c r="AB76" s="614"/>
      <c r="AC76" s="614"/>
      <c r="AD76" s="614"/>
      <c r="AE76" s="614"/>
      <c r="AF76" s="614"/>
      <c r="AG76" s="614"/>
      <c r="AH76" s="614"/>
      <c r="AI76" s="614"/>
      <c r="AJ76" s="614"/>
      <c r="AK76" s="614"/>
      <c r="AL76" s="614"/>
      <c r="AM76" s="614"/>
      <c r="AO76" s="622"/>
    </row>
    <row r="77" spans="1:41" s="134" customFormat="1" ht="24.95" customHeight="1">
      <c r="A77" s="96"/>
      <c r="B77" s="60"/>
      <c r="C77" s="623"/>
      <c r="D77" s="69"/>
      <c r="E77" s="69"/>
      <c r="F77" s="69"/>
      <c r="G77" s="69"/>
      <c r="H77" s="69"/>
      <c r="I77" s="69"/>
      <c r="J77" s="69"/>
      <c r="K77" s="69"/>
      <c r="L77" s="69"/>
      <c r="M77" s="69"/>
      <c r="N77" s="68"/>
      <c r="O77" s="515"/>
      <c r="P77" s="516"/>
      <c r="Q77" s="516"/>
      <c r="R77" s="515"/>
      <c r="S77" s="515"/>
      <c r="T77" s="515"/>
      <c r="U77" s="516"/>
      <c r="V77" s="515"/>
      <c r="W77" s="515"/>
      <c r="X77" s="515"/>
      <c r="Y77" s="516"/>
      <c r="Z77" s="68"/>
      <c r="AA77" s="68"/>
      <c r="AB77" s="68"/>
      <c r="AC77" s="68"/>
      <c r="AD77" s="68"/>
      <c r="AE77" s="68"/>
      <c r="AF77" s="68"/>
      <c r="AG77" s="68"/>
      <c r="AH77" s="68"/>
      <c r="AI77" s="68"/>
      <c r="AJ77" s="68"/>
      <c r="AK77" s="68"/>
      <c r="AL77" s="68"/>
      <c r="AM77" s="68"/>
      <c r="AN77" s="135"/>
      <c r="AO77" s="136"/>
    </row>
    <row r="78" spans="1:41" s="134" customFormat="1" ht="24.95" customHeight="1">
      <c r="A78" s="96"/>
      <c r="B78" s="60"/>
      <c r="C78" s="623"/>
      <c r="D78" s="69"/>
      <c r="E78" s="69"/>
      <c r="F78" s="69"/>
      <c r="G78" s="69"/>
      <c r="H78" s="69"/>
      <c r="I78" s="69"/>
      <c r="J78" s="69"/>
      <c r="K78" s="69"/>
      <c r="L78" s="69"/>
      <c r="M78" s="69"/>
      <c r="N78" s="135"/>
      <c r="O78" s="515"/>
      <c r="P78" s="516"/>
      <c r="Q78" s="516"/>
      <c r="R78" s="515"/>
      <c r="S78" s="515"/>
      <c r="T78" s="515"/>
      <c r="U78" s="516"/>
      <c r="V78" s="515"/>
      <c r="W78" s="515"/>
      <c r="X78" s="515"/>
      <c r="Y78" s="516"/>
      <c r="Z78" s="68"/>
      <c r="AA78" s="68"/>
      <c r="AB78" s="68"/>
      <c r="AC78" s="68"/>
      <c r="AD78" s="68"/>
      <c r="AE78" s="68"/>
      <c r="AF78" s="68"/>
      <c r="AG78" s="68"/>
      <c r="AH78" s="68"/>
      <c r="AI78" s="68"/>
      <c r="AJ78" s="68"/>
      <c r="AK78" s="68"/>
      <c r="AL78" s="68"/>
      <c r="AM78" s="68"/>
      <c r="AN78" s="135"/>
      <c r="AO78" s="136"/>
    </row>
    <row r="79" spans="1:41" s="134" customFormat="1" ht="24.95" customHeight="1">
      <c r="A79" s="96"/>
      <c r="B79" s="60"/>
      <c r="C79" s="623"/>
      <c r="D79" s="69"/>
      <c r="E79" s="69"/>
      <c r="F79" s="69"/>
      <c r="G79" s="69"/>
      <c r="H79" s="69"/>
      <c r="I79" s="69"/>
      <c r="J79" s="69"/>
      <c r="K79" s="69"/>
      <c r="L79" s="69"/>
      <c r="M79" s="69"/>
      <c r="N79" s="135"/>
      <c r="O79" s="515"/>
      <c r="P79" s="516"/>
      <c r="Q79" s="516"/>
      <c r="R79" s="515"/>
      <c r="S79" s="515"/>
      <c r="T79" s="515"/>
      <c r="U79" s="516"/>
      <c r="V79" s="515"/>
      <c r="W79" s="515"/>
      <c r="X79" s="515"/>
      <c r="Y79" s="516"/>
      <c r="Z79" s="68"/>
      <c r="AA79" s="68"/>
      <c r="AB79" s="68"/>
      <c r="AC79" s="68"/>
      <c r="AD79" s="68"/>
      <c r="AE79" s="68"/>
      <c r="AF79" s="68"/>
      <c r="AG79" s="68"/>
      <c r="AH79" s="68"/>
      <c r="AI79" s="68"/>
      <c r="AJ79" s="68"/>
      <c r="AK79" s="68"/>
      <c r="AL79" s="68"/>
      <c r="AM79" s="68"/>
      <c r="AN79" s="135"/>
      <c r="AO79" s="136"/>
    </row>
    <row r="80" spans="1:41" s="134" customFormat="1" ht="24.95" customHeight="1">
      <c r="A80" s="96"/>
      <c r="B80" s="60"/>
      <c r="C80" s="623"/>
      <c r="D80" s="69"/>
      <c r="E80" s="69"/>
      <c r="F80" s="69"/>
      <c r="G80" s="69"/>
      <c r="H80" s="69"/>
      <c r="I80" s="69"/>
      <c r="J80" s="69"/>
      <c r="K80" s="69"/>
      <c r="L80" s="69"/>
      <c r="M80" s="69"/>
      <c r="N80" s="515"/>
      <c r="O80" s="99"/>
      <c r="P80" s="99"/>
      <c r="Q80" s="99"/>
      <c r="R80" s="99"/>
      <c r="S80" s="99"/>
      <c r="T80" s="99"/>
      <c r="U80" s="99"/>
      <c r="V80" s="99"/>
      <c r="W80" s="515"/>
      <c r="X80" s="515"/>
      <c r="Y80" s="516"/>
      <c r="Z80" s="68"/>
      <c r="AA80" s="68"/>
      <c r="AB80" s="68"/>
      <c r="AC80" s="68"/>
      <c r="AD80" s="68"/>
      <c r="AE80" s="68"/>
      <c r="AF80" s="68"/>
      <c r="AG80" s="68"/>
      <c r="AH80" s="68"/>
      <c r="AI80" s="68"/>
      <c r="AJ80" s="68"/>
      <c r="AK80" s="68"/>
      <c r="AL80" s="68"/>
      <c r="AM80" s="68"/>
      <c r="AN80" s="135"/>
      <c r="AO80" s="136"/>
    </row>
    <row r="81" spans="1:42" s="134" customFormat="1" ht="24.95" customHeight="1">
      <c r="A81" s="96"/>
      <c r="B81" s="60"/>
      <c r="C81" s="623"/>
      <c r="D81" s="69"/>
      <c r="E81" s="69"/>
      <c r="F81" s="69"/>
      <c r="G81" s="69"/>
      <c r="H81" s="69"/>
      <c r="I81" s="69"/>
      <c r="J81" s="69"/>
      <c r="K81" s="69"/>
      <c r="L81" s="69"/>
      <c r="M81" s="69"/>
      <c r="N81" s="75"/>
      <c r="O81" s="68"/>
      <c r="P81" s="68"/>
      <c r="Q81" s="68"/>
      <c r="R81" s="68"/>
      <c r="S81" s="68"/>
      <c r="T81" s="68"/>
      <c r="U81" s="68"/>
      <c r="V81" s="68"/>
      <c r="W81" s="515"/>
      <c r="X81" s="515"/>
      <c r="Y81" s="516"/>
      <c r="Z81" s="68"/>
      <c r="AA81" s="68"/>
      <c r="AB81" s="68"/>
      <c r="AC81" s="68"/>
      <c r="AD81" s="68"/>
      <c r="AE81" s="68"/>
      <c r="AF81" s="68"/>
      <c r="AG81" s="68"/>
      <c r="AH81" s="68"/>
      <c r="AI81" s="68"/>
      <c r="AJ81" s="68"/>
      <c r="AK81" s="68"/>
      <c r="AL81" s="68"/>
      <c r="AM81" s="68"/>
      <c r="AN81" s="135"/>
      <c r="AO81" s="136"/>
    </row>
    <row r="82" spans="1:42" s="134" customFormat="1" ht="18.600000000000001" customHeight="1">
      <c r="A82" s="96"/>
      <c r="B82" s="60"/>
      <c r="C82" s="623"/>
      <c r="D82" s="69"/>
      <c r="E82" s="69"/>
      <c r="F82" s="69"/>
      <c r="G82" s="69"/>
      <c r="H82" s="69"/>
      <c r="I82" s="69"/>
      <c r="J82" s="69"/>
      <c r="K82" s="69"/>
      <c r="L82" s="69"/>
      <c r="M82" s="69"/>
      <c r="N82" s="515"/>
      <c r="O82" s="68"/>
      <c r="P82" s="68"/>
      <c r="Q82" s="68"/>
      <c r="R82" s="68"/>
      <c r="S82" s="68"/>
      <c r="T82" s="68"/>
      <c r="U82" s="68"/>
      <c r="V82" s="68"/>
      <c r="W82" s="515"/>
      <c r="X82" s="515"/>
      <c r="Y82" s="516"/>
      <c r="Z82" s="68"/>
      <c r="AA82" s="68"/>
      <c r="AB82" s="68"/>
      <c r="AC82" s="68"/>
      <c r="AD82" s="68"/>
      <c r="AE82" s="68"/>
      <c r="AF82" s="68"/>
      <c r="AG82" s="68"/>
      <c r="AH82" s="68"/>
      <c r="AI82" s="68"/>
      <c r="AJ82" s="68"/>
      <c r="AK82" s="68"/>
      <c r="AL82" s="68"/>
      <c r="AM82" s="68"/>
      <c r="AN82" s="135"/>
      <c r="AO82" s="136"/>
    </row>
    <row r="83" spans="1:42" ht="18.600000000000001" customHeight="1">
      <c r="B83" s="60"/>
      <c r="C83" s="623"/>
      <c r="D83" s="69"/>
      <c r="E83" s="69"/>
      <c r="F83" s="69"/>
      <c r="G83" s="69"/>
      <c r="H83" s="69"/>
      <c r="I83" s="69"/>
      <c r="J83" s="69"/>
      <c r="K83" s="69"/>
      <c r="L83" s="69"/>
      <c r="M83" s="69"/>
      <c r="N83" s="515"/>
      <c r="O83" s="68"/>
      <c r="P83" s="68"/>
      <c r="Q83" s="68"/>
      <c r="R83" s="68"/>
      <c r="S83" s="68"/>
      <c r="T83" s="68"/>
      <c r="U83" s="68"/>
      <c r="V83" s="68"/>
      <c r="W83" s="99"/>
      <c r="X83" s="99"/>
      <c r="Y83" s="99"/>
      <c r="Z83" s="68"/>
      <c r="AA83" s="68"/>
      <c r="AB83" s="68"/>
      <c r="AC83" s="68"/>
      <c r="AD83" s="68"/>
      <c r="AE83" s="68"/>
      <c r="AF83" s="68"/>
      <c r="AG83" s="68"/>
      <c r="AH83" s="68"/>
      <c r="AI83" s="68"/>
      <c r="AJ83" s="68"/>
      <c r="AK83" s="68"/>
      <c r="AL83" s="68"/>
      <c r="AM83" s="68"/>
      <c r="AN83" s="68"/>
      <c r="AO83" s="61"/>
    </row>
    <row r="84" spans="1:42" ht="18.600000000000001" customHeight="1">
      <c r="B84" s="60"/>
      <c r="C84" s="623"/>
      <c r="D84" s="69"/>
      <c r="E84" s="69"/>
      <c r="F84" s="69"/>
      <c r="G84" s="69"/>
      <c r="H84" s="69"/>
      <c r="I84" s="69"/>
      <c r="J84" s="69"/>
      <c r="K84" s="69"/>
      <c r="L84" s="69"/>
      <c r="M84" s="69"/>
      <c r="N84" s="515"/>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1"/>
    </row>
    <row r="85" spans="1:42" ht="18.600000000000001" hidden="1" customHeight="1">
      <c r="B85" s="60"/>
      <c r="C85" s="623"/>
      <c r="D85" s="69"/>
      <c r="E85" s="69"/>
      <c r="F85" s="69"/>
      <c r="G85" s="69"/>
      <c r="H85" s="69"/>
      <c r="I85" s="69"/>
      <c r="J85" s="69"/>
      <c r="K85" s="69"/>
      <c r="L85" s="69"/>
      <c r="M85" s="69"/>
      <c r="N85" s="516"/>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1"/>
    </row>
    <row r="86" spans="1:42" ht="18.600000000000001" hidden="1" customHeight="1">
      <c r="B86" s="60"/>
      <c r="C86" s="623"/>
      <c r="D86" s="69"/>
      <c r="E86" s="69"/>
      <c r="F86" s="69"/>
      <c r="G86" s="69"/>
      <c r="H86" s="69"/>
      <c r="I86" s="69"/>
      <c r="J86" s="69"/>
      <c r="K86" s="69"/>
      <c r="L86" s="69"/>
      <c r="M86" s="69"/>
      <c r="N86" s="75"/>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1"/>
    </row>
    <row r="87" spans="1:42" ht="18.600000000000001" hidden="1" customHeight="1">
      <c r="B87" s="60"/>
      <c r="C87" s="623"/>
      <c r="D87" s="69"/>
      <c r="E87" s="69"/>
      <c r="F87" s="69"/>
      <c r="G87" s="69"/>
      <c r="H87" s="69"/>
      <c r="I87" s="69"/>
      <c r="J87" s="69"/>
      <c r="K87" s="69"/>
      <c r="L87" s="69"/>
      <c r="M87" s="69"/>
      <c r="N87" s="515"/>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1"/>
    </row>
    <row r="88" spans="1:42" ht="18.600000000000001" hidden="1" customHeight="1">
      <c r="B88" s="60"/>
      <c r="C88" s="624"/>
      <c r="D88" s="625"/>
      <c r="E88" s="625"/>
      <c r="F88" s="625"/>
      <c r="G88" s="625"/>
      <c r="H88" s="625"/>
      <c r="I88" s="625"/>
      <c r="J88" s="69"/>
      <c r="K88" s="69"/>
      <c r="L88" s="69"/>
      <c r="M88" s="69"/>
      <c r="N88" s="515"/>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1"/>
    </row>
    <row r="89" spans="1:42" ht="18.600000000000001" hidden="1" customHeight="1">
      <c r="B89" s="82"/>
      <c r="C89" s="133"/>
      <c r="D89" s="133"/>
      <c r="E89" s="133"/>
      <c r="F89" s="133"/>
      <c r="G89" s="133"/>
      <c r="H89" s="133"/>
      <c r="I89" s="133"/>
      <c r="J89" s="69"/>
      <c r="K89" s="69"/>
      <c r="L89" s="69"/>
      <c r="M89" s="69"/>
      <c r="N89" s="515"/>
      <c r="O89" s="135"/>
      <c r="P89" s="135"/>
      <c r="Q89" s="135"/>
      <c r="R89" s="135"/>
      <c r="S89" s="135"/>
      <c r="T89" s="135"/>
      <c r="U89" s="135"/>
      <c r="V89" s="135"/>
      <c r="W89" s="68"/>
      <c r="X89" s="68"/>
      <c r="Y89" s="68"/>
      <c r="Z89" s="68"/>
      <c r="AA89" s="68"/>
      <c r="AB89" s="68"/>
      <c r="AC89" s="68"/>
      <c r="AD89" s="68"/>
      <c r="AE89" s="68"/>
      <c r="AF89" s="68"/>
      <c r="AG89" s="68"/>
      <c r="AH89" s="68"/>
      <c r="AI89" s="68"/>
      <c r="AJ89" s="68"/>
      <c r="AK89" s="68"/>
      <c r="AL89" s="68"/>
      <c r="AM89" s="68"/>
      <c r="AN89" s="68"/>
      <c r="AO89" s="61"/>
    </row>
    <row r="90" spans="1:42" ht="18.600000000000001" hidden="1" customHeight="1">
      <c r="B90" s="82"/>
      <c r="J90" s="69"/>
      <c r="K90" s="69"/>
      <c r="L90" s="69"/>
      <c r="M90" s="69"/>
      <c r="N90" s="516"/>
      <c r="O90" s="135"/>
      <c r="P90" s="135"/>
      <c r="Q90" s="135"/>
      <c r="R90" s="135"/>
      <c r="S90" s="135"/>
      <c r="T90" s="135"/>
      <c r="U90" s="135"/>
      <c r="V90" s="99"/>
      <c r="W90" s="68"/>
      <c r="X90" s="68"/>
      <c r="Y90" s="68"/>
      <c r="Z90" s="68"/>
      <c r="AA90" s="68"/>
      <c r="AB90" s="68"/>
      <c r="AC90" s="68"/>
      <c r="AD90" s="68"/>
      <c r="AE90" s="68"/>
      <c r="AF90" s="68"/>
      <c r="AG90" s="68"/>
      <c r="AH90" s="68"/>
      <c r="AI90" s="68"/>
      <c r="AJ90" s="68"/>
      <c r="AK90" s="68"/>
      <c r="AL90" s="68"/>
      <c r="AM90" s="68"/>
      <c r="AN90" s="68"/>
      <c r="AO90" s="61"/>
    </row>
    <row r="91" spans="1:42" ht="18.600000000000001" hidden="1" customHeight="1">
      <c r="B91" s="82"/>
      <c r="J91" s="69"/>
      <c r="K91" s="69"/>
      <c r="L91" s="69"/>
      <c r="M91" s="69"/>
      <c r="N91" s="516"/>
      <c r="O91" s="515"/>
      <c r="P91" s="515"/>
      <c r="Q91" s="515"/>
      <c r="R91" s="515"/>
      <c r="S91" s="515"/>
      <c r="T91" s="515"/>
      <c r="U91" s="515"/>
      <c r="V91" s="515"/>
      <c r="W91" s="68"/>
      <c r="X91" s="68"/>
      <c r="Y91" s="68"/>
      <c r="Z91" s="68"/>
      <c r="AA91" s="68"/>
      <c r="AB91" s="68"/>
      <c r="AC91" s="68"/>
      <c r="AD91" s="68"/>
      <c r="AE91" s="68"/>
      <c r="AF91" s="68"/>
      <c r="AG91" s="68"/>
      <c r="AH91" s="68"/>
      <c r="AI91" s="68"/>
      <c r="AJ91" s="68"/>
      <c r="AK91" s="68"/>
      <c r="AL91" s="68"/>
      <c r="AM91" s="68"/>
      <c r="AN91" s="68"/>
      <c r="AO91" s="66"/>
    </row>
    <row r="92" spans="1:42" ht="18.600000000000001" hidden="1" customHeight="1">
      <c r="B92" s="82"/>
      <c r="J92" s="625"/>
      <c r="K92" s="625"/>
      <c r="L92" s="69"/>
      <c r="M92" s="69"/>
      <c r="N92" s="68"/>
      <c r="O92" s="75"/>
      <c r="P92" s="75"/>
      <c r="Q92" s="75"/>
      <c r="R92" s="75"/>
      <c r="S92" s="75"/>
      <c r="T92" s="75"/>
      <c r="U92" s="75"/>
      <c r="V92" s="75"/>
      <c r="W92" s="135"/>
      <c r="X92" s="135"/>
      <c r="Y92" s="135"/>
      <c r="Z92" s="135"/>
      <c r="AA92" s="135"/>
      <c r="AB92" s="135"/>
      <c r="AC92" s="135"/>
      <c r="AD92" s="135"/>
      <c r="AE92" s="135"/>
      <c r="AF92" s="135"/>
      <c r="AG92" s="135"/>
      <c r="AH92" s="135"/>
      <c r="AI92" s="135"/>
      <c r="AJ92" s="135"/>
      <c r="AK92" s="135"/>
      <c r="AL92" s="135"/>
      <c r="AM92" s="135"/>
      <c r="AN92" s="68"/>
      <c r="AO92" s="61" t="s">
        <v>203</v>
      </c>
      <c r="AP92" s="61"/>
    </row>
    <row r="93" spans="1:42" ht="18.600000000000001" hidden="1" customHeight="1">
      <c r="B93" s="60"/>
      <c r="J93" s="133"/>
      <c r="K93" s="133"/>
      <c r="L93" s="69"/>
      <c r="M93" s="69"/>
      <c r="N93" s="68"/>
      <c r="O93" s="626"/>
      <c r="P93" s="626"/>
      <c r="Q93" s="626"/>
      <c r="R93" s="626"/>
      <c r="S93" s="626"/>
      <c r="T93" s="515"/>
      <c r="U93" s="515"/>
      <c r="V93" s="515"/>
      <c r="W93" s="99"/>
      <c r="X93" s="135"/>
      <c r="Y93" s="135"/>
      <c r="Z93" s="135"/>
      <c r="AA93" s="135"/>
      <c r="AB93" s="99"/>
      <c r="AC93" s="99"/>
      <c r="AD93" s="135"/>
      <c r="AE93" s="135"/>
      <c r="AF93" s="135"/>
      <c r="AG93" s="135"/>
      <c r="AH93" s="135"/>
      <c r="AI93" s="135"/>
      <c r="AJ93" s="99"/>
      <c r="AK93" s="99"/>
      <c r="AL93" s="135"/>
      <c r="AM93" s="135"/>
      <c r="AN93" s="68"/>
      <c r="AO93" s="61" t="s">
        <v>203</v>
      </c>
      <c r="AP93" s="61"/>
    </row>
    <row r="94" spans="1:42" ht="18.600000000000001" hidden="1" customHeight="1">
      <c r="B94" s="82"/>
      <c r="L94" s="69"/>
      <c r="M94" s="69"/>
      <c r="N94" s="135"/>
      <c r="O94" s="515"/>
      <c r="P94" s="626"/>
      <c r="Q94" s="626"/>
      <c r="R94" s="515"/>
      <c r="S94" s="626"/>
      <c r="T94" s="515"/>
      <c r="U94" s="515"/>
      <c r="V94" s="515"/>
      <c r="W94" s="515"/>
      <c r="X94" s="515"/>
      <c r="Y94" s="515"/>
      <c r="Z94" s="515"/>
      <c r="AA94" s="515"/>
      <c r="AB94" s="515"/>
      <c r="AC94" s="515"/>
      <c r="AD94" s="515"/>
      <c r="AE94" s="515"/>
      <c r="AF94" s="515"/>
      <c r="AG94" s="515"/>
      <c r="AH94" s="515"/>
      <c r="AI94" s="515"/>
      <c r="AJ94" s="515"/>
      <c r="AK94" s="515"/>
      <c r="AL94" s="515"/>
      <c r="AM94" s="515"/>
      <c r="AN94" s="68"/>
      <c r="AO94" s="61" t="s">
        <v>203</v>
      </c>
      <c r="AP94" s="61"/>
    </row>
    <row r="95" spans="1:42" ht="18.600000000000001" hidden="1" customHeight="1">
      <c r="B95" s="82"/>
      <c r="L95" s="69"/>
      <c r="M95" s="69"/>
      <c r="N95" s="135"/>
      <c r="O95" s="515"/>
      <c r="P95" s="515"/>
      <c r="Q95" s="515"/>
      <c r="R95" s="515"/>
      <c r="S95" s="515"/>
      <c r="T95" s="515"/>
      <c r="U95" s="515"/>
      <c r="V95" s="515"/>
      <c r="W95" s="75"/>
      <c r="X95" s="75"/>
      <c r="Y95" s="75"/>
      <c r="Z95" s="75"/>
      <c r="AA95" s="75"/>
      <c r="AB95" s="75"/>
      <c r="AC95" s="75"/>
      <c r="AD95" s="75"/>
      <c r="AE95" s="75"/>
      <c r="AF95" s="75"/>
      <c r="AG95" s="75"/>
      <c r="AH95" s="75"/>
      <c r="AI95" s="75"/>
      <c r="AJ95" s="75"/>
      <c r="AK95" s="75"/>
      <c r="AL95" s="75"/>
      <c r="AM95" s="75"/>
      <c r="AN95" s="75"/>
      <c r="AO95" s="627"/>
      <c r="AP95" s="61"/>
    </row>
    <row r="96" spans="1:42" s="134" customFormat="1" ht="18.600000000000001" hidden="1" customHeight="1">
      <c r="A96" s="96"/>
      <c r="B96" s="82"/>
      <c r="C96" s="62"/>
      <c r="D96" s="62"/>
      <c r="E96" s="62"/>
      <c r="F96" s="62"/>
      <c r="G96" s="62"/>
      <c r="H96" s="62"/>
      <c r="I96" s="62"/>
      <c r="J96" s="62"/>
      <c r="K96" s="62"/>
      <c r="L96" s="69"/>
      <c r="M96" s="69"/>
      <c r="N96" s="515"/>
      <c r="O96" s="628"/>
      <c r="P96" s="628"/>
      <c r="Q96" s="628"/>
      <c r="R96" s="628"/>
      <c r="S96" s="628"/>
      <c r="T96" s="516"/>
      <c r="U96" s="516"/>
      <c r="V96" s="516"/>
      <c r="W96" s="515"/>
      <c r="X96" s="626"/>
      <c r="Y96" s="626"/>
      <c r="Z96" s="626"/>
      <c r="AA96" s="515"/>
      <c r="AB96" s="515"/>
      <c r="AC96" s="515"/>
      <c r="AD96" s="626"/>
      <c r="AE96" s="515"/>
      <c r="AF96" s="515"/>
      <c r="AG96" s="515"/>
      <c r="AH96" s="515"/>
      <c r="AI96" s="515"/>
      <c r="AJ96" s="515"/>
      <c r="AK96" s="515"/>
      <c r="AL96" s="515"/>
      <c r="AM96" s="515"/>
      <c r="AN96" s="135"/>
      <c r="AO96" s="136" t="s">
        <v>203</v>
      </c>
      <c r="AP96" s="136"/>
    </row>
    <row r="97" spans="1:42" s="134" customFormat="1" ht="18.600000000000001" hidden="1" customHeight="1">
      <c r="A97" s="96"/>
      <c r="B97" s="82"/>
      <c r="C97" s="62"/>
      <c r="D97" s="62"/>
      <c r="E97" s="62"/>
      <c r="F97" s="62"/>
      <c r="G97" s="62"/>
      <c r="H97" s="62"/>
      <c r="I97" s="62"/>
      <c r="J97" s="62"/>
      <c r="K97" s="62"/>
      <c r="L97" s="69"/>
      <c r="M97" s="69"/>
      <c r="N97" s="515"/>
      <c r="O97" s="75"/>
      <c r="P97" s="75"/>
      <c r="Q97" s="75"/>
      <c r="R97" s="75"/>
      <c r="S97" s="75"/>
      <c r="T97" s="75"/>
      <c r="U97" s="75"/>
      <c r="V97" s="75"/>
      <c r="W97" s="515"/>
      <c r="X97" s="515"/>
      <c r="Y97" s="626"/>
      <c r="Z97" s="515"/>
      <c r="AA97" s="626"/>
      <c r="AB97" s="515"/>
      <c r="AC97" s="515"/>
      <c r="AD97" s="515"/>
      <c r="AE97" s="626"/>
      <c r="AF97" s="515"/>
      <c r="AG97" s="515"/>
      <c r="AH97" s="515"/>
      <c r="AI97" s="515"/>
      <c r="AJ97" s="515"/>
      <c r="AK97" s="515"/>
      <c r="AL97" s="515"/>
      <c r="AM97" s="515"/>
      <c r="AN97" s="135"/>
      <c r="AO97" s="136" t="s">
        <v>203</v>
      </c>
      <c r="AP97" s="136"/>
    </row>
    <row r="98" spans="1:42" s="134" customFormat="1" ht="18.600000000000001" hidden="1" customHeight="1">
      <c r="A98" s="96"/>
      <c r="B98" s="82"/>
      <c r="C98" s="62"/>
      <c r="D98" s="62"/>
      <c r="E98" s="62"/>
      <c r="F98" s="62"/>
      <c r="G98" s="62"/>
      <c r="H98" s="62"/>
      <c r="I98" s="62"/>
      <c r="J98" s="62"/>
      <c r="K98" s="62"/>
      <c r="L98" s="69"/>
      <c r="M98" s="69"/>
      <c r="N98" s="515"/>
      <c r="O98" s="626"/>
      <c r="P98" s="515"/>
      <c r="Q98" s="515"/>
      <c r="R98" s="626"/>
      <c r="S98" s="515"/>
      <c r="T98" s="515"/>
      <c r="U98" s="515"/>
      <c r="V98" s="515"/>
      <c r="W98" s="515"/>
      <c r="X98" s="515"/>
      <c r="Y98" s="515"/>
      <c r="Z98" s="515"/>
      <c r="AA98" s="626"/>
      <c r="AB98" s="515"/>
      <c r="AC98" s="515"/>
      <c r="AD98" s="515"/>
      <c r="AE98" s="626"/>
      <c r="AF98" s="515"/>
      <c r="AG98" s="515"/>
      <c r="AH98" s="515"/>
      <c r="AI98" s="515"/>
      <c r="AJ98" s="515"/>
      <c r="AK98" s="515"/>
      <c r="AL98" s="515"/>
      <c r="AM98" s="515"/>
      <c r="AN98" s="135"/>
      <c r="AO98" s="136" t="s">
        <v>203</v>
      </c>
      <c r="AP98" s="136"/>
    </row>
    <row r="99" spans="1:42" s="134" customFormat="1" ht="18.600000000000001" hidden="1" customHeight="1">
      <c r="A99" s="96"/>
      <c r="B99" s="60"/>
      <c r="C99" s="62"/>
      <c r="D99" s="62"/>
      <c r="E99" s="62"/>
      <c r="F99" s="62"/>
      <c r="G99" s="62"/>
      <c r="H99" s="62"/>
      <c r="I99" s="62"/>
      <c r="J99" s="62"/>
      <c r="K99" s="62"/>
      <c r="L99" s="69"/>
      <c r="M99" s="69"/>
      <c r="N99" s="515"/>
      <c r="O99" s="515"/>
      <c r="P99" s="626"/>
      <c r="Q99" s="626"/>
      <c r="R99" s="515"/>
      <c r="S99" s="626"/>
      <c r="T99" s="515"/>
      <c r="U99" s="515"/>
      <c r="V99" s="515"/>
      <c r="W99" s="516"/>
      <c r="X99" s="628"/>
      <c r="Y99" s="628"/>
      <c r="Z99" s="628"/>
      <c r="AA99" s="628"/>
      <c r="AB99" s="516"/>
      <c r="AC99" s="516"/>
      <c r="AD99" s="628"/>
      <c r="AE99" s="628"/>
      <c r="AF99" s="516"/>
      <c r="AG99" s="516"/>
      <c r="AH99" s="516"/>
      <c r="AI99" s="516"/>
      <c r="AJ99" s="516"/>
      <c r="AK99" s="516"/>
      <c r="AL99" s="516"/>
      <c r="AM99" s="516"/>
      <c r="AN99" s="135"/>
      <c r="AO99" s="136" t="s">
        <v>203</v>
      </c>
      <c r="AP99" s="136"/>
    </row>
    <row r="100" spans="1:42" ht="18.600000000000001" hidden="1" customHeight="1">
      <c r="B100" s="60"/>
      <c r="L100" s="69"/>
      <c r="M100" s="69"/>
      <c r="N100" s="515"/>
      <c r="O100" s="515"/>
      <c r="P100" s="626"/>
      <c r="Q100" s="626"/>
      <c r="R100" s="515"/>
      <c r="S100" s="626"/>
      <c r="T100" s="515"/>
      <c r="U100" s="515"/>
      <c r="V100" s="515"/>
      <c r="W100" s="75"/>
      <c r="X100" s="75"/>
      <c r="Y100" s="75"/>
      <c r="Z100" s="75"/>
      <c r="AA100" s="75"/>
      <c r="AB100" s="75"/>
      <c r="AC100" s="75"/>
      <c r="AD100" s="75"/>
      <c r="AE100" s="75"/>
      <c r="AF100" s="75"/>
      <c r="AG100" s="75"/>
      <c r="AH100" s="75"/>
      <c r="AI100" s="75"/>
      <c r="AJ100" s="75"/>
      <c r="AK100" s="75"/>
      <c r="AL100" s="75"/>
      <c r="AM100" s="75"/>
      <c r="AN100" s="75"/>
      <c r="AO100" s="627"/>
      <c r="AP100" s="61"/>
    </row>
    <row r="101" spans="1:42" s="134" customFormat="1" ht="18.600000000000001" hidden="1" customHeight="1">
      <c r="A101" s="96"/>
      <c r="B101" s="82"/>
      <c r="C101" s="62"/>
      <c r="D101" s="62"/>
      <c r="E101" s="62"/>
      <c r="F101" s="62"/>
      <c r="G101" s="62"/>
      <c r="H101" s="62"/>
      <c r="I101" s="62"/>
      <c r="J101" s="62"/>
      <c r="K101" s="62"/>
      <c r="L101" s="69"/>
      <c r="M101" s="69"/>
      <c r="N101" s="515"/>
      <c r="O101" s="628"/>
      <c r="P101" s="628"/>
      <c r="Q101" s="628"/>
      <c r="R101" s="628"/>
      <c r="S101" s="628"/>
      <c r="T101" s="516"/>
      <c r="U101" s="516"/>
      <c r="V101" s="516"/>
      <c r="W101" s="515"/>
      <c r="X101" s="626"/>
      <c r="Y101" s="515"/>
      <c r="Z101" s="626"/>
      <c r="AA101" s="515"/>
      <c r="AB101" s="515"/>
      <c r="AC101" s="515"/>
      <c r="AD101" s="515"/>
      <c r="AE101" s="515"/>
      <c r="AF101" s="515"/>
      <c r="AG101" s="515"/>
      <c r="AH101" s="515"/>
      <c r="AI101" s="515"/>
      <c r="AJ101" s="515"/>
      <c r="AK101" s="515"/>
      <c r="AL101" s="515"/>
      <c r="AM101" s="515"/>
      <c r="AN101" s="135"/>
      <c r="AO101" s="136" t="s">
        <v>203</v>
      </c>
      <c r="AP101" s="136"/>
    </row>
    <row r="102" spans="1:42" s="134" customFormat="1" ht="18.600000000000001" hidden="1" customHeight="1">
      <c r="A102" s="96"/>
      <c r="B102" s="82"/>
      <c r="C102" s="62"/>
      <c r="D102" s="62"/>
      <c r="E102" s="62"/>
      <c r="F102" s="62"/>
      <c r="G102" s="62"/>
      <c r="H102" s="62"/>
      <c r="I102" s="62"/>
      <c r="J102" s="62"/>
      <c r="K102" s="62"/>
      <c r="L102" s="625"/>
      <c r="M102" s="625"/>
      <c r="N102" s="516"/>
      <c r="O102" s="516"/>
      <c r="P102" s="516"/>
      <c r="Q102" s="516"/>
      <c r="R102" s="628"/>
      <c r="S102" s="516"/>
      <c r="T102" s="516"/>
      <c r="U102" s="516"/>
      <c r="V102" s="516"/>
      <c r="W102" s="515"/>
      <c r="X102" s="515"/>
      <c r="Y102" s="626"/>
      <c r="Z102" s="515"/>
      <c r="AA102" s="626"/>
      <c r="AB102" s="515"/>
      <c r="AC102" s="515"/>
      <c r="AD102" s="515"/>
      <c r="AE102" s="626"/>
      <c r="AF102" s="515"/>
      <c r="AG102" s="515"/>
      <c r="AH102" s="515"/>
      <c r="AI102" s="515"/>
      <c r="AJ102" s="515"/>
      <c r="AK102" s="515"/>
      <c r="AL102" s="515"/>
      <c r="AM102" s="515"/>
      <c r="AN102" s="135"/>
      <c r="AO102" s="136" t="s">
        <v>203</v>
      </c>
      <c r="AP102" s="136"/>
    </row>
    <row r="103" spans="1:42" s="134" customFormat="1" ht="18.600000000000001" hidden="1" customHeight="1">
      <c r="A103" s="96"/>
      <c r="B103" s="82"/>
      <c r="C103" s="62"/>
      <c r="D103" s="62"/>
      <c r="E103" s="62"/>
      <c r="F103" s="62"/>
      <c r="G103" s="62"/>
      <c r="H103" s="62"/>
      <c r="I103" s="62"/>
      <c r="J103" s="62"/>
      <c r="K103" s="62"/>
      <c r="L103" s="133"/>
      <c r="M103" s="133"/>
      <c r="N103" s="515"/>
      <c r="O103" s="68"/>
      <c r="P103" s="68"/>
      <c r="Q103" s="68"/>
      <c r="R103" s="68"/>
      <c r="S103" s="68"/>
      <c r="T103" s="68"/>
      <c r="U103" s="68"/>
      <c r="V103" s="68"/>
      <c r="W103" s="515"/>
      <c r="X103" s="515"/>
      <c r="Y103" s="626"/>
      <c r="Z103" s="515"/>
      <c r="AA103" s="626"/>
      <c r="AB103" s="515"/>
      <c r="AC103" s="515"/>
      <c r="AD103" s="515"/>
      <c r="AE103" s="515"/>
      <c r="AF103" s="515"/>
      <c r="AG103" s="515"/>
      <c r="AH103" s="515"/>
      <c r="AI103" s="515"/>
      <c r="AJ103" s="515"/>
      <c r="AK103" s="515"/>
      <c r="AL103" s="515"/>
      <c r="AM103" s="515"/>
      <c r="AN103" s="135"/>
      <c r="AO103" s="136" t="s">
        <v>203</v>
      </c>
      <c r="AP103" s="136"/>
    </row>
    <row r="104" spans="1:42" s="134" customFormat="1" ht="18.600000000000001" hidden="1" customHeight="1">
      <c r="A104" s="96"/>
      <c r="B104" s="82"/>
      <c r="C104" s="62"/>
      <c r="D104" s="62"/>
      <c r="E104" s="62"/>
      <c r="F104" s="62"/>
      <c r="G104" s="62"/>
      <c r="H104" s="62"/>
      <c r="I104" s="62"/>
      <c r="J104" s="62"/>
      <c r="K104" s="62"/>
      <c r="L104" s="62"/>
      <c r="M104" s="62"/>
      <c r="N104" s="515"/>
      <c r="O104" s="68"/>
      <c r="P104" s="68"/>
      <c r="Q104" s="68"/>
      <c r="R104" s="68"/>
      <c r="S104" s="68"/>
      <c r="T104" s="68"/>
      <c r="U104" s="68"/>
      <c r="V104" s="68"/>
      <c r="W104" s="516"/>
      <c r="X104" s="628"/>
      <c r="Y104" s="628"/>
      <c r="Z104" s="628"/>
      <c r="AA104" s="628"/>
      <c r="AB104" s="516"/>
      <c r="AC104" s="516"/>
      <c r="AD104" s="516"/>
      <c r="AE104" s="516"/>
      <c r="AF104" s="515"/>
      <c r="AG104" s="515"/>
      <c r="AH104" s="515"/>
      <c r="AI104" s="515"/>
      <c r="AJ104" s="515"/>
      <c r="AK104" s="515"/>
      <c r="AL104" s="516"/>
      <c r="AM104" s="516"/>
      <c r="AN104" s="135"/>
      <c r="AO104" s="136" t="s">
        <v>203</v>
      </c>
      <c r="AP104" s="136"/>
    </row>
    <row r="105" spans="1:42" s="134" customFormat="1" ht="18.600000000000001" hidden="1" customHeight="1">
      <c r="A105" s="96"/>
      <c r="B105" s="82"/>
      <c r="C105" s="62"/>
      <c r="D105" s="62"/>
      <c r="E105" s="62"/>
      <c r="F105" s="62"/>
      <c r="G105" s="62"/>
      <c r="H105" s="62"/>
      <c r="I105" s="62"/>
      <c r="J105" s="62"/>
      <c r="K105" s="62"/>
      <c r="L105" s="62"/>
      <c r="M105" s="62"/>
      <c r="N105" s="515"/>
      <c r="O105" s="135"/>
      <c r="P105" s="135"/>
      <c r="Q105" s="135"/>
      <c r="R105" s="135"/>
      <c r="S105" s="135"/>
      <c r="T105" s="135"/>
      <c r="U105" s="135"/>
      <c r="V105" s="135"/>
      <c r="W105" s="516"/>
      <c r="X105" s="516"/>
      <c r="Y105" s="516"/>
      <c r="Z105" s="628"/>
      <c r="AA105" s="516"/>
      <c r="AB105" s="516"/>
      <c r="AC105" s="516"/>
      <c r="AD105" s="516"/>
      <c r="AE105" s="516"/>
      <c r="AF105" s="515"/>
      <c r="AG105" s="515"/>
      <c r="AH105" s="515"/>
      <c r="AI105" s="515"/>
      <c r="AJ105" s="515"/>
      <c r="AK105" s="515"/>
      <c r="AL105" s="515"/>
      <c r="AM105" s="515"/>
      <c r="AN105" s="135"/>
      <c r="AO105" s="136" t="s">
        <v>203</v>
      </c>
      <c r="AP105" s="136"/>
    </row>
    <row r="106" spans="1:42" ht="18.600000000000001" hidden="1" customHeight="1">
      <c r="B106" s="82"/>
      <c r="N106" s="515"/>
      <c r="O106" s="135"/>
      <c r="P106" s="135"/>
      <c r="Q106" s="135"/>
      <c r="R106" s="135"/>
      <c r="S106" s="135"/>
      <c r="T106" s="135"/>
      <c r="U106" s="135"/>
      <c r="V106" s="135"/>
      <c r="W106" s="68"/>
      <c r="X106" s="68"/>
      <c r="Y106" s="68"/>
      <c r="Z106" s="68"/>
      <c r="AA106" s="68"/>
      <c r="AB106" s="68"/>
      <c r="AC106" s="68"/>
      <c r="AD106" s="68"/>
      <c r="AE106" s="68"/>
      <c r="AF106" s="68"/>
      <c r="AG106" s="68"/>
      <c r="AH106" s="68"/>
      <c r="AI106" s="68"/>
      <c r="AJ106" s="68"/>
      <c r="AK106" s="68"/>
      <c r="AL106" s="68"/>
      <c r="AM106" s="68"/>
      <c r="AN106" s="68"/>
      <c r="AO106" s="132"/>
    </row>
    <row r="107" spans="1:42" ht="18.600000000000001" hidden="1" customHeight="1">
      <c r="B107" s="82"/>
      <c r="N107" s="515"/>
      <c r="O107" s="515"/>
      <c r="P107" s="515"/>
      <c r="Q107" s="515"/>
      <c r="R107" s="515"/>
      <c r="S107" s="515"/>
      <c r="T107" s="515"/>
      <c r="U107" s="515"/>
      <c r="V107" s="515"/>
      <c r="W107" s="68"/>
      <c r="X107" s="68"/>
      <c r="Y107" s="68"/>
      <c r="Z107" s="68"/>
      <c r="AA107" s="68"/>
      <c r="AB107" s="68"/>
      <c r="AC107" s="68"/>
      <c r="AD107" s="68"/>
      <c r="AE107" s="68"/>
      <c r="AF107" s="68"/>
      <c r="AG107" s="68"/>
      <c r="AH107" s="68"/>
      <c r="AI107" s="68"/>
      <c r="AJ107" s="68"/>
      <c r="AK107" s="68"/>
      <c r="AL107" s="68"/>
      <c r="AM107" s="68"/>
      <c r="AN107" s="68"/>
      <c r="AO107" s="66"/>
    </row>
    <row r="108" spans="1:42" s="134" customFormat="1" ht="18.600000000000001" hidden="1" customHeight="1">
      <c r="A108" s="96"/>
      <c r="B108" s="82"/>
      <c r="C108" s="62"/>
      <c r="D108" s="62"/>
      <c r="E108" s="62"/>
      <c r="F108" s="62"/>
      <c r="G108" s="62"/>
      <c r="H108" s="62"/>
      <c r="I108" s="62"/>
      <c r="J108" s="62"/>
      <c r="K108" s="62"/>
      <c r="L108" s="62"/>
      <c r="M108" s="62"/>
      <c r="N108" s="516"/>
      <c r="O108" s="515"/>
      <c r="P108" s="515"/>
      <c r="Q108" s="515"/>
      <c r="R108" s="515"/>
      <c r="S108" s="515"/>
      <c r="T108" s="515"/>
      <c r="U108" s="515"/>
      <c r="V108" s="515"/>
      <c r="W108" s="135"/>
      <c r="X108" s="135"/>
      <c r="Y108" s="135"/>
      <c r="Z108" s="135"/>
      <c r="AA108" s="135"/>
      <c r="AB108" s="135"/>
      <c r="AC108" s="135"/>
      <c r="AD108" s="135"/>
      <c r="AE108" s="135"/>
      <c r="AF108" s="135"/>
      <c r="AG108" s="135"/>
      <c r="AH108" s="135"/>
      <c r="AI108" s="135"/>
      <c r="AJ108" s="135"/>
      <c r="AK108" s="135"/>
      <c r="AL108" s="135"/>
      <c r="AM108" s="135"/>
      <c r="AN108" s="135"/>
      <c r="AO108" s="136" t="s">
        <v>203</v>
      </c>
      <c r="AP108" s="136"/>
    </row>
    <row r="109" spans="1:42" s="134" customFormat="1" ht="18.600000000000001" hidden="1" customHeight="1">
      <c r="A109" s="96"/>
      <c r="B109" s="82"/>
      <c r="C109" s="62"/>
      <c r="D109" s="62"/>
      <c r="E109" s="62"/>
      <c r="F109" s="62"/>
      <c r="G109" s="62"/>
      <c r="H109" s="62"/>
      <c r="I109" s="62"/>
      <c r="J109" s="62"/>
      <c r="K109" s="62"/>
      <c r="L109" s="62"/>
      <c r="M109" s="62"/>
      <c r="N109" s="516"/>
      <c r="O109" s="515"/>
      <c r="P109" s="515"/>
      <c r="Q109" s="515"/>
      <c r="R109" s="515"/>
      <c r="S109" s="515"/>
      <c r="T109" s="515"/>
      <c r="U109" s="515"/>
      <c r="V109" s="515"/>
      <c r="W109" s="135"/>
      <c r="X109" s="135"/>
      <c r="Y109" s="135"/>
      <c r="Z109" s="135"/>
      <c r="AA109" s="135"/>
      <c r="AB109" s="135"/>
      <c r="AC109" s="135"/>
      <c r="AD109" s="135"/>
      <c r="AE109" s="135"/>
      <c r="AF109" s="135"/>
      <c r="AG109" s="135"/>
      <c r="AH109" s="135"/>
      <c r="AI109" s="135"/>
      <c r="AJ109" s="135"/>
      <c r="AK109" s="135"/>
      <c r="AL109" s="135"/>
      <c r="AM109" s="135"/>
      <c r="AN109" s="135"/>
      <c r="AO109" s="136" t="s">
        <v>203</v>
      </c>
      <c r="AP109" s="136"/>
    </row>
    <row r="110" spans="1:42" s="134" customFormat="1" ht="18.600000000000001" hidden="1" customHeight="1">
      <c r="A110" s="96"/>
      <c r="B110" s="82"/>
      <c r="C110" s="62"/>
      <c r="D110" s="62"/>
      <c r="E110" s="62"/>
      <c r="F110" s="62"/>
      <c r="G110" s="62"/>
      <c r="H110" s="62"/>
      <c r="I110" s="62"/>
      <c r="J110" s="62"/>
      <c r="K110" s="62"/>
      <c r="L110" s="62"/>
      <c r="M110" s="62"/>
      <c r="N110" s="68"/>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135"/>
      <c r="AO110" s="136" t="s">
        <v>203</v>
      </c>
      <c r="AP110" s="136"/>
    </row>
    <row r="111" spans="1:42" s="134" customFormat="1" ht="18.600000000000001" hidden="1" customHeight="1">
      <c r="A111" s="96"/>
      <c r="B111" s="82"/>
      <c r="C111" s="62"/>
      <c r="D111" s="62"/>
      <c r="E111" s="62"/>
      <c r="F111" s="62"/>
      <c r="G111" s="62"/>
      <c r="H111" s="62"/>
      <c r="I111" s="62"/>
      <c r="J111" s="62"/>
      <c r="K111" s="62"/>
      <c r="L111" s="62"/>
      <c r="M111" s="62"/>
      <c r="N111" s="68"/>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21"/>
      <c r="AO111" s="629"/>
      <c r="AP111" s="136"/>
    </row>
    <row r="112" spans="1:42" s="134" customFormat="1" ht="18.600000000000001" hidden="1" customHeight="1">
      <c r="A112" s="96"/>
      <c r="B112" s="82"/>
      <c r="C112" s="62"/>
      <c r="D112" s="62"/>
      <c r="E112" s="62"/>
      <c r="F112" s="62"/>
      <c r="G112" s="62"/>
      <c r="H112" s="62"/>
      <c r="I112" s="62"/>
      <c r="J112" s="62"/>
      <c r="K112" s="62"/>
      <c r="L112" s="62"/>
      <c r="M112" s="62"/>
      <c r="N112" s="13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135"/>
      <c r="AO112" s="136" t="s">
        <v>203</v>
      </c>
      <c r="AP112" s="136"/>
    </row>
    <row r="113" spans="1:42" s="134" customFormat="1" ht="18.600000000000001" hidden="1" customHeight="1">
      <c r="A113" s="96"/>
      <c r="B113" s="82"/>
      <c r="C113" s="62"/>
      <c r="D113" s="62"/>
      <c r="E113" s="62"/>
      <c r="F113" s="62"/>
      <c r="G113" s="62"/>
      <c r="H113" s="62"/>
      <c r="I113" s="62"/>
      <c r="J113" s="62"/>
      <c r="K113" s="62"/>
      <c r="L113" s="62"/>
      <c r="M113" s="62"/>
      <c r="N113" s="68"/>
      <c r="O113" s="516"/>
      <c r="P113" s="516"/>
      <c r="Q113" s="516"/>
      <c r="R113" s="516"/>
      <c r="S113" s="516"/>
      <c r="T113" s="516"/>
      <c r="U113" s="516"/>
      <c r="V113" s="516"/>
      <c r="W113" s="515"/>
      <c r="X113" s="515"/>
      <c r="Y113" s="515"/>
      <c r="Z113" s="515"/>
      <c r="AA113" s="515"/>
      <c r="AB113" s="515"/>
      <c r="AC113" s="515"/>
      <c r="AD113" s="515"/>
      <c r="AE113" s="515"/>
      <c r="AF113" s="515"/>
      <c r="AG113" s="515"/>
      <c r="AH113" s="515"/>
      <c r="AI113" s="515"/>
      <c r="AJ113" s="515"/>
      <c r="AK113" s="515"/>
      <c r="AL113" s="515"/>
      <c r="AM113" s="515"/>
      <c r="AN113" s="135"/>
      <c r="AO113" s="136" t="s">
        <v>203</v>
      </c>
      <c r="AP113" s="136"/>
    </row>
    <row r="114" spans="1:42" s="134" customFormat="1" ht="18.600000000000001" hidden="1" customHeight="1">
      <c r="A114" s="96"/>
      <c r="B114" s="82"/>
      <c r="C114" s="62"/>
      <c r="D114" s="62"/>
      <c r="E114" s="62"/>
      <c r="F114" s="62"/>
      <c r="G114" s="62"/>
      <c r="H114" s="62"/>
      <c r="I114" s="62"/>
      <c r="J114" s="62"/>
      <c r="K114" s="62"/>
      <c r="L114" s="62"/>
      <c r="M114" s="62"/>
      <c r="N114" s="68"/>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135"/>
      <c r="AO114" s="136" t="s">
        <v>203</v>
      </c>
      <c r="AP114" s="136"/>
    </row>
    <row r="115" spans="1:42" s="134" customFormat="1" ht="18.600000000000001" hidden="1" customHeight="1">
      <c r="A115" s="96"/>
      <c r="B115" s="82"/>
      <c r="C115" s="62"/>
      <c r="D115" s="62"/>
      <c r="E115" s="62"/>
      <c r="F115" s="62"/>
      <c r="G115" s="62"/>
      <c r="H115" s="62"/>
      <c r="I115" s="62"/>
      <c r="J115" s="62"/>
      <c r="K115" s="62"/>
      <c r="L115" s="62"/>
      <c r="M115" s="62"/>
      <c r="N115" s="68"/>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5"/>
      <c r="AM115" s="515"/>
      <c r="AN115" s="135"/>
      <c r="AO115" s="136" t="s">
        <v>203</v>
      </c>
      <c r="AP115" s="136"/>
    </row>
    <row r="116" spans="1:42" s="134" customFormat="1" ht="18.600000000000001" hidden="1" customHeight="1">
      <c r="A116" s="96"/>
      <c r="B116" s="82"/>
      <c r="C116" s="62"/>
      <c r="D116" s="62"/>
      <c r="E116" s="62"/>
      <c r="F116" s="62"/>
      <c r="G116" s="62"/>
      <c r="H116" s="62"/>
      <c r="I116" s="62"/>
      <c r="J116" s="62"/>
      <c r="K116" s="62"/>
      <c r="L116" s="62"/>
      <c r="M116" s="62"/>
      <c r="N116" s="68"/>
      <c r="O116" s="515"/>
      <c r="P116" s="515"/>
      <c r="Q116" s="515"/>
      <c r="R116" s="515"/>
      <c r="S116" s="515"/>
      <c r="T116" s="515"/>
      <c r="U116" s="515"/>
      <c r="V116" s="515"/>
      <c r="W116" s="516"/>
      <c r="X116" s="516"/>
      <c r="Y116" s="516"/>
      <c r="Z116" s="516"/>
      <c r="AA116" s="516"/>
      <c r="AB116" s="516"/>
      <c r="AC116" s="516"/>
      <c r="AD116" s="516"/>
      <c r="AE116" s="516"/>
      <c r="AF116" s="516"/>
      <c r="AG116" s="516"/>
      <c r="AH116" s="516"/>
      <c r="AI116" s="516"/>
      <c r="AJ116" s="516"/>
      <c r="AK116" s="516"/>
      <c r="AL116" s="516"/>
      <c r="AM116" s="516"/>
      <c r="AN116" s="135"/>
      <c r="AO116" s="136" t="s">
        <v>203</v>
      </c>
      <c r="AP116" s="136"/>
    </row>
    <row r="117" spans="1:42" s="134" customFormat="1" ht="18.600000000000001" hidden="1" customHeight="1">
      <c r="A117" s="96"/>
      <c r="B117" s="60"/>
      <c r="C117" s="62"/>
      <c r="D117" s="62"/>
      <c r="E117" s="62"/>
      <c r="F117" s="62"/>
      <c r="G117" s="62"/>
      <c r="H117" s="62"/>
      <c r="I117" s="62"/>
      <c r="J117" s="62"/>
      <c r="K117" s="62"/>
      <c r="L117" s="62"/>
      <c r="M117" s="62"/>
      <c r="N117" s="68"/>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21"/>
      <c r="AO117" s="629"/>
      <c r="AP117" s="136"/>
    </row>
    <row r="118" spans="1:42" s="134" customFormat="1" ht="18.600000000000001" hidden="1" customHeight="1">
      <c r="A118" s="96"/>
      <c r="B118" s="60"/>
      <c r="C118" s="62"/>
      <c r="D118" s="62"/>
      <c r="E118" s="62"/>
      <c r="F118" s="62"/>
      <c r="G118" s="62"/>
      <c r="H118" s="62"/>
      <c r="I118" s="62"/>
      <c r="J118" s="62"/>
      <c r="K118" s="62"/>
      <c r="L118" s="62"/>
      <c r="M118" s="62"/>
      <c r="N118" s="68"/>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135"/>
      <c r="AO118" s="136" t="s">
        <v>203</v>
      </c>
      <c r="AP118" s="136"/>
    </row>
    <row r="119" spans="1:42" s="134" customFormat="1" ht="18.600000000000001" hidden="1" customHeight="1">
      <c r="A119" s="96"/>
      <c r="B119" s="82"/>
      <c r="C119" s="62"/>
      <c r="D119" s="62"/>
      <c r="E119" s="62"/>
      <c r="F119" s="62"/>
      <c r="G119" s="62"/>
      <c r="H119" s="62"/>
      <c r="I119" s="62"/>
      <c r="J119" s="62"/>
      <c r="K119" s="62"/>
      <c r="L119" s="62"/>
      <c r="M119" s="62"/>
      <c r="N119" s="68"/>
      <c r="O119" s="516"/>
      <c r="P119" s="516"/>
      <c r="Q119" s="516"/>
      <c r="R119" s="516"/>
      <c r="S119" s="516"/>
      <c r="T119" s="516"/>
      <c r="U119" s="516"/>
      <c r="V119" s="516"/>
      <c r="W119" s="515"/>
      <c r="X119" s="515"/>
      <c r="Y119" s="515"/>
      <c r="Z119" s="515"/>
      <c r="AA119" s="515"/>
      <c r="AB119" s="515"/>
      <c r="AC119" s="515"/>
      <c r="AD119" s="515"/>
      <c r="AE119" s="515"/>
      <c r="AF119" s="515"/>
      <c r="AG119" s="515"/>
      <c r="AH119" s="515"/>
      <c r="AI119" s="515"/>
      <c r="AJ119" s="515"/>
      <c r="AK119" s="515"/>
      <c r="AL119" s="515"/>
      <c r="AM119" s="515"/>
      <c r="AN119" s="135"/>
      <c r="AO119" s="136" t="s">
        <v>203</v>
      </c>
      <c r="AP119" s="136"/>
    </row>
    <row r="120" spans="1:42" s="134" customFormat="1" ht="18.600000000000001" hidden="1" customHeight="1">
      <c r="A120" s="96"/>
      <c r="B120" s="60"/>
      <c r="C120" s="62"/>
      <c r="D120" s="62"/>
      <c r="E120" s="62"/>
      <c r="F120" s="62"/>
      <c r="G120" s="62"/>
      <c r="H120" s="62"/>
      <c r="I120" s="62"/>
      <c r="J120" s="62"/>
      <c r="K120" s="62"/>
      <c r="L120" s="62"/>
      <c r="M120" s="62"/>
      <c r="N120" s="68"/>
      <c r="O120" s="516"/>
      <c r="P120" s="516"/>
      <c r="Q120" s="516"/>
      <c r="R120" s="628"/>
      <c r="S120" s="516"/>
      <c r="T120" s="516"/>
      <c r="U120" s="516"/>
      <c r="V120" s="516"/>
      <c r="W120" s="515"/>
      <c r="X120" s="515"/>
      <c r="Y120" s="515"/>
      <c r="Z120" s="515"/>
      <c r="AA120" s="515"/>
      <c r="AB120" s="515"/>
      <c r="AC120" s="515"/>
      <c r="AD120" s="515"/>
      <c r="AE120" s="515"/>
      <c r="AF120" s="515"/>
      <c r="AG120" s="515"/>
      <c r="AH120" s="515"/>
      <c r="AI120" s="515"/>
      <c r="AJ120" s="515"/>
      <c r="AK120" s="515"/>
      <c r="AL120" s="515"/>
      <c r="AM120" s="515"/>
      <c r="AN120" s="135"/>
      <c r="AO120" s="136" t="s">
        <v>203</v>
      </c>
      <c r="AP120" s="136"/>
    </row>
    <row r="121" spans="1:42" s="134" customFormat="1" ht="18.600000000000001" hidden="1" customHeight="1">
      <c r="A121" s="96"/>
      <c r="B121" s="60"/>
      <c r="C121" s="62"/>
      <c r="D121" s="62"/>
      <c r="E121" s="62"/>
      <c r="F121" s="62"/>
      <c r="G121" s="62"/>
      <c r="H121" s="62"/>
      <c r="I121" s="62"/>
      <c r="J121" s="62"/>
      <c r="K121" s="62"/>
      <c r="L121" s="62"/>
      <c r="M121" s="62"/>
      <c r="N121" s="68"/>
      <c r="O121" s="68"/>
      <c r="P121" s="68"/>
      <c r="Q121" s="68"/>
      <c r="R121" s="68"/>
      <c r="S121" s="68"/>
      <c r="T121" s="68"/>
      <c r="U121" s="68"/>
      <c r="V121" s="68"/>
      <c r="W121" s="515"/>
      <c r="X121" s="515"/>
      <c r="Y121" s="515"/>
      <c r="Z121" s="515"/>
      <c r="AA121" s="515"/>
      <c r="AB121" s="515"/>
      <c r="AC121" s="515"/>
      <c r="AD121" s="515"/>
      <c r="AE121" s="515"/>
      <c r="AF121" s="515"/>
      <c r="AG121" s="515"/>
      <c r="AH121" s="515"/>
      <c r="AI121" s="515"/>
      <c r="AJ121" s="515"/>
      <c r="AK121" s="515"/>
      <c r="AL121" s="515"/>
      <c r="AM121" s="515"/>
      <c r="AN121" s="135"/>
      <c r="AO121" s="136" t="s">
        <v>203</v>
      </c>
      <c r="AP121" s="136"/>
    </row>
    <row r="122" spans="1:42" s="134" customFormat="1" ht="18.600000000000001" hidden="1" customHeight="1">
      <c r="A122" s="96"/>
      <c r="B122" s="60"/>
      <c r="C122" s="62"/>
      <c r="D122" s="62"/>
      <c r="E122" s="62"/>
      <c r="F122" s="62"/>
      <c r="G122" s="62"/>
      <c r="H122" s="62"/>
      <c r="I122" s="62"/>
      <c r="J122" s="62"/>
      <c r="K122" s="62"/>
      <c r="L122" s="62"/>
      <c r="M122" s="62"/>
      <c r="N122" s="68"/>
      <c r="O122" s="68"/>
      <c r="P122" s="68"/>
      <c r="Q122" s="68"/>
      <c r="R122" s="68"/>
      <c r="S122" s="68"/>
      <c r="T122" s="68"/>
      <c r="U122" s="68"/>
      <c r="V122" s="68"/>
      <c r="W122" s="516"/>
      <c r="X122" s="516"/>
      <c r="Y122" s="516"/>
      <c r="Z122" s="516"/>
      <c r="AA122" s="516"/>
      <c r="AB122" s="516"/>
      <c r="AC122" s="516"/>
      <c r="AD122" s="516"/>
      <c r="AE122" s="516"/>
      <c r="AF122" s="516"/>
      <c r="AG122" s="516"/>
      <c r="AH122" s="516"/>
      <c r="AI122" s="516"/>
      <c r="AJ122" s="516"/>
      <c r="AK122" s="516"/>
      <c r="AL122" s="516"/>
      <c r="AM122" s="516"/>
      <c r="AN122" s="521"/>
      <c r="AO122" s="629" t="s">
        <v>203</v>
      </c>
      <c r="AP122" s="136"/>
    </row>
    <row r="123" spans="1:42" s="134" customFormat="1" ht="18.600000000000001" hidden="1" customHeight="1">
      <c r="A123" s="96"/>
      <c r="B123" s="60"/>
      <c r="C123" s="62"/>
      <c r="D123" s="62"/>
      <c r="E123" s="62"/>
      <c r="F123" s="62"/>
      <c r="G123" s="62"/>
      <c r="H123" s="62"/>
      <c r="I123" s="62"/>
      <c r="J123" s="62"/>
      <c r="K123" s="62"/>
      <c r="L123" s="62"/>
      <c r="M123" s="62"/>
      <c r="N123" s="68"/>
      <c r="O123" s="135"/>
      <c r="P123" s="135"/>
      <c r="Q123" s="135"/>
      <c r="R123" s="135"/>
      <c r="S123" s="135"/>
      <c r="T123" s="135"/>
      <c r="U123" s="135"/>
      <c r="V123" s="135"/>
      <c r="W123" s="516"/>
      <c r="X123" s="516"/>
      <c r="Y123" s="516"/>
      <c r="Z123" s="628"/>
      <c r="AA123" s="516"/>
      <c r="AB123" s="516"/>
      <c r="AC123" s="516"/>
      <c r="AD123" s="516"/>
      <c r="AE123" s="516"/>
      <c r="AF123" s="516"/>
      <c r="AG123" s="516"/>
      <c r="AH123" s="516"/>
      <c r="AI123" s="516"/>
      <c r="AJ123" s="516"/>
      <c r="AK123" s="516"/>
      <c r="AL123" s="516"/>
      <c r="AM123" s="516"/>
      <c r="AN123" s="521"/>
      <c r="AO123" s="629" t="s">
        <v>203</v>
      </c>
      <c r="AP123" s="136"/>
    </row>
    <row r="124" spans="1:42" ht="18.600000000000001" hidden="1" customHeight="1">
      <c r="B124" s="60"/>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132"/>
    </row>
    <row r="125" spans="1:42" ht="18.600000000000001" hidden="1" customHeight="1">
      <c r="B125" s="60"/>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1"/>
    </row>
    <row r="126" spans="1:42" s="134" customFormat="1" ht="18.600000000000001" hidden="1" customHeight="1">
      <c r="A126" s="96"/>
      <c r="B126" s="60"/>
      <c r="C126" s="62"/>
      <c r="D126" s="62"/>
      <c r="E126" s="62"/>
      <c r="F126" s="62"/>
      <c r="G126" s="62"/>
      <c r="H126" s="62"/>
      <c r="I126" s="62"/>
      <c r="J126" s="62"/>
      <c r="K126" s="62"/>
      <c r="L126" s="62"/>
      <c r="M126" s="62"/>
      <c r="N126" s="68"/>
      <c r="O126" s="68"/>
      <c r="P126" s="68"/>
      <c r="Q126" s="68"/>
      <c r="R126" s="68"/>
      <c r="S126" s="68"/>
      <c r="T126" s="68"/>
      <c r="U126" s="68"/>
      <c r="V126" s="68"/>
      <c r="W126" s="135"/>
      <c r="X126" s="135"/>
      <c r="Y126" s="135"/>
      <c r="Z126" s="135"/>
      <c r="AA126" s="135"/>
      <c r="AB126" s="135"/>
      <c r="AC126" s="135"/>
      <c r="AD126" s="135"/>
      <c r="AE126" s="135"/>
      <c r="AF126" s="135"/>
      <c r="AG126" s="135"/>
      <c r="AH126" s="135"/>
      <c r="AI126" s="135"/>
      <c r="AJ126" s="135"/>
      <c r="AK126" s="135"/>
      <c r="AL126" s="135"/>
      <c r="AM126" s="135"/>
      <c r="AN126" s="135"/>
      <c r="AO126" s="136"/>
    </row>
    <row r="127" spans="1:42" ht="18.600000000000001" hidden="1" customHeight="1">
      <c r="B127" s="60"/>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1"/>
    </row>
    <row r="128" spans="1:42" ht="18.600000000000001" hidden="1" customHeight="1">
      <c r="B128" s="60"/>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1"/>
    </row>
    <row r="129" spans="2:41" ht="18.600000000000001" hidden="1" customHeight="1">
      <c r="B129" s="60"/>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1"/>
    </row>
    <row r="130" spans="2:41" ht="18.600000000000001" hidden="1" customHeight="1">
      <c r="B130" s="60"/>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1"/>
    </row>
    <row r="131" spans="2:41" ht="18.600000000000001" hidden="1" customHeight="1">
      <c r="B131" s="60"/>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1"/>
    </row>
    <row r="132" spans="2:41" ht="18.600000000000001" hidden="1" customHeight="1">
      <c r="B132" s="60"/>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1"/>
    </row>
    <row r="133" spans="2:41" ht="18.600000000000001" hidden="1" customHeight="1">
      <c r="B133" s="60"/>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1"/>
    </row>
    <row r="134" spans="2:41" ht="18.600000000000001" hidden="1" customHeight="1">
      <c r="B134" s="60"/>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1"/>
    </row>
    <row r="135" spans="2:41" ht="18.600000000000001" hidden="1" customHeight="1">
      <c r="B135" s="60"/>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1"/>
    </row>
    <row r="136" spans="2:41" ht="18.600000000000001" hidden="1" customHeight="1">
      <c r="B136" s="60"/>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1"/>
    </row>
    <row r="137" spans="2:41" ht="18.600000000000001" hidden="1" customHeight="1">
      <c r="B137" s="60"/>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1"/>
    </row>
    <row r="138" spans="2:41" ht="18.600000000000001" hidden="1" customHeight="1">
      <c r="B138" s="60"/>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1"/>
    </row>
    <row r="139" spans="2:41" ht="18.600000000000001" hidden="1" customHeight="1">
      <c r="B139" s="60"/>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1"/>
    </row>
    <row r="140" spans="2:41" ht="18.600000000000001" hidden="1" customHeight="1">
      <c r="B140" s="60"/>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1"/>
    </row>
    <row r="141" spans="2:41" ht="18.600000000000001" hidden="1" customHeight="1">
      <c r="B141" s="60"/>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1"/>
    </row>
    <row r="142" spans="2:41" ht="18.600000000000001" hidden="1" customHeight="1">
      <c r="B142" s="60"/>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1"/>
    </row>
    <row r="143" spans="2:41" ht="18.600000000000001" hidden="1" customHeight="1">
      <c r="B143" s="60"/>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1"/>
    </row>
    <row r="144" spans="2:41" ht="18.600000000000001" hidden="1" customHeight="1">
      <c r="B144" s="60"/>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1"/>
    </row>
    <row r="145" spans="2:41" ht="18.600000000000001" hidden="1" customHeight="1">
      <c r="B145" s="60"/>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1"/>
    </row>
    <row r="146" spans="2:41" ht="18.600000000000001" hidden="1" customHeight="1">
      <c r="B146" s="60"/>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1"/>
    </row>
    <row r="147" spans="2:41" ht="18.600000000000001" hidden="1" customHeight="1">
      <c r="B147" s="60"/>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1"/>
    </row>
    <row r="148" spans="2:41" ht="18.600000000000001" hidden="1" customHeight="1">
      <c r="B148" s="60"/>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1"/>
    </row>
    <row r="149" spans="2:41" ht="18.600000000000001" hidden="1" customHeight="1">
      <c r="B149" s="60"/>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1"/>
    </row>
    <row r="150" spans="2:41" ht="18.600000000000001" hidden="1" customHeight="1">
      <c r="B150" s="60"/>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1"/>
    </row>
    <row r="151" spans="2:41" ht="18.600000000000001" hidden="1" customHeight="1">
      <c r="B151" s="60"/>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1"/>
    </row>
    <row r="152" spans="2:41" ht="18.600000000000001" hidden="1" customHeight="1">
      <c r="B152" s="60"/>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1"/>
    </row>
    <row r="153" spans="2:41" ht="18.600000000000001" hidden="1" customHeight="1">
      <c r="B153" s="60"/>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1"/>
    </row>
    <row r="154" spans="2:41" ht="18.600000000000001" hidden="1" customHeight="1">
      <c r="B154" s="60"/>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1"/>
    </row>
    <row r="155" spans="2:41" ht="18.600000000000001" hidden="1" customHeight="1">
      <c r="B155" s="60"/>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1"/>
    </row>
    <row r="156" spans="2:41" ht="18.600000000000001" hidden="1" customHeight="1">
      <c r="B156" s="60"/>
      <c r="N156" s="69"/>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1"/>
    </row>
    <row r="157" spans="2:41" ht="18.600000000000001" hidden="1" customHeight="1">
      <c r="B157" s="60"/>
      <c r="N157" s="69"/>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1"/>
    </row>
    <row r="158" spans="2:41" ht="18.600000000000001" hidden="1" customHeight="1">
      <c r="B158" s="60"/>
      <c r="N158" s="69"/>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1"/>
    </row>
    <row r="159" spans="2:41" ht="18.600000000000001" hidden="1" customHeight="1">
      <c r="B159" s="60"/>
      <c r="N159" s="69"/>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1"/>
    </row>
    <row r="160" spans="2:41" ht="18.600000000000001" hidden="1" customHeight="1">
      <c r="B160" s="60"/>
      <c r="N160" s="69"/>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1"/>
    </row>
    <row r="161" spans="2:41" ht="18.600000000000001" hidden="1" customHeight="1">
      <c r="B161" s="60"/>
      <c r="N161" s="69"/>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1"/>
    </row>
    <row r="162" spans="2:41" ht="18.600000000000001" hidden="1" customHeight="1">
      <c r="B162" s="60"/>
      <c r="N162" s="69"/>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1"/>
    </row>
    <row r="163" spans="2:41" ht="18.600000000000001" hidden="1" customHeight="1">
      <c r="B163" s="60"/>
      <c r="N163" s="69"/>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1"/>
    </row>
    <row r="164" spans="2:41" ht="18.600000000000001" hidden="1" customHeight="1">
      <c r="B164" s="60"/>
      <c r="N164" s="69"/>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1"/>
    </row>
    <row r="165" spans="2:41" ht="18.600000000000001" hidden="1" customHeight="1">
      <c r="B165" s="60"/>
      <c r="N165" s="69"/>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1"/>
    </row>
    <row r="166" spans="2:41" ht="18.600000000000001" hidden="1" customHeight="1">
      <c r="B166" s="60"/>
      <c r="N166" s="69"/>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1"/>
    </row>
    <row r="167" spans="2:41" ht="18.600000000000001" hidden="1" customHeight="1">
      <c r="B167" s="60"/>
      <c r="N167" s="69"/>
      <c r="O167" s="69"/>
      <c r="P167" s="69"/>
      <c r="Q167" s="69"/>
      <c r="R167" s="70"/>
      <c r="S167" s="439"/>
      <c r="T167" s="100"/>
      <c r="U167" s="100"/>
      <c r="V167" s="100"/>
      <c r="W167" s="68"/>
      <c r="X167" s="68"/>
      <c r="Y167" s="68"/>
      <c r="Z167" s="68"/>
      <c r="AA167" s="68"/>
      <c r="AB167" s="68"/>
      <c r="AC167" s="68"/>
      <c r="AD167" s="68"/>
      <c r="AE167" s="68"/>
      <c r="AF167" s="68"/>
      <c r="AG167" s="68"/>
      <c r="AH167" s="68"/>
      <c r="AI167" s="68"/>
      <c r="AJ167" s="68"/>
      <c r="AK167" s="68"/>
      <c r="AL167" s="68"/>
      <c r="AM167" s="68"/>
      <c r="AN167" s="68"/>
      <c r="AO167" s="61"/>
    </row>
    <row r="168" spans="2:41" ht="18.600000000000001" hidden="1" customHeight="1">
      <c r="B168" s="60"/>
      <c r="N168" s="69"/>
      <c r="O168" s="69"/>
      <c r="P168" s="69"/>
      <c r="Q168" s="69"/>
      <c r="R168" s="70"/>
      <c r="S168" s="81"/>
      <c r="T168" s="68"/>
      <c r="U168" s="68"/>
      <c r="V168" s="68"/>
      <c r="W168" s="68"/>
      <c r="X168" s="68"/>
      <c r="Y168" s="68"/>
      <c r="Z168" s="68"/>
      <c r="AA168" s="68"/>
      <c r="AB168" s="68"/>
      <c r="AC168" s="68"/>
      <c r="AD168" s="68"/>
      <c r="AE168" s="68"/>
      <c r="AF168" s="68"/>
      <c r="AG168" s="68"/>
      <c r="AH168" s="68"/>
      <c r="AI168" s="68"/>
      <c r="AJ168" s="68"/>
      <c r="AK168" s="68"/>
      <c r="AL168" s="68"/>
      <c r="AM168" s="68"/>
      <c r="AN168" s="68"/>
      <c r="AO168" s="61"/>
    </row>
    <row r="169" spans="2:41" ht="18.600000000000001" hidden="1" customHeight="1">
      <c r="B169" s="60"/>
      <c r="N169" s="69"/>
      <c r="O169" s="69"/>
      <c r="P169" s="69"/>
      <c r="Q169" s="69"/>
      <c r="R169" s="70"/>
      <c r="S169" s="81"/>
      <c r="T169" s="68"/>
      <c r="U169" s="68"/>
      <c r="V169" s="68"/>
      <c r="W169" s="68"/>
      <c r="X169" s="68"/>
      <c r="Y169" s="68"/>
      <c r="Z169" s="68"/>
      <c r="AA169" s="68"/>
      <c r="AB169" s="68"/>
      <c r="AC169" s="68"/>
      <c r="AD169" s="68"/>
      <c r="AE169" s="68"/>
      <c r="AF169" s="68"/>
      <c r="AG169" s="68"/>
      <c r="AH169" s="68"/>
      <c r="AI169" s="68"/>
      <c r="AJ169" s="68"/>
      <c r="AK169" s="68"/>
      <c r="AL169" s="68"/>
      <c r="AM169" s="68"/>
      <c r="AN169" s="68"/>
      <c r="AO169" s="61"/>
    </row>
    <row r="170" spans="2:41" ht="18.600000000000001" hidden="1" customHeight="1">
      <c r="B170" s="60"/>
      <c r="N170" s="69"/>
      <c r="O170" s="69"/>
      <c r="P170" s="69"/>
      <c r="Q170" s="69"/>
      <c r="R170" s="70"/>
      <c r="S170" s="81"/>
      <c r="T170" s="68"/>
      <c r="U170" s="68"/>
      <c r="V170" s="68"/>
      <c r="W170" s="100"/>
      <c r="X170" s="100"/>
      <c r="Y170" s="100"/>
      <c r="Z170" s="132"/>
      <c r="AA170" s="133"/>
      <c r="AB170" s="133"/>
      <c r="AC170" s="133"/>
      <c r="AD170" s="133"/>
      <c r="AE170" s="133"/>
      <c r="AF170" s="133"/>
      <c r="AG170" s="133"/>
      <c r="AH170" s="133"/>
      <c r="AI170" s="133"/>
      <c r="AJ170" s="133"/>
      <c r="AK170" s="133"/>
      <c r="AL170" s="133"/>
      <c r="AM170" s="133"/>
      <c r="AN170" s="133"/>
    </row>
    <row r="171" spans="2:41" ht="18.600000000000001" hidden="1" customHeight="1">
      <c r="B171" s="60"/>
      <c r="N171" s="69"/>
      <c r="O171" s="69"/>
      <c r="P171" s="69"/>
      <c r="Q171" s="69"/>
      <c r="R171" s="70"/>
      <c r="S171" s="81"/>
      <c r="T171" s="68"/>
      <c r="U171" s="68"/>
      <c r="V171" s="68"/>
      <c r="W171" s="68"/>
      <c r="X171" s="68"/>
      <c r="Y171" s="68"/>
      <c r="Z171" s="61"/>
    </row>
    <row r="172" spans="2:41" ht="18.600000000000001" hidden="1" customHeight="1">
      <c r="B172" s="60"/>
      <c r="N172" s="69"/>
      <c r="O172" s="69"/>
      <c r="P172" s="69"/>
      <c r="Q172" s="69"/>
      <c r="R172" s="70"/>
      <c r="S172" s="81"/>
      <c r="T172" s="68"/>
      <c r="U172" s="68"/>
      <c r="V172" s="68"/>
      <c r="W172" s="68"/>
      <c r="X172" s="68"/>
      <c r="Y172" s="68"/>
      <c r="Z172" s="61"/>
    </row>
    <row r="173" spans="2:41" ht="18.600000000000001" hidden="1" customHeight="1">
      <c r="B173" s="60"/>
      <c r="N173" s="69"/>
      <c r="O173" s="69"/>
      <c r="P173" s="69"/>
      <c r="Q173" s="69"/>
      <c r="R173" s="70"/>
      <c r="S173" s="81"/>
      <c r="T173" s="68"/>
      <c r="U173" s="68"/>
      <c r="V173" s="68"/>
      <c r="W173" s="68"/>
      <c r="X173" s="68"/>
      <c r="Y173" s="68"/>
      <c r="Z173" s="61"/>
    </row>
    <row r="174" spans="2:41" ht="18.600000000000001" hidden="1" customHeight="1">
      <c r="B174" s="60"/>
      <c r="N174" s="69"/>
      <c r="O174" s="69"/>
      <c r="P174" s="69"/>
      <c r="Q174" s="69"/>
      <c r="R174" s="70"/>
      <c r="S174" s="81"/>
      <c r="T174" s="68"/>
      <c r="U174" s="68"/>
      <c r="V174" s="68"/>
      <c r="W174" s="68"/>
      <c r="X174" s="68"/>
      <c r="Y174" s="68"/>
      <c r="Z174" s="61"/>
    </row>
    <row r="175" spans="2:41" ht="18.600000000000001" hidden="1" customHeight="1">
      <c r="B175" s="60"/>
      <c r="N175" s="69"/>
      <c r="O175" s="69"/>
      <c r="P175" s="69"/>
      <c r="Q175" s="69"/>
      <c r="R175" s="70"/>
      <c r="S175" s="81"/>
      <c r="T175" s="68"/>
      <c r="U175" s="68"/>
      <c r="V175" s="68"/>
      <c r="W175" s="68"/>
      <c r="X175" s="68"/>
      <c r="Y175" s="68"/>
      <c r="Z175" s="61"/>
    </row>
    <row r="176" spans="2:41" ht="18.600000000000001" hidden="1" customHeight="1">
      <c r="B176" s="60"/>
      <c r="N176" s="69"/>
      <c r="O176" s="69"/>
      <c r="P176" s="69"/>
      <c r="Q176" s="69"/>
      <c r="R176" s="70"/>
      <c r="S176" s="81"/>
      <c r="T176" s="68"/>
      <c r="U176" s="68"/>
      <c r="V176" s="68"/>
      <c r="W176" s="68"/>
      <c r="X176" s="68"/>
      <c r="Y176" s="68"/>
      <c r="Z176" s="61"/>
    </row>
    <row r="177" spans="1:26" ht="18.600000000000001" hidden="1" customHeight="1">
      <c r="B177" s="60"/>
      <c r="N177" s="69"/>
      <c r="O177" s="69"/>
      <c r="P177" s="69"/>
      <c r="Q177" s="69"/>
      <c r="R177" s="70"/>
      <c r="S177" s="81"/>
      <c r="T177" s="68"/>
      <c r="U177" s="68"/>
      <c r="V177" s="68"/>
      <c r="W177" s="68"/>
      <c r="X177" s="68"/>
      <c r="Y177" s="68"/>
      <c r="Z177" s="61"/>
    </row>
    <row r="178" spans="1:26" ht="18.600000000000001" hidden="1" customHeight="1">
      <c r="B178" s="60"/>
      <c r="N178" s="69"/>
      <c r="O178" s="69"/>
      <c r="P178" s="69"/>
      <c r="Q178" s="69"/>
      <c r="R178" s="70"/>
      <c r="S178" s="81"/>
      <c r="T178" s="68"/>
      <c r="U178" s="68"/>
      <c r="V178" s="68"/>
      <c r="W178" s="68"/>
      <c r="X178" s="68"/>
      <c r="Y178" s="68"/>
      <c r="Z178" s="61"/>
    </row>
    <row r="179" spans="1:26" ht="18.600000000000001" hidden="1" customHeight="1">
      <c r="B179" s="60"/>
      <c r="N179" s="69"/>
      <c r="O179" s="69"/>
      <c r="P179" s="69"/>
      <c r="Q179" s="69"/>
      <c r="R179" s="70"/>
      <c r="S179" s="81"/>
      <c r="T179" s="68"/>
      <c r="U179" s="68"/>
      <c r="V179" s="68"/>
      <c r="W179" s="68"/>
      <c r="X179" s="68"/>
      <c r="Y179" s="68"/>
      <c r="Z179" s="61"/>
    </row>
    <row r="180" spans="1:26" ht="18.600000000000001" hidden="1" customHeight="1">
      <c r="B180" s="60"/>
      <c r="N180" s="69"/>
      <c r="O180" s="69"/>
      <c r="P180" s="69"/>
      <c r="Q180" s="69"/>
      <c r="R180" s="70"/>
      <c r="S180" s="81"/>
      <c r="T180" s="68"/>
      <c r="U180" s="68"/>
      <c r="V180" s="68"/>
      <c r="W180" s="68"/>
      <c r="X180" s="68"/>
      <c r="Y180" s="68"/>
      <c r="Z180" s="61"/>
    </row>
    <row r="181" spans="1:26" ht="18.600000000000001" hidden="1" customHeight="1">
      <c r="B181" s="60"/>
      <c r="N181" s="69"/>
      <c r="O181" s="69"/>
      <c r="P181" s="69"/>
      <c r="Q181" s="69"/>
      <c r="R181" s="70"/>
      <c r="S181" s="81"/>
      <c r="T181" s="68"/>
      <c r="U181" s="68"/>
      <c r="V181" s="68"/>
      <c r="W181" s="68"/>
      <c r="X181" s="68"/>
      <c r="Y181" s="68"/>
      <c r="Z181" s="61"/>
    </row>
    <row r="182" spans="1:26" ht="18.600000000000001" hidden="1" customHeight="1">
      <c r="B182" s="60"/>
      <c r="N182" s="69"/>
      <c r="O182" s="69"/>
      <c r="P182" s="69"/>
      <c r="Q182" s="69"/>
      <c r="R182" s="70"/>
      <c r="S182" s="81"/>
      <c r="T182" s="68"/>
      <c r="U182" s="68"/>
      <c r="V182" s="68"/>
      <c r="W182" s="68"/>
      <c r="X182" s="68"/>
      <c r="Y182" s="68"/>
      <c r="Z182" s="61"/>
    </row>
    <row r="183" spans="1:26" ht="18.600000000000001" hidden="1" customHeight="1">
      <c r="B183" s="60"/>
      <c r="N183" s="69"/>
      <c r="O183" s="69"/>
      <c r="P183" s="69"/>
      <c r="Q183" s="69"/>
      <c r="R183" s="70"/>
      <c r="S183" s="132"/>
      <c r="T183" s="133"/>
      <c r="U183" s="133"/>
      <c r="V183" s="133"/>
      <c r="W183" s="68"/>
      <c r="X183" s="68"/>
      <c r="Y183" s="68"/>
      <c r="Z183" s="61"/>
    </row>
    <row r="184" spans="1:26" ht="18.600000000000001" hidden="1" customHeight="1">
      <c r="B184" s="82"/>
      <c r="N184" s="69"/>
      <c r="O184" s="69"/>
      <c r="P184" s="69"/>
      <c r="Q184" s="69"/>
      <c r="R184" s="70"/>
      <c r="S184" s="61"/>
      <c r="W184" s="68"/>
      <c r="X184" s="68"/>
      <c r="Y184" s="68"/>
      <c r="Z184" s="61"/>
    </row>
    <row r="185" spans="1:26" ht="18.600000000000001" hidden="1" customHeight="1">
      <c r="B185" s="60"/>
      <c r="N185" s="69"/>
      <c r="O185" s="69"/>
      <c r="P185" s="69"/>
      <c r="Q185" s="69"/>
      <c r="R185" s="70"/>
      <c r="S185" s="61"/>
      <c r="W185" s="68"/>
      <c r="X185" s="68"/>
      <c r="Y185" s="68"/>
      <c r="Z185" s="61"/>
    </row>
    <row r="186" spans="1:26" ht="18.600000000000001" hidden="1" customHeight="1">
      <c r="B186" s="60"/>
      <c r="N186" s="69"/>
      <c r="O186" s="69"/>
      <c r="P186" s="69"/>
      <c r="Q186" s="69"/>
      <c r="R186" s="70"/>
      <c r="S186" s="61"/>
      <c r="W186" s="133"/>
      <c r="X186" s="133"/>
      <c r="Y186" s="133"/>
    </row>
    <row r="187" spans="1:26" ht="18.600000000000001" hidden="1" customHeight="1">
      <c r="B187" s="60"/>
      <c r="N187" s="69"/>
      <c r="O187" s="69"/>
      <c r="P187" s="69"/>
      <c r="Q187" s="69"/>
      <c r="R187" s="70"/>
      <c r="S187" s="61"/>
    </row>
    <row r="188" spans="1:26" ht="18.600000000000001" hidden="1" customHeight="1">
      <c r="B188" s="60"/>
      <c r="N188" s="69"/>
      <c r="O188" s="69"/>
      <c r="P188" s="69"/>
      <c r="Q188" s="69"/>
      <c r="R188" s="70"/>
      <c r="S188" s="136"/>
      <c r="T188" s="134"/>
      <c r="U188" s="134"/>
      <c r="V188" s="134"/>
    </row>
    <row r="189" spans="1:26" ht="18.600000000000001" hidden="1" customHeight="1">
      <c r="B189" s="60"/>
      <c r="N189" s="69"/>
      <c r="O189" s="69"/>
      <c r="P189" s="69"/>
      <c r="Q189" s="69"/>
      <c r="R189" s="70"/>
      <c r="S189" s="630"/>
      <c r="T189" s="631"/>
      <c r="U189" s="631"/>
      <c r="V189" s="61"/>
    </row>
    <row r="190" spans="1:26" ht="18.600000000000001" hidden="1" customHeight="1">
      <c r="B190" s="60"/>
      <c r="N190" s="69"/>
      <c r="O190" s="69"/>
      <c r="P190" s="69"/>
      <c r="Q190" s="69"/>
      <c r="R190" s="70"/>
      <c r="S190" s="630"/>
      <c r="T190" s="631"/>
      <c r="U190" s="631"/>
      <c r="V190" s="61"/>
    </row>
    <row r="191" spans="1:26" s="134" customFormat="1" ht="18.600000000000001" hidden="1" customHeight="1">
      <c r="A191" s="96"/>
      <c r="B191" s="60"/>
      <c r="C191" s="62"/>
      <c r="D191" s="62"/>
      <c r="E191" s="62"/>
      <c r="F191" s="62"/>
      <c r="G191" s="62"/>
      <c r="H191" s="62"/>
      <c r="I191" s="62"/>
      <c r="J191" s="62"/>
      <c r="K191" s="62"/>
      <c r="L191" s="62"/>
      <c r="M191" s="62"/>
      <c r="N191" s="69"/>
      <c r="O191" s="69"/>
      <c r="P191" s="69"/>
      <c r="Q191" s="69"/>
      <c r="R191" s="70"/>
      <c r="S191" s="630"/>
      <c r="T191" s="631"/>
      <c r="U191" s="631"/>
      <c r="V191" s="61"/>
    </row>
    <row r="192" spans="1:26" ht="18.600000000000001" hidden="1" customHeight="1">
      <c r="B192" s="60"/>
      <c r="N192" s="69"/>
      <c r="O192" s="69"/>
      <c r="P192" s="69"/>
      <c r="Q192" s="69"/>
      <c r="R192" s="70"/>
      <c r="S192" s="630"/>
      <c r="T192" s="631"/>
      <c r="U192" s="631"/>
      <c r="V192" s="61"/>
    </row>
    <row r="193" spans="1:22" ht="18.600000000000001" hidden="1" customHeight="1">
      <c r="B193" s="82"/>
      <c r="N193" s="69"/>
      <c r="O193" s="69"/>
      <c r="P193" s="69"/>
      <c r="Q193" s="69"/>
      <c r="R193" s="70"/>
      <c r="S193" s="630"/>
      <c r="T193" s="631"/>
      <c r="U193" s="631"/>
      <c r="V193" s="61"/>
    </row>
    <row r="194" spans="1:22" ht="18.600000000000001" hidden="1" customHeight="1">
      <c r="B194" s="60"/>
      <c r="N194" s="69"/>
      <c r="O194" s="69"/>
      <c r="P194" s="69"/>
      <c r="Q194" s="69"/>
      <c r="R194" s="70"/>
      <c r="S194" s="630"/>
      <c r="T194" s="631"/>
      <c r="U194" s="631"/>
      <c r="V194" s="61"/>
    </row>
    <row r="195" spans="1:22" ht="18.600000000000001" hidden="1" customHeight="1">
      <c r="B195" s="82"/>
      <c r="N195" s="69"/>
      <c r="O195" s="69"/>
      <c r="P195" s="69"/>
      <c r="Q195" s="69"/>
      <c r="R195" s="70"/>
      <c r="S195" s="132"/>
      <c r="T195" s="133"/>
      <c r="U195" s="133"/>
    </row>
    <row r="196" spans="1:22" ht="18.600000000000001" hidden="1" customHeight="1">
      <c r="B196" s="82"/>
      <c r="N196" s="69"/>
      <c r="O196" s="69"/>
      <c r="P196" s="69"/>
      <c r="Q196" s="69"/>
      <c r="R196" s="70"/>
      <c r="S196" s="61"/>
    </row>
    <row r="197" spans="1:22" ht="18.600000000000001" hidden="1" customHeight="1">
      <c r="B197" s="82"/>
      <c r="N197" s="69"/>
      <c r="O197" s="69"/>
      <c r="P197" s="69"/>
      <c r="Q197" s="69"/>
      <c r="R197" s="70"/>
      <c r="S197" s="136"/>
      <c r="T197" s="134"/>
      <c r="U197" s="134"/>
      <c r="V197" s="134"/>
    </row>
    <row r="198" spans="1:22" ht="18.600000000000001" hidden="1" customHeight="1">
      <c r="B198" s="82"/>
      <c r="N198" s="69"/>
      <c r="O198" s="69"/>
      <c r="P198" s="69"/>
      <c r="Q198" s="69"/>
      <c r="R198" s="70"/>
      <c r="S198" s="61"/>
    </row>
    <row r="199" spans="1:22" ht="18.600000000000001" hidden="1" customHeight="1">
      <c r="B199" s="82"/>
      <c r="N199" s="69"/>
      <c r="O199" s="69"/>
      <c r="P199" s="69"/>
      <c r="Q199" s="69"/>
      <c r="R199" s="70"/>
      <c r="S199" s="136"/>
      <c r="T199" s="134"/>
      <c r="U199" s="134"/>
      <c r="V199" s="134"/>
    </row>
    <row r="200" spans="1:22" s="134" customFormat="1" ht="18.600000000000001" hidden="1" customHeight="1">
      <c r="A200" s="96"/>
      <c r="B200" s="82"/>
      <c r="C200" s="62"/>
      <c r="D200" s="62"/>
      <c r="E200" s="62"/>
      <c r="F200" s="62"/>
      <c r="G200" s="62"/>
      <c r="H200" s="62"/>
      <c r="I200" s="62"/>
      <c r="J200" s="62"/>
      <c r="K200" s="62"/>
      <c r="L200" s="62"/>
      <c r="M200" s="62"/>
      <c r="N200" s="625"/>
      <c r="O200" s="69"/>
      <c r="P200" s="69"/>
      <c r="Q200" s="69"/>
      <c r="R200" s="70"/>
      <c r="S200" s="136"/>
    </row>
    <row r="201" spans="1:22" ht="18.600000000000001" hidden="1" customHeight="1">
      <c r="B201" s="60"/>
      <c r="N201" s="133"/>
      <c r="O201" s="69"/>
      <c r="P201" s="69"/>
      <c r="Q201" s="69"/>
      <c r="R201" s="70"/>
      <c r="S201" s="136"/>
      <c r="T201" s="134"/>
      <c r="U201" s="134"/>
      <c r="V201" s="134"/>
    </row>
    <row r="202" spans="1:22" s="134" customFormat="1" ht="18.600000000000001" hidden="1" customHeight="1">
      <c r="A202" s="96"/>
      <c r="B202" s="60"/>
      <c r="C202" s="62"/>
      <c r="D202" s="62"/>
      <c r="E202" s="62"/>
      <c r="F202" s="62"/>
      <c r="G202" s="62"/>
      <c r="H202" s="62"/>
      <c r="I202" s="62"/>
      <c r="J202" s="62"/>
      <c r="K202" s="62"/>
      <c r="L202" s="62"/>
      <c r="M202" s="62"/>
      <c r="N202" s="62"/>
      <c r="O202" s="69"/>
      <c r="P202" s="69"/>
      <c r="Q202" s="69"/>
      <c r="R202" s="70"/>
      <c r="S202" s="136"/>
    </row>
    <row r="203" spans="1:22" s="134" customFormat="1" ht="18.600000000000001" hidden="1" customHeight="1">
      <c r="A203" s="96"/>
      <c r="B203" s="60"/>
      <c r="C203" s="62"/>
      <c r="D203" s="62"/>
      <c r="E203" s="62"/>
      <c r="F203" s="62"/>
      <c r="G203" s="62"/>
      <c r="H203" s="62"/>
      <c r="I203" s="62"/>
      <c r="J203" s="62"/>
      <c r="K203" s="62"/>
      <c r="L203" s="62"/>
      <c r="M203" s="62"/>
      <c r="N203" s="62"/>
      <c r="O203" s="69"/>
      <c r="P203" s="69"/>
      <c r="Q203" s="69"/>
      <c r="R203" s="70"/>
      <c r="S203" s="136"/>
    </row>
    <row r="204" spans="1:22" s="134" customFormat="1" ht="18.600000000000001" hidden="1" customHeight="1">
      <c r="A204" s="96"/>
      <c r="B204" s="60"/>
      <c r="C204" s="62"/>
      <c r="D204" s="62"/>
      <c r="E204" s="62"/>
      <c r="F204" s="62"/>
      <c r="G204" s="62"/>
      <c r="H204" s="62"/>
      <c r="I204" s="62"/>
      <c r="J204" s="62"/>
      <c r="K204" s="62"/>
      <c r="L204" s="62"/>
      <c r="M204" s="62"/>
      <c r="N204" s="62"/>
      <c r="O204" s="69"/>
      <c r="P204" s="69"/>
      <c r="Q204" s="69"/>
      <c r="R204" s="70"/>
      <c r="S204" s="136"/>
    </row>
    <row r="205" spans="1:22" s="134" customFormat="1" ht="18.600000000000001" hidden="1" customHeight="1">
      <c r="A205" s="96"/>
      <c r="B205" s="60"/>
      <c r="C205" s="62"/>
      <c r="D205" s="62"/>
      <c r="E205" s="62"/>
      <c r="F205" s="62"/>
      <c r="G205" s="62"/>
      <c r="H205" s="62"/>
      <c r="I205" s="62"/>
      <c r="J205" s="62"/>
      <c r="K205" s="62"/>
      <c r="L205" s="62"/>
      <c r="M205" s="62"/>
      <c r="N205" s="62"/>
      <c r="O205" s="69"/>
      <c r="P205" s="69"/>
      <c r="Q205" s="69"/>
      <c r="R205" s="70"/>
      <c r="S205" s="61"/>
      <c r="T205" s="62"/>
      <c r="U205" s="62"/>
      <c r="V205" s="62"/>
    </row>
    <row r="206" spans="1:22" s="134" customFormat="1" ht="18.600000000000001" hidden="1" customHeight="1">
      <c r="A206" s="96"/>
      <c r="B206" s="60"/>
      <c r="C206" s="62"/>
      <c r="D206" s="62"/>
      <c r="E206" s="62"/>
      <c r="F206" s="62"/>
      <c r="G206" s="62"/>
      <c r="H206" s="62"/>
      <c r="I206" s="62"/>
      <c r="J206" s="62"/>
      <c r="K206" s="62"/>
      <c r="L206" s="62"/>
      <c r="M206" s="62"/>
      <c r="N206" s="62"/>
      <c r="O206" s="69"/>
      <c r="P206" s="69"/>
      <c r="Q206" s="69"/>
      <c r="R206" s="70"/>
      <c r="S206" s="61"/>
      <c r="T206" s="62"/>
      <c r="U206" s="62"/>
      <c r="V206" s="62"/>
    </row>
    <row r="207" spans="1:22" s="134" customFormat="1" ht="18.600000000000001" hidden="1" customHeight="1">
      <c r="A207" s="96"/>
      <c r="B207" s="60"/>
      <c r="C207" s="62"/>
      <c r="D207" s="62"/>
      <c r="E207" s="62"/>
      <c r="F207" s="62"/>
      <c r="G207" s="62"/>
      <c r="H207" s="62"/>
      <c r="I207" s="62"/>
      <c r="J207" s="62"/>
      <c r="K207" s="62"/>
      <c r="L207" s="62"/>
      <c r="M207" s="62"/>
      <c r="N207" s="62"/>
      <c r="O207" s="69"/>
      <c r="P207" s="69"/>
      <c r="Q207" s="69"/>
      <c r="R207" s="70"/>
      <c r="S207" s="61"/>
      <c r="T207" s="62"/>
      <c r="U207" s="62"/>
      <c r="V207" s="62"/>
    </row>
    <row r="208" spans="1:22" ht="18.600000000000001" hidden="1" customHeight="1">
      <c r="O208" s="69"/>
      <c r="P208" s="69"/>
      <c r="Q208" s="69"/>
      <c r="R208" s="70"/>
      <c r="S208" s="61"/>
    </row>
    <row r="209" spans="15:19" ht="18.600000000000001" hidden="1" customHeight="1">
      <c r="O209" s="69"/>
      <c r="P209" s="69"/>
      <c r="Q209" s="69"/>
      <c r="R209" s="70"/>
      <c r="S209" s="61"/>
    </row>
    <row r="210" spans="15:19" ht="18.600000000000001" hidden="1" customHeight="1">
      <c r="O210" s="69"/>
      <c r="P210" s="69"/>
      <c r="Q210" s="69"/>
      <c r="R210" s="70"/>
      <c r="S210" s="61"/>
    </row>
    <row r="211" spans="15:19" ht="18.600000000000001" hidden="1" customHeight="1">
      <c r="O211" s="625"/>
      <c r="P211" s="625"/>
      <c r="Q211" s="625"/>
      <c r="R211" s="439"/>
      <c r="S211" s="61"/>
    </row>
    <row r="212" spans="15:19" ht="18.600000000000001" hidden="1" customHeight="1">
      <c r="O212" s="133"/>
      <c r="P212" s="133"/>
      <c r="Q212" s="133"/>
      <c r="R212" s="133"/>
    </row>
    <row r="213" spans="15:19" ht="18.600000000000001" hidden="1" customHeight="1"/>
    <row r="214" spans="15:19" ht="18.600000000000001" hidden="1" customHeight="1"/>
    <row r="215" spans="15:19" ht="18.600000000000001" hidden="1" customHeight="1"/>
    <row r="216" spans="15:19" ht="18.600000000000001" hidden="1" customHeight="1"/>
    <row r="217" spans="15:19" ht="18.600000000000001" hidden="1" customHeight="1"/>
    <row r="218" spans="15:19" ht="18.600000000000001" hidden="1" customHeight="1"/>
    <row r="219" spans="15:19" ht="18.600000000000001" hidden="1" customHeight="1"/>
    <row r="220" spans="15:19" ht="18.600000000000001" hidden="1" customHeight="1"/>
    <row r="221" spans="15:19" ht="18.600000000000001" hidden="1" customHeight="1"/>
    <row r="222" spans="15:19" ht="18.600000000000001" hidden="1" customHeight="1"/>
    <row r="223" spans="15:19" ht="18.600000000000001" hidden="1" customHeight="1"/>
    <row r="224" spans="15:19" ht="18.600000000000001" hidden="1" customHeight="1"/>
    <row r="225" ht="18.600000000000001" hidden="1"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sheetData>
  <sheetProtection algorithmName="SHA-512" hashValue="wNKsxgXyJ1h4YaIST4DE6rJ0R4ZnkOoolvtqWz00V/o5gHEnSkjHCjVY+/UOI7LQzs5O05L5TwzSBVUIijQn5A==" saltValue="S5M3i4eWLcbXGVTGBXal/w==" spinCount="100000" sheet="1" objects="1" scenarios="1" formatColumns="0" formatRows="0" autoFilter="0"/>
  <mergeCells count="13">
    <mergeCell ref="D6:I6"/>
    <mergeCell ref="D17:I17"/>
    <mergeCell ref="D29:I29"/>
    <mergeCell ref="D36:I36"/>
    <mergeCell ref="C41:D41"/>
    <mergeCell ref="C40:D40"/>
    <mergeCell ref="C39:D39"/>
    <mergeCell ref="C38:D38"/>
    <mergeCell ref="C67:K67"/>
    <mergeCell ref="C73:D73"/>
    <mergeCell ref="D44:I44"/>
    <mergeCell ref="D50:I50"/>
    <mergeCell ref="D62:I62"/>
  </mergeCells>
  <pageMargins left="0.511811024" right="0.511811024" top="0.78740157499999996" bottom="0.78740157499999996" header="0.31496062000000002" footer="0.31496062000000002"/>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D099-B8D3-4BDB-875C-19B4A8038873}">
  <sheetPr>
    <tabColor rgb="FF7F5A00"/>
  </sheetPr>
  <dimension ref="A1:Q950"/>
  <sheetViews>
    <sheetView showGridLines="0" showRowColHeaders="0" workbookViewId="0">
      <pane xSplit="1" ySplit="2" topLeftCell="B3" activePane="bottomRight" state="frozen"/>
      <selection activeCell="C3" sqref="C3"/>
      <selection pane="topRight" activeCell="C3" sqref="C3"/>
      <selection pane="bottomLeft" activeCell="C3" sqref="C3"/>
      <selection pane="bottomRight"/>
    </sheetView>
  </sheetViews>
  <sheetFormatPr defaultColWidth="13.7109375" defaultRowHeight="0" customHeight="1" zeroHeight="1"/>
  <cols>
    <col min="1" max="1" width="33.7109375" style="675" customWidth="1"/>
    <col min="2" max="2" width="3.7109375" style="676" customWidth="1"/>
    <col min="3" max="9" width="20.85546875" style="677" customWidth="1"/>
    <col min="10" max="16" width="23.7109375" style="677" customWidth="1"/>
    <col min="17" max="17" width="8.7109375" style="677" customWidth="1"/>
    <col min="18" max="18" width="9.28515625" style="677" customWidth="1"/>
    <col min="19" max="19" width="7.5703125" style="677" customWidth="1"/>
    <col min="20" max="20" width="8.140625" style="677" customWidth="1"/>
    <col min="21" max="21" width="11" style="677" customWidth="1"/>
    <col min="22" max="22" width="9.7109375" style="677" customWidth="1"/>
    <col min="23" max="23" width="7" style="677" customWidth="1"/>
    <col min="24" max="24" width="13.7109375" style="677" customWidth="1"/>
    <col min="25" max="16384" width="13.7109375" style="677"/>
  </cols>
  <sheetData>
    <row r="1" spans="1:17" s="657" customFormat="1" ht="24.95" customHeight="1">
      <c r="A1" s="652"/>
      <c r="B1" s="653"/>
      <c r="C1" s="654"/>
      <c r="D1" s="655"/>
      <c r="E1" s="655"/>
      <c r="F1" s="655"/>
      <c r="G1" s="655"/>
      <c r="H1" s="655"/>
      <c r="I1" s="655"/>
      <c r="J1" s="655"/>
      <c r="K1" s="655"/>
      <c r="L1" s="655"/>
      <c r="M1" s="655"/>
      <c r="N1" s="656"/>
      <c r="O1" s="656"/>
      <c r="P1" s="656"/>
    </row>
    <row r="2" spans="1:17" s="657" customFormat="1" ht="24.95" customHeight="1">
      <c r="A2" s="652"/>
      <c r="B2" s="653"/>
      <c r="C2" s="654"/>
      <c r="D2" s="655"/>
      <c r="E2" s="655"/>
      <c r="F2" s="655"/>
      <c r="G2" s="655"/>
      <c r="H2" s="655"/>
      <c r="I2" s="655"/>
      <c r="J2" s="655"/>
      <c r="K2" s="655"/>
      <c r="L2" s="655"/>
      <c r="M2" s="655"/>
      <c r="N2" s="656"/>
      <c r="O2" s="656"/>
      <c r="P2" s="656"/>
    </row>
    <row r="3" spans="1:17" s="657" customFormat="1" ht="24.95" customHeight="1">
      <c r="A3" s="652"/>
      <c r="B3" s="653"/>
      <c r="C3" s="658" t="str">
        <f>Índice!B148</f>
        <v>INDICADORES PRÓPRIOS</v>
      </c>
      <c r="D3" s="655"/>
      <c r="E3" s="655"/>
      <c r="F3" s="655"/>
      <c r="G3" s="655"/>
      <c r="H3" s="655"/>
      <c r="I3" s="655"/>
      <c r="J3" s="655"/>
      <c r="K3" s="655"/>
      <c r="L3" s="655"/>
      <c r="M3" s="655"/>
      <c r="N3" s="656"/>
      <c r="O3" s="656"/>
      <c r="P3" s="656"/>
    </row>
    <row r="4" spans="1:17" s="657" customFormat="1" ht="24.95" customHeight="1">
      <c r="A4" s="652"/>
      <c r="B4" s="653"/>
      <c r="C4" s="659" t="str">
        <f>Índice!C148</f>
        <v>Impostos e participações do governo</v>
      </c>
      <c r="D4" s="655"/>
      <c r="E4" s="655"/>
      <c r="F4" s="655"/>
      <c r="G4" s="655"/>
      <c r="H4" s="655"/>
      <c r="I4" s="655"/>
      <c r="J4" s="655"/>
      <c r="K4" s="655"/>
      <c r="L4" s="655"/>
      <c r="M4" s="655"/>
      <c r="N4" s="656"/>
      <c r="O4" s="656"/>
      <c r="P4" s="656"/>
    </row>
    <row r="5" spans="1:17" s="657" customFormat="1" ht="24.95" customHeight="1">
      <c r="A5" s="652"/>
      <c r="B5" s="653"/>
      <c r="C5" s="654"/>
      <c r="D5" s="655"/>
      <c r="E5" s="655"/>
      <c r="F5" s="655"/>
      <c r="G5" s="655"/>
      <c r="H5" s="655"/>
      <c r="I5" s="655"/>
      <c r="J5" s="655"/>
      <c r="K5" s="655"/>
      <c r="L5" s="655"/>
      <c r="M5" s="655"/>
      <c r="N5" s="656"/>
      <c r="O5" s="656"/>
      <c r="P5" s="656"/>
    </row>
    <row r="6" spans="1:17" s="657" customFormat="1" ht="24.95" customHeight="1">
      <c r="A6" s="652"/>
      <c r="B6" s="653"/>
      <c r="C6" s="660" t="str">
        <f>Índice!D148</f>
        <v>Indicador Próprio</v>
      </c>
      <c r="D6" s="936" t="str">
        <f>Índice!E148</f>
        <v>Fundiário e regulatório</v>
      </c>
      <c r="E6" s="937"/>
      <c r="F6" s="937"/>
      <c r="G6" s="937"/>
      <c r="H6" s="937"/>
      <c r="I6" s="937"/>
      <c r="J6" s="655"/>
      <c r="K6" s="655"/>
      <c r="L6" s="655"/>
      <c r="M6" s="655"/>
      <c r="N6" s="656"/>
      <c r="O6" s="656"/>
      <c r="P6" s="656"/>
    </row>
    <row r="7" spans="1:17" s="657" customFormat="1" ht="24.95" customHeight="1">
      <c r="A7" s="661"/>
      <c r="B7" s="653"/>
      <c r="C7" s="939" t="s">
        <v>426</v>
      </c>
      <c r="D7" s="940"/>
      <c r="E7" s="940"/>
      <c r="F7" s="940"/>
      <c r="G7" s="940"/>
      <c r="H7" s="940"/>
      <c r="I7" s="940"/>
      <c r="J7" s="940"/>
      <c r="K7" s="940"/>
      <c r="L7" s="662"/>
      <c r="M7" s="662"/>
      <c r="N7" s="656"/>
      <c r="O7" s="656"/>
      <c r="P7" s="656"/>
    </row>
    <row r="8" spans="1:17" s="657" customFormat="1" ht="24.95" customHeight="1" thickBot="1">
      <c r="A8" s="663"/>
      <c r="B8" s="664"/>
      <c r="C8" s="941" t="s">
        <v>960</v>
      </c>
      <c r="D8" s="941"/>
      <c r="E8" s="682">
        <v>2013</v>
      </c>
      <c r="F8" s="682">
        <v>2014</v>
      </c>
      <c r="G8" s="682">
        <v>2015</v>
      </c>
      <c r="H8" s="682">
        <v>2016</v>
      </c>
      <c r="I8" s="682">
        <v>2017</v>
      </c>
      <c r="J8" s="682">
        <v>2018</v>
      </c>
      <c r="K8" s="682">
        <v>2019</v>
      </c>
      <c r="L8" s="682">
        <v>2020</v>
      </c>
      <c r="M8" s="682">
        <v>2021</v>
      </c>
      <c r="N8" s="683">
        <v>2022</v>
      </c>
      <c r="O8" s="683">
        <v>2023</v>
      </c>
      <c r="P8" s="684">
        <v>2024</v>
      </c>
      <c r="Q8" s="665"/>
    </row>
    <row r="9" spans="1:17" s="657" customFormat="1" ht="24.95" customHeight="1">
      <c r="A9" s="663"/>
      <c r="B9" s="664"/>
      <c r="C9" s="678" t="s">
        <v>427</v>
      </c>
      <c r="D9" s="678" t="s">
        <v>428</v>
      </c>
      <c r="E9" s="679">
        <v>3393031.78</v>
      </c>
      <c r="F9" s="679">
        <v>7889676.5499999998</v>
      </c>
      <c r="G9" s="679">
        <v>5356255.75</v>
      </c>
      <c r="H9" s="679">
        <v>5815135.1500000004</v>
      </c>
      <c r="I9" s="679">
        <v>5796009.6500000004</v>
      </c>
      <c r="J9" s="679">
        <v>8185555.71</v>
      </c>
      <c r="K9" s="679">
        <v>3996367.06</v>
      </c>
      <c r="L9" s="679">
        <v>5450292.7699999996</v>
      </c>
      <c r="M9" s="679">
        <v>17921550.940000001</v>
      </c>
      <c r="N9" s="680">
        <v>13855989.18</v>
      </c>
      <c r="O9" s="680">
        <v>5580717.7999999998</v>
      </c>
      <c r="P9" s="681">
        <v>7853561.7300000004</v>
      </c>
      <c r="Q9" s="665"/>
    </row>
    <row r="10" spans="1:17" s="657" customFormat="1" ht="24.95" customHeight="1">
      <c r="A10" s="663"/>
      <c r="B10" s="664"/>
      <c r="C10" s="667"/>
      <c r="D10" s="667"/>
      <c r="E10" s="667"/>
      <c r="F10" s="667"/>
      <c r="G10" s="667"/>
      <c r="H10" s="667"/>
      <c r="I10" s="667"/>
      <c r="J10" s="667"/>
      <c r="K10" s="667"/>
      <c r="L10" s="668"/>
      <c r="M10" s="668"/>
      <c r="N10" s="667"/>
      <c r="O10" s="667"/>
      <c r="P10" s="667"/>
    </row>
    <row r="11" spans="1:17" s="657" customFormat="1" ht="24.95" customHeight="1">
      <c r="A11" s="663"/>
      <c r="B11" s="664"/>
      <c r="L11" s="669"/>
      <c r="M11" s="669"/>
    </row>
    <row r="12" spans="1:17" s="657" customFormat="1" ht="24.95" customHeight="1">
      <c r="A12" s="661"/>
      <c r="B12" s="664"/>
      <c r="C12" s="660" t="str">
        <f>Índice!D149</f>
        <v>Indicador Próprio</v>
      </c>
      <c r="D12" s="936" t="str">
        <f>Índice!E149</f>
        <v>P&amp;D e regulatório</v>
      </c>
      <c r="E12" s="937"/>
      <c r="F12" s="937"/>
      <c r="G12" s="937"/>
      <c r="H12" s="937"/>
      <c r="I12" s="937"/>
      <c r="L12" s="607"/>
      <c r="M12" s="607"/>
    </row>
    <row r="13" spans="1:17" s="657" customFormat="1" ht="24.95" customHeight="1">
      <c r="A13" s="661"/>
      <c r="B13" s="664"/>
      <c r="C13" s="685" t="s">
        <v>429</v>
      </c>
      <c r="L13" s="607"/>
      <c r="M13" s="607"/>
    </row>
    <row r="14" spans="1:17" s="657" customFormat="1" ht="24.95" customHeight="1" thickBot="1">
      <c r="A14" s="661"/>
      <c r="B14" s="664"/>
      <c r="C14" s="942" t="s">
        <v>961</v>
      </c>
      <c r="D14" s="942"/>
      <c r="E14" s="689">
        <v>2013</v>
      </c>
      <c r="F14" s="689">
        <v>2014</v>
      </c>
      <c r="G14" s="689">
        <v>2015</v>
      </c>
      <c r="H14" s="689">
        <v>2016</v>
      </c>
      <c r="I14" s="689">
        <v>2017</v>
      </c>
      <c r="J14" s="689">
        <v>2018</v>
      </c>
      <c r="K14" s="689">
        <v>2019</v>
      </c>
      <c r="L14" s="689">
        <v>2020</v>
      </c>
      <c r="M14" s="689">
        <v>2021</v>
      </c>
      <c r="N14" s="690">
        <v>2022</v>
      </c>
      <c r="O14" s="690">
        <v>2023</v>
      </c>
      <c r="P14" s="691">
        <v>2024</v>
      </c>
      <c r="Q14" s="665"/>
    </row>
    <row r="15" spans="1:17" s="657" customFormat="1" ht="24.95" customHeight="1">
      <c r="A15" s="661"/>
      <c r="B15" s="664"/>
      <c r="C15" s="944" t="s">
        <v>430</v>
      </c>
      <c r="D15" s="944"/>
      <c r="E15" s="686">
        <v>2237988.2999999998</v>
      </c>
      <c r="F15" s="686">
        <v>6365200</v>
      </c>
      <c r="G15" s="686">
        <v>452006.08</v>
      </c>
      <c r="H15" s="686">
        <v>2114814.91</v>
      </c>
      <c r="I15" s="686">
        <v>1688979.99</v>
      </c>
      <c r="J15" s="686">
        <v>2299616</v>
      </c>
      <c r="K15" s="686">
        <v>1535840.32</v>
      </c>
      <c r="L15" s="686">
        <v>199394.66</v>
      </c>
      <c r="M15" s="686">
        <v>1223056.97</v>
      </c>
      <c r="N15" s="687">
        <v>1838081.7</v>
      </c>
      <c r="O15" s="687">
        <v>2941147.97</v>
      </c>
      <c r="P15" s="688">
        <v>1860479.46</v>
      </c>
      <c r="Q15" s="665"/>
    </row>
    <row r="16" spans="1:17" s="657" customFormat="1" ht="24.95" customHeight="1">
      <c r="A16" s="661"/>
      <c r="B16" s="664"/>
      <c r="C16" s="944" t="s">
        <v>431</v>
      </c>
      <c r="D16" s="944"/>
      <c r="E16" s="686">
        <v>2983447.36</v>
      </c>
      <c r="F16" s="686">
        <v>1356204.79</v>
      </c>
      <c r="G16" s="686">
        <v>2346764.19</v>
      </c>
      <c r="H16" s="686">
        <v>2265703.59</v>
      </c>
      <c r="I16" s="686">
        <v>6260310.3700000001</v>
      </c>
      <c r="J16" s="686">
        <v>5847131.4299999997</v>
      </c>
      <c r="K16" s="686">
        <v>6223571.6299999999</v>
      </c>
      <c r="L16" s="686">
        <v>15548083.130000001</v>
      </c>
      <c r="M16" s="686">
        <v>11678920.789999999</v>
      </c>
      <c r="N16" s="687">
        <v>5539231.2300000004</v>
      </c>
      <c r="O16" s="687">
        <v>19186877.809999999</v>
      </c>
      <c r="P16" s="688">
        <v>21450906.41</v>
      </c>
      <c r="Q16" s="665"/>
    </row>
    <row r="17" spans="1:17" s="657" customFormat="1" ht="35.1" customHeight="1">
      <c r="A17" s="661"/>
      <c r="B17" s="664"/>
      <c r="C17" s="944" t="s">
        <v>432</v>
      </c>
      <c r="D17" s="944"/>
      <c r="E17" s="686">
        <v>4981739.3600000003</v>
      </c>
      <c r="F17" s="686">
        <v>8018014.6699999999</v>
      </c>
      <c r="G17" s="686">
        <v>7569412.8499999996</v>
      </c>
      <c r="H17" s="686">
        <v>8645738.3100000005</v>
      </c>
      <c r="I17" s="686">
        <v>11371439.77</v>
      </c>
      <c r="J17" s="686">
        <v>13977718.99</v>
      </c>
      <c r="K17" s="686">
        <v>9513147.1500000004</v>
      </c>
      <c r="L17" s="686">
        <v>12123346.869999999</v>
      </c>
      <c r="M17" s="686">
        <v>18304133.489999998</v>
      </c>
      <c r="N17" s="687">
        <v>26536544.300000001</v>
      </c>
      <c r="O17" s="687">
        <v>27116498.550000001</v>
      </c>
      <c r="P17" s="688">
        <v>26986681.449999999</v>
      </c>
      <c r="Q17" s="665"/>
    </row>
    <row r="18" spans="1:17" s="657" customFormat="1" ht="24.95" customHeight="1">
      <c r="A18" s="661"/>
      <c r="B18" s="664"/>
      <c r="C18" s="944" t="s">
        <v>433</v>
      </c>
      <c r="D18" s="944"/>
      <c r="E18" s="686">
        <v>2490869.85</v>
      </c>
      <c r="F18" s="686">
        <v>4009007.34</v>
      </c>
      <c r="G18" s="686">
        <v>3784706.43</v>
      </c>
      <c r="H18" s="686">
        <v>4322869.16</v>
      </c>
      <c r="I18" s="686">
        <v>5685719.8899999997</v>
      </c>
      <c r="J18" s="686">
        <v>7026585.46</v>
      </c>
      <c r="K18" s="686">
        <v>5311064.8</v>
      </c>
      <c r="L18" s="686">
        <v>6061673.4199999999</v>
      </c>
      <c r="M18" s="686">
        <v>9152066.7400000002</v>
      </c>
      <c r="N18" s="687">
        <v>13291586.050000001</v>
      </c>
      <c r="O18" s="687">
        <v>13558249.23</v>
      </c>
      <c r="P18" s="688">
        <v>13493340.720000001</v>
      </c>
      <c r="Q18" s="665"/>
    </row>
    <row r="19" spans="1:17" s="657" customFormat="1" ht="24.95" customHeight="1">
      <c r="A19" s="661"/>
      <c r="B19" s="664"/>
      <c r="C19" s="943" t="s">
        <v>81</v>
      </c>
      <c r="D19" s="943"/>
      <c r="E19" s="692">
        <v>12694044.869999999</v>
      </c>
      <c r="F19" s="692">
        <v>19748426.800000001</v>
      </c>
      <c r="G19" s="692">
        <v>14152889.549999999</v>
      </c>
      <c r="H19" s="692">
        <v>17349125.969999999</v>
      </c>
      <c r="I19" s="692">
        <v>25006450.02</v>
      </c>
      <c r="J19" s="692">
        <v>29151051.880000003</v>
      </c>
      <c r="K19" s="692">
        <v>22583623.900000002</v>
      </c>
      <c r="L19" s="692">
        <v>33932498.079999998</v>
      </c>
      <c r="M19" s="692">
        <v>40358177.990000002</v>
      </c>
      <c r="N19" s="693">
        <v>47205443.280000001</v>
      </c>
      <c r="O19" s="693">
        <v>62802773.560000002</v>
      </c>
      <c r="P19" s="694">
        <v>63791408.039999999</v>
      </c>
      <c r="Q19" s="665"/>
    </row>
    <row r="20" spans="1:17" s="657" customFormat="1" ht="24.95" customHeight="1">
      <c r="A20" s="661"/>
      <c r="B20" s="664"/>
      <c r="C20" s="667"/>
      <c r="D20" s="667"/>
      <c r="E20" s="667"/>
      <c r="F20" s="670"/>
      <c r="G20" s="667"/>
      <c r="H20" s="667"/>
      <c r="I20" s="667"/>
      <c r="J20" s="667"/>
      <c r="K20" s="667"/>
      <c r="L20" s="667"/>
      <c r="M20" s="667"/>
      <c r="N20" s="667"/>
      <c r="O20" s="667"/>
      <c r="P20" s="667"/>
    </row>
    <row r="21" spans="1:17" s="657" customFormat="1" ht="24.95" customHeight="1">
      <c r="A21" s="661"/>
      <c r="B21" s="664"/>
    </row>
    <row r="22" spans="1:17" s="657" customFormat="1" ht="24.95" customHeight="1">
      <c r="A22" s="661"/>
      <c r="B22" s="664"/>
      <c r="C22" s="660" t="str">
        <f>Índice!D150</f>
        <v>Indicador Próprio</v>
      </c>
      <c r="D22" s="936" t="str">
        <f>Índice!E150</f>
        <v>Regulatório</v>
      </c>
      <c r="E22" s="937"/>
      <c r="F22" s="937"/>
      <c r="G22" s="937"/>
      <c r="H22" s="937"/>
      <c r="I22" s="937"/>
    </row>
    <row r="23" spans="1:17" s="657" customFormat="1" ht="24.95" customHeight="1">
      <c r="A23" s="661"/>
      <c r="B23" s="664"/>
      <c r="C23" s="685" t="s">
        <v>434</v>
      </c>
    </row>
    <row r="24" spans="1:17" s="657" customFormat="1" ht="24.95" customHeight="1" thickBot="1">
      <c r="A24" s="661"/>
      <c r="B24" s="664"/>
      <c r="C24" s="942" t="s">
        <v>962</v>
      </c>
      <c r="D24" s="942"/>
      <c r="E24" s="689">
        <v>2013</v>
      </c>
      <c r="F24" s="689">
        <v>2014</v>
      </c>
      <c r="G24" s="689">
        <v>2015</v>
      </c>
      <c r="H24" s="689">
        <v>2016</v>
      </c>
      <c r="I24" s="689">
        <v>2017</v>
      </c>
      <c r="J24" s="689">
        <v>2018</v>
      </c>
      <c r="K24" s="689">
        <v>2019</v>
      </c>
      <c r="L24" s="689">
        <v>2020</v>
      </c>
      <c r="M24" s="689">
        <v>2021</v>
      </c>
      <c r="N24" s="690">
        <v>2022</v>
      </c>
      <c r="O24" s="690">
        <v>2023</v>
      </c>
      <c r="P24" s="691">
        <v>2024</v>
      </c>
      <c r="Q24" s="665"/>
    </row>
    <row r="25" spans="1:17" s="657" customFormat="1" ht="24.95" customHeight="1">
      <c r="A25" s="661"/>
      <c r="B25" s="653"/>
      <c r="C25" s="666" t="s">
        <v>435</v>
      </c>
      <c r="D25" s="671" t="s">
        <v>436</v>
      </c>
      <c r="E25" s="686">
        <v>33930317.840000004</v>
      </c>
      <c r="F25" s="686">
        <v>78896765.519999996</v>
      </c>
      <c r="G25" s="686">
        <v>53562557.460000001</v>
      </c>
      <c r="H25" s="686">
        <v>58151351.5</v>
      </c>
      <c r="I25" s="686">
        <v>57960096.5</v>
      </c>
      <c r="J25" s="686">
        <v>81855557.099999994</v>
      </c>
      <c r="K25" s="686">
        <v>39963670.640000001</v>
      </c>
      <c r="L25" s="686">
        <v>54651867.710000001</v>
      </c>
      <c r="M25" s="686">
        <v>182870915.90000001</v>
      </c>
      <c r="N25" s="695">
        <v>143645345.77000001</v>
      </c>
      <c r="O25" s="695">
        <v>63319404.759999998</v>
      </c>
      <c r="P25" s="696">
        <v>77877742.109999999</v>
      </c>
      <c r="Q25" s="665"/>
    </row>
    <row r="26" spans="1:17" s="657" customFormat="1" ht="24.95" customHeight="1">
      <c r="A26" s="661"/>
      <c r="B26" s="653"/>
      <c r="C26" s="666" t="s">
        <v>435</v>
      </c>
      <c r="D26" s="666" t="s">
        <v>437</v>
      </c>
      <c r="E26" s="686">
        <v>244290.03</v>
      </c>
      <c r="F26" s="686">
        <v>6742437.3899999997</v>
      </c>
      <c r="G26" s="686">
        <v>8554983.0600000005</v>
      </c>
      <c r="H26" s="686">
        <v>1456860.72</v>
      </c>
      <c r="I26" s="686">
        <v>546927.44999999995</v>
      </c>
      <c r="J26" s="686">
        <v>0</v>
      </c>
      <c r="K26" s="686">
        <v>0</v>
      </c>
      <c r="L26" s="686">
        <v>0</v>
      </c>
      <c r="M26" s="686">
        <v>4174644.67</v>
      </c>
      <c r="N26" s="695">
        <v>0</v>
      </c>
      <c r="O26" s="695">
        <v>0</v>
      </c>
      <c r="P26" s="696">
        <v>0</v>
      </c>
      <c r="Q26" s="665"/>
    </row>
    <row r="27" spans="1:17" s="657" customFormat="1" ht="24.95" customHeight="1">
      <c r="A27" s="661"/>
      <c r="B27" s="653"/>
      <c r="C27" s="666" t="s">
        <v>435</v>
      </c>
      <c r="D27" s="666" t="s">
        <v>438</v>
      </c>
      <c r="E27" s="686">
        <v>949867.71</v>
      </c>
      <c r="F27" s="686">
        <v>701455.16</v>
      </c>
      <c r="G27" s="686">
        <v>720905.95</v>
      </c>
      <c r="H27" s="686">
        <v>8382929.9800000004</v>
      </c>
      <c r="I27" s="686">
        <v>8233489.1699999999</v>
      </c>
      <c r="J27" s="686">
        <v>7940742.6799999997</v>
      </c>
      <c r="K27" s="686">
        <v>13425037.58</v>
      </c>
      <c r="L27" s="686">
        <v>10619187.25</v>
      </c>
      <c r="M27" s="686">
        <v>14880169.279999999</v>
      </c>
      <c r="N27" s="695">
        <v>20275367.43</v>
      </c>
      <c r="O27" s="695">
        <v>25392031.469999999</v>
      </c>
      <c r="P27" s="696">
        <v>19327871.16</v>
      </c>
      <c r="Q27" s="665"/>
    </row>
    <row r="28" spans="1:17" s="657" customFormat="1" ht="24.95" customHeight="1">
      <c r="A28" s="661"/>
      <c r="B28" s="653"/>
      <c r="C28" s="666" t="s">
        <v>435</v>
      </c>
      <c r="D28" s="666" t="s">
        <v>439</v>
      </c>
      <c r="E28" s="686">
        <v>41835.74</v>
      </c>
      <c r="F28" s="686">
        <v>40662.43</v>
      </c>
      <c r="G28" s="686">
        <v>50013.5</v>
      </c>
      <c r="H28" s="686">
        <v>55728.86</v>
      </c>
      <c r="I28" s="686">
        <v>55214.78</v>
      </c>
      <c r="J28" s="686">
        <v>55332.29</v>
      </c>
      <c r="K28" s="686">
        <v>8636903.1799999997</v>
      </c>
      <c r="L28" s="686">
        <v>8760645.9299999997</v>
      </c>
      <c r="M28" s="686">
        <v>18148837.420000002</v>
      </c>
      <c r="N28" s="695">
        <v>15063013.68</v>
      </c>
      <c r="O28" s="695">
        <v>20574638.84</v>
      </c>
      <c r="P28" s="696">
        <v>25765914.899999999</v>
      </c>
      <c r="Q28" s="665"/>
    </row>
    <row r="29" spans="1:17" s="657" customFormat="1" ht="24.95" customHeight="1">
      <c r="A29" s="661"/>
      <c r="B29" s="653"/>
      <c r="C29" s="666" t="s">
        <v>410</v>
      </c>
      <c r="D29" s="671" t="s">
        <v>436</v>
      </c>
      <c r="E29" s="686">
        <v>28352474.260000002</v>
      </c>
      <c r="F29" s="686">
        <v>47842025.57</v>
      </c>
      <c r="G29" s="686">
        <v>30834811.370000001</v>
      </c>
      <c r="H29" s="686">
        <v>39848620.740000002</v>
      </c>
      <c r="I29" s="686">
        <v>37146471.520000003</v>
      </c>
      <c r="J29" s="686">
        <v>42015836.170000002</v>
      </c>
      <c r="K29" s="686">
        <v>33099631.989999998</v>
      </c>
      <c r="L29" s="686">
        <v>36937316.600000001</v>
      </c>
      <c r="M29" s="686">
        <v>117029914.13</v>
      </c>
      <c r="N29" s="695">
        <v>79310299.950000003</v>
      </c>
      <c r="O29" s="695">
        <v>28171044.370000001</v>
      </c>
      <c r="P29" s="696">
        <v>42391462.07</v>
      </c>
      <c r="Q29" s="665"/>
    </row>
    <row r="30" spans="1:17" s="657" customFormat="1" ht="24.95" customHeight="1">
      <c r="A30" s="661"/>
      <c r="B30" s="653"/>
      <c r="C30" s="666" t="s">
        <v>410</v>
      </c>
      <c r="D30" s="666" t="s">
        <v>437</v>
      </c>
      <c r="E30" s="686">
        <v>244290.03</v>
      </c>
      <c r="F30" s="686">
        <v>6742437.3899999997</v>
      </c>
      <c r="G30" s="686">
        <v>8554983.0600000005</v>
      </c>
      <c r="H30" s="686">
        <v>1456860.72</v>
      </c>
      <c r="I30" s="686">
        <v>546927.44999999995</v>
      </c>
      <c r="J30" s="686">
        <v>0</v>
      </c>
      <c r="K30" s="686">
        <v>0</v>
      </c>
      <c r="L30" s="686">
        <v>0</v>
      </c>
      <c r="M30" s="686">
        <v>4174644.67</v>
      </c>
      <c r="N30" s="695">
        <v>0</v>
      </c>
      <c r="O30" s="695">
        <v>0</v>
      </c>
      <c r="P30" s="696">
        <v>0</v>
      </c>
      <c r="Q30" s="665"/>
    </row>
    <row r="31" spans="1:17" s="657" customFormat="1" ht="24.95" customHeight="1">
      <c r="A31" s="661"/>
      <c r="B31" s="653"/>
      <c r="C31" s="666" t="s">
        <v>440</v>
      </c>
      <c r="D31" s="671" t="s">
        <v>436</v>
      </c>
      <c r="E31" s="686">
        <v>12559767.27</v>
      </c>
      <c r="F31" s="686">
        <v>18990371.379999999</v>
      </c>
      <c r="G31" s="686">
        <v>11821043.539999999</v>
      </c>
      <c r="H31" s="686">
        <v>9007091.2300000004</v>
      </c>
      <c r="I31" s="686">
        <v>5466345.5599999996</v>
      </c>
      <c r="J31" s="686">
        <v>5959197.2199999997</v>
      </c>
      <c r="K31" s="686">
        <v>4985465.4800000004</v>
      </c>
      <c r="L31" s="686">
        <v>5513999.5499999998</v>
      </c>
      <c r="M31" s="686">
        <v>11858738.140000001</v>
      </c>
      <c r="N31" s="695">
        <v>8361869.2000000002</v>
      </c>
      <c r="O31" s="695">
        <v>4560386.54</v>
      </c>
      <c r="P31" s="696">
        <v>4562401.4800000004</v>
      </c>
      <c r="Q31" s="665"/>
    </row>
    <row r="32" spans="1:17" s="657" customFormat="1" ht="24.95" customHeight="1">
      <c r="A32" s="661"/>
      <c r="B32" s="653"/>
      <c r="C32" s="666" t="s">
        <v>441</v>
      </c>
      <c r="D32" s="671" t="s">
        <v>436</v>
      </c>
      <c r="E32" s="686">
        <v>0</v>
      </c>
      <c r="F32" s="686">
        <v>0</v>
      </c>
      <c r="G32" s="686">
        <v>33826.6</v>
      </c>
      <c r="H32" s="686">
        <v>2462567.2200000002</v>
      </c>
      <c r="I32" s="686">
        <v>2142160.7599999998</v>
      </c>
      <c r="J32" s="686">
        <v>1232276</v>
      </c>
      <c r="K32" s="686">
        <v>1548443.94</v>
      </c>
      <c r="L32" s="686">
        <v>2116778.0099999998</v>
      </c>
      <c r="M32" s="686">
        <v>5518085.0300000003</v>
      </c>
      <c r="N32" s="695">
        <v>4759799.5599999996</v>
      </c>
      <c r="O32" s="695">
        <v>773306.52</v>
      </c>
      <c r="P32" s="696">
        <v>622570.88</v>
      </c>
      <c r="Q32" s="665"/>
    </row>
    <row r="33" spans="1:17" s="657" customFormat="1" ht="24.95" customHeight="1">
      <c r="A33" s="661"/>
      <c r="B33" s="653"/>
      <c r="C33" s="666" t="s">
        <v>408</v>
      </c>
      <c r="D33" s="671" t="s">
        <v>436</v>
      </c>
      <c r="E33" s="686">
        <v>0</v>
      </c>
      <c r="F33" s="686">
        <v>0</v>
      </c>
      <c r="G33" s="686">
        <v>0</v>
      </c>
      <c r="H33" s="686">
        <v>0</v>
      </c>
      <c r="I33" s="686">
        <v>0</v>
      </c>
      <c r="J33" s="686">
        <v>7909.4</v>
      </c>
      <c r="K33" s="686">
        <v>0</v>
      </c>
      <c r="L33" s="686">
        <v>56820.62</v>
      </c>
      <c r="M33" s="686">
        <v>1532680.63</v>
      </c>
      <c r="N33" s="695">
        <v>3292360.76</v>
      </c>
      <c r="O33" s="695">
        <v>3699631.99</v>
      </c>
      <c r="P33" s="696">
        <v>2648991.7799999998</v>
      </c>
      <c r="Q33" s="665"/>
    </row>
    <row r="34" spans="1:17" s="657" customFormat="1" ht="24.95" customHeight="1">
      <c r="A34" s="661"/>
      <c r="B34" s="653"/>
      <c r="C34" s="666" t="s">
        <v>408</v>
      </c>
      <c r="D34" s="666" t="s">
        <v>437</v>
      </c>
      <c r="E34" s="686">
        <v>0</v>
      </c>
      <c r="F34" s="686">
        <v>0</v>
      </c>
      <c r="G34" s="686">
        <v>0</v>
      </c>
      <c r="H34" s="686">
        <v>0</v>
      </c>
      <c r="I34" s="686">
        <v>0</v>
      </c>
      <c r="J34" s="686">
        <v>0</v>
      </c>
      <c r="K34" s="686">
        <v>0</v>
      </c>
      <c r="L34" s="686">
        <v>0</v>
      </c>
      <c r="M34" s="686">
        <v>0</v>
      </c>
      <c r="N34" s="695">
        <v>0</v>
      </c>
      <c r="O34" s="695">
        <v>0</v>
      </c>
      <c r="P34" s="696">
        <v>0</v>
      </c>
      <c r="Q34" s="665"/>
    </row>
    <row r="35" spans="1:17" s="657" customFormat="1" ht="24.95" customHeight="1">
      <c r="A35" s="661"/>
      <c r="B35" s="653"/>
      <c r="C35" s="666" t="s">
        <v>442</v>
      </c>
      <c r="D35" s="671" t="s">
        <v>436</v>
      </c>
      <c r="E35" s="686">
        <v>109505.24</v>
      </c>
      <c r="F35" s="686">
        <v>82358.009999999995</v>
      </c>
      <c r="G35" s="686">
        <v>52671.18</v>
      </c>
      <c r="H35" s="686">
        <v>41567.519999999997</v>
      </c>
      <c r="I35" s="686">
        <v>49489.35</v>
      </c>
      <c r="J35" s="686">
        <v>66040.66</v>
      </c>
      <c r="K35" s="686">
        <v>32796.239999999998</v>
      </c>
      <c r="L35" s="686">
        <v>25941.43</v>
      </c>
      <c r="M35" s="686">
        <v>896780.75</v>
      </c>
      <c r="N35" s="695">
        <v>1864699.65</v>
      </c>
      <c r="O35" s="695">
        <v>1863532.32</v>
      </c>
      <c r="P35" s="696">
        <v>1314779.95</v>
      </c>
      <c r="Q35" s="665"/>
    </row>
    <row r="36" spans="1:17" s="657" customFormat="1" ht="24.95" customHeight="1">
      <c r="A36" s="661"/>
      <c r="B36" s="653"/>
      <c r="C36" s="938" t="s">
        <v>62</v>
      </c>
      <c r="D36" s="938"/>
      <c r="E36" s="692">
        <v>76432348.120000005</v>
      </c>
      <c r="F36" s="692">
        <v>160038512.84999996</v>
      </c>
      <c r="G36" s="692">
        <v>114185795.72</v>
      </c>
      <c r="H36" s="692">
        <v>120863578.49000001</v>
      </c>
      <c r="I36" s="692">
        <v>112147122.54000002</v>
      </c>
      <c r="J36" s="692">
        <v>139132891.52000001</v>
      </c>
      <c r="K36" s="692">
        <v>101691949.05</v>
      </c>
      <c r="L36" s="692">
        <v>118682557.10000002</v>
      </c>
      <c r="M36" s="692">
        <v>361085410.61999995</v>
      </c>
      <c r="N36" s="693">
        <v>276572756</v>
      </c>
      <c r="O36" s="693">
        <v>148353976.81</v>
      </c>
      <c r="P36" s="694">
        <v>174511734.33000001</v>
      </c>
      <c r="Q36" s="665"/>
    </row>
    <row r="37" spans="1:17" s="657" customFormat="1" ht="24.95" customHeight="1">
      <c r="A37" s="672"/>
      <c r="B37" s="412"/>
      <c r="C37" s="412"/>
      <c r="D37" s="412"/>
      <c r="E37" s="673"/>
      <c r="F37" s="697"/>
      <c r="G37" s="697"/>
      <c r="H37" s="697"/>
      <c r="I37" s="697"/>
      <c r="J37" s="667"/>
      <c r="K37" s="667"/>
      <c r="L37" s="667"/>
      <c r="M37" s="667"/>
      <c r="N37" s="667"/>
      <c r="O37" s="667"/>
      <c r="P37" s="667"/>
    </row>
    <row r="38" spans="1:17" s="657" customFormat="1" ht="24.95" customHeight="1">
      <c r="A38" s="672"/>
      <c r="B38" s="412"/>
      <c r="C38" s="412"/>
      <c r="D38" s="412"/>
      <c r="E38" s="673"/>
      <c r="F38" s="697"/>
      <c r="G38" s="697"/>
      <c r="H38" s="697"/>
      <c r="I38" s="697"/>
      <c r="J38" s="667"/>
      <c r="K38" s="667"/>
      <c r="L38" s="667"/>
      <c r="M38" s="667"/>
      <c r="N38" s="667"/>
      <c r="O38" s="667"/>
      <c r="P38" s="667"/>
    </row>
    <row r="39" spans="1:17" s="657" customFormat="1" ht="24.95" customHeight="1">
      <c r="A39" s="661"/>
      <c r="B39" s="653"/>
      <c r="C39" s="660" t="str">
        <f>Índice!D151</f>
        <v>Indicador Próprio</v>
      </c>
      <c r="D39" s="936" t="str">
        <f>Índice!E151</f>
        <v>Tributário</v>
      </c>
      <c r="E39" s="937"/>
      <c r="F39" s="937"/>
      <c r="G39" s="937"/>
      <c r="H39" s="937"/>
      <c r="I39" s="937"/>
    </row>
    <row r="40" spans="1:17" s="657" customFormat="1" ht="24.95" customHeight="1">
      <c r="A40" s="661"/>
      <c r="B40" s="653"/>
      <c r="C40" s="700" t="s">
        <v>455</v>
      </c>
      <c r="D40" s="700"/>
      <c r="E40" s="700"/>
      <c r="F40" s="698"/>
      <c r="G40" s="698"/>
      <c r="H40" s="698"/>
      <c r="I40" s="698"/>
      <c r="J40" s="698"/>
      <c r="K40" s="698"/>
      <c r="L40" s="412"/>
      <c r="M40" s="412"/>
      <c r="N40" s="699"/>
      <c r="O40" s="656"/>
      <c r="P40" s="656"/>
    </row>
    <row r="41" spans="1:17" s="657" customFormat="1" ht="24.95" customHeight="1" thickBot="1">
      <c r="A41" s="661"/>
      <c r="B41" s="653"/>
      <c r="C41" s="703" t="s">
        <v>443</v>
      </c>
      <c r="D41" s="703" t="s">
        <v>444</v>
      </c>
      <c r="E41" s="703">
        <v>2013</v>
      </c>
      <c r="F41" s="703">
        <v>2014</v>
      </c>
      <c r="G41" s="703">
        <v>2015</v>
      </c>
      <c r="H41" s="703">
        <v>2016</v>
      </c>
      <c r="I41" s="703">
        <v>2017</v>
      </c>
      <c r="J41" s="703">
        <v>2018</v>
      </c>
      <c r="K41" s="703">
        <v>2019</v>
      </c>
      <c r="L41" s="703">
        <v>2020</v>
      </c>
      <c r="M41" s="703">
        <v>2021</v>
      </c>
      <c r="N41" s="703">
        <v>2022</v>
      </c>
      <c r="O41" s="703">
        <v>2023</v>
      </c>
      <c r="P41" s="702">
        <v>2024</v>
      </c>
      <c r="Q41" s="665"/>
    </row>
    <row r="42" spans="1:17" s="657" customFormat="1" ht="24.95" customHeight="1">
      <c r="A42" s="661"/>
      <c r="B42" s="653"/>
      <c r="C42" s="701" t="s">
        <v>445</v>
      </c>
      <c r="D42" s="701" t="s">
        <v>446</v>
      </c>
      <c r="E42" s="701">
        <v>35243</v>
      </c>
      <c r="F42" s="701">
        <v>26241</v>
      </c>
      <c r="G42" s="701">
        <v>22302</v>
      </c>
      <c r="H42" s="701">
        <v>46819</v>
      </c>
      <c r="I42" s="701">
        <v>35288</v>
      </c>
      <c r="J42" s="701">
        <v>63404</v>
      </c>
      <c r="K42" s="701">
        <v>42472</v>
      </c>
      <c r="L42" s="701">
        <v>75242</v>
      </c>
      <c r="M42" s="701">
        <v>130385</v>
      </c>
      <c r="N42" s="701">
        <v>665301</v>
      </c>
      <c r="O42" s="701">
        <v>212953</v>
      </c>
      <c r="P42" s="674">
        <v>151855</v>
      </c>
      <c r="Q42" s="665"/>
    </row>
    <row r="43" spans="1:17" s="657" customFormat="1" ht="24.95" customHeight="1">
      <c r="A43" s="661"/>
      <c r="B43" s="653"/>
      <c r="C43" s="701" t="s">
        <v>445</v>
      </c>
      <c r="D43" s="701" t="s">
        <v>155</v>
      </c>
      <c r="E43" s="701">
        <v>6649</v>
      </c>
      <c r="F43" s="701">
        <v>7697</v>
      </c>
      <c r="G43" s="701">
        <v>3408</v>
      </c>
      <c r="H43" s="701">
        <v>12141</v>
      </c>
      <c r="I43" s="701">
        <v>11923</v>
      </c>
      <c r="J43" s="701">
        <v>31104</v>
      </c>
      <c r="K43" s="701">
        <v>66570</v>
      </c>
      <c r="L43" s="701">
        <v>91677</v>
      </c>
      <c r="M43" s="701">
        <v>134690</v>
      </c>
      <c r="N43" s="701">
        <v>205043</v>
      </c>
      <c r="O43" s="701">
        <v>178825</v>
      </c>
      <c r="P43" s="674">
        <v>196258</v>
      </c>
      <c r="Q43" s="665"/>
    </row>
    <row r="44" spans="1:17" s="657" customFormat="1" ht="24.95" customHeight="1">
      <c r="A44" s="661"/>
      <c r="B44" s="653"/>
      <c r="C44" s="701" t="s">
        <v>445</v>
      </c>
      <c r="D44" s="701" t="s">
        <v>447</v>
      </c>
      <c r="E44" s="701">
        <v>35</v>
      </c>
      <c r="F44" s="701">
        <v>35</v>
      </c>
      <c r="G44" s="701">
        <v>39</v>
      </c>
      <c r="H44" s="701">
        <v>169</v>
      </c>
      <c r="I44" s="701">
        <v>206</v>
      </c>
      <c r="J44" s="701">
        <v>188</v>
      </c>
      <c r="K44" s="701">
        <v>172</v>
      </c>
      <c r="L44" s="701">
        <v>182</v>
      </c>
      <c r="M44" s="701">
        <v>161</v>
      </c>
      <c r="N44" s="701">
        <v>282</v>
      </c>
      <c r="O44" s="701">
        <v>186</v>
      </c>
      <c r="P44" s="674">
        <v>181</v>
      </c>
      <c r="Q44" s="665"/>
    </row>
    <row r="45" spans="1:17" s="657" customFormat="1" ht="24.95" customHeight="1">
      <c r="A45" s="661"/>
      <c r="B45" s="653"/>
      <c r="C45" s="701" t="s">
        <v>445</v>
      </c>
      <c r="D45" s="701" t="s">
        <v>448</v>
      </c>
      <c r="E45" s="701">
        <v>15200</v>
      </c>
      <c r="F45" s="701">
        <v>1648</v>
      </c>
      <c r="G45" s="701">
        <v>955</v>
      </c>
      <c r="H45" s="701">
        <v>960</v>
      </c>
      <c r="I45" s="701">
        <v>1258</v>
      </c>
      <c r="J45" s="701">
        <v>2346</v>
      </c>
      <c r="K45" s="701">
        <v>3584</v>
      </c>
      <c r="L45" s="701">
        <v>4851</v>
      </c>
      <c r="M45" s="701">
        <v>6321</v>
      </c>
      <c r="N45" s="701">
        <v>5579</v>
      </c>
      <c r="O45" s="701">
        <v>3619</v>
      </c>
      <c r="P45" s="674">
        <v>4168</v>
      </c>
      <c r="Q45" s="665"/>
    </row>
    <row r="46" spans="1:17" s="657" customFormat="1" ht="24.95" customHeight="1">
      <c r="A46" s="661"/>
      <c r="B46" s="653"/>
      <c r="C46" s="701" t="s">
        <v>445</v>
      </c>
      <c r="D46" s="701" t="s">
        <v>449</v>
      </c>
      <c r="E46" s="701">
        <v>6846</v>
      </c>
      <c r="F46" s="701">
        <v>3088</v>
      </c>
      <c r="G46" s="701">
        <v>2466</v>
      </c>
      <c r="H46" s="701">
        <v>8940</v>
      </c>
      <c r="I46" s="701">
        <v>23758</v>
      </c>
      <c r="J46" s="701">
        <v>30672</v>
      </c>
      <c r="K46" s="701">
        <v>26914</v>
      </c>
      <c r="L46" s="701">
        <v>30574</v>
      </c>
      <c r="M46" s="701">
        <v>64182</v>
      </c>
      <c r="N46" s="701">
        <v>51115</v>
      </c>
      <c r="O46" s="701">
        <v>93314</v>
      </c>
      <c r="P46" s="674">
        <v>157637</v>
      </c>
      <c r="Q46" s="665"/>
    </row>
    <row r="47" spans="1:17" s="657" customFormat="1" ht="24.95" customHeight="1">
      <c r="A47" s="661"/>
      <c r="B47" s="653"/>
      <c r="C47" s="701" t="s">
        <v>445</v>
      </c>
      <c r="D47" s="701" t="s">
        <v>450</v>
      </c>
      <c r="E47" s="701">
        <v>6817</v>
      </c>
      <c r="F47" s="701">
        <v>21829</v>
      </c>
      <c r="G47" s="701">
        <v>13921</v>
      </c>
      <c r="H47" s="701">
        <v>18575</v>
      </c>
      <c r="I47" s="701">
        <v>34979</v>
      </c>
      <c r="J47" s="701">
        <v>31578</v>
      </c>
      <c r="K47" s="701">
        <v>25809</v>
      </c>
      <c r="L47" s="701">
        <v>32537</v>
      </c>
      <c r="M47" s="701">
        <v>43606</v>
      </c>
      <c r="N47" s="701">
        <v>33904</v>
      </c>
      <c r="O47" s="701">
        <v>49350</v>
      </c>
      <c r="P47" s="674">
        <v>64010</v>
      </c>
      <c r="Q47" s="665"/>
    </row>
    <row r="48" spans="1:17" s="657" customFormat="1" ht="24.95" customHeight="1">
      <c r="A48" s="661"/>
      <c r="B48" s="653"/>
      <c r="C48" s="701" t="s">
        <v>445</v>
      </c>
      <c r="D48" s="701" t="s">
        <v>451</v>
      </c>
      <c r="E48" s="701">
        <v>33574</v>
      </c>
      <c r="F48" s="701">
        <v>102892</v>
      </c>
      <c r="G48" s="701">
        <v>68858</v>
      </c>
      <c r="H48" s="701">
        <v>109599</v>
      </c>
      <c r="I48" s="701">
        <v>175954</v>
      </c>
      <c r="J48" s="701">
        <v>158505</v>
      </c>
      <c r="K48" s="701">
        <v>127899</v>
      </c>
      <c r="L48" s="701">
        <v>160342</v>
      </c>
      <c r="M48" s="701">
        <v>244545</v>
      </c>
      <c r="N48" s="701">
        <v>173727</v>
      </c>
      <c r="O48" s="701">
        <v>246009</v>
      </c>
      <c r="P48" s="674">
        <v>355759</v>
      </c>
      <c r="Q48" s="665"/>
    </row>
    <row r="49" spans="1:17" s="657" customFormat="1" ht="24.95" customHeight="1">
      <c r="A49" s="661"/>
      <c r="B49" s="653"/>
      <c r="C49" s="701" t="s">
        <v>445</v>
      </c>
      <c r="D49" s="701" t="s">
        <v>452</v>
      </c>
      <c r="E49" s="701">
        <v>14735</v>
      </c>
      <c r="F49" s="701">
        <v>8394</v>
      </c>
      <c r="G49" s="701">
        <v>2164</v>
      </c>
      <c r="H49" s="701">
        <v>5041</v>
      </c>
      <c r="I49" s="701">
        <v>37023</v>
      </c>
      <c r="J49" s="701">
        <v>30508</v>
      </c>
      <c r="K49" s="701">
        <v>5572</v>
      </c>
      <c r="L49" s="701">
        <v>14815</v>
      </c>
      <c r="M49" s="701">
        <v>30837</v>
      </c>
      <c r="N49" s="701">
        <v>32988</v>
      </c>
      <c r="O49" s="701">
        <v>129858</v>
      </c>
      <c r="P49" s="674">
        <v>135739</v>
      </c>
      <c r="Q49" s="665"/>
    </row>
    <row r="50" spans="1:17" s="657" customFormat="1" ht="24.95" customHeight="1">
      <c r="A50" s="661"/>
      <c r="B50" s="653"/>
      <c r="C50" s="701" t="s">
        <v>445</v>
      </c>
      <c r="D50" s="701" t="s">
        <v>453</v>
      </c>
      <c r="E50" s="701">
        <v>500</v>
      </c>
      <c r="F50" s="701">
        <v>1048</v>
      </c>
      <c r="G50" s="701">
        <v>130</v>
      </c>
      <c r="H50" s="701">
        <v>0</v>
      </c>
      <c r="I50" s="701">
        <v>1121</v>
      </c>
      <c r="J50" s="701">
        <v>0</v>
      </c>
      <c r="K50" s="701">
        <v>0</v>
      </c>
      <c r="L50" s="701">
        <v>0</v>
      </c>
      <c r="M50" s="701">
        <v>10</v>
      </c>
      <c r="N50" s="701">
        <v>106</v>
      </c>
      <c r="O50" s="701">
        <v>7849</v>
      </c>
      <c r="P50" s="674">
        <v>3492</v>
      </c>
      <c r="Q50" s="665"/>
    </row>
    <row r="51" spans="1:17" s="657" customFormat="1" ht="24.95" customHeight="1">
      <c r="A51" s="661"/>
      <c r="B51" s="653"/>
      <c r="C51" s="701" t="s">
        <v>445</v>
      </c>
      <c r="D51" s="701" t="s">
        <v>454</v>
      </c>
      <c r="E51" s="701">
        <v>43389</v>
      </c>
      <c r="F51" s="701">
        <v>2634</v>
      </c>
      <c r="G51" s="701">
        <v>1258</v>
      </c>
      <c r="H51" s="701">
        <v>2172</v>
      </c>
      <c r="I51" s="701">
        <v>2056</v>
      </c>
      <c r="J51" s="701">
        <v>1045</v>
      </c>
      <c r="K51" s="701">
        <v>1486</v>
      </c>
      <c r="L51" s="701">
        <v>8199</v>
      </c>
      <c r="M51" s="701">
        <v>2737</v>
      </c>
      <c r="N51" s="701">
        <v>7236</v>
      </c>
      <c r="O51" s="701">
        <v>7018</v>
      </c>
      <c r="P51" s="674">
        <v>7642</v>
      </c>
      <c r="Q51" s="665"/>
    </row>
    <row r="52" spans="1:17" s="657" customFormat="1" ht="24.95" customHeight="1">
      <c r="A52" s="661"/>
      <c r="B52" s="653"/>
      <c r="C52" s="413"/>
      <c r="D52" s="413"/>
      <c r="E52" s="674"/>
      <c r="F52" s="674"/>
      <c r="G52" s="674"/>
      <c r="H52" s="674"/>
      <c r="I52" s="674"/>
      <c r="J52" s="674"/>
      <c r="K52" s="674"/>
      <c r="L52" s="674"/>
      <c r="M52" s="674"/>
      <c r="N52" s="670"/>
      <c r="O52" s="667"/>
      <c r="P52" s="667"/>
    </row>
    <row r="53" spans="1:17" s="657" customFormat="1" ht="24.95" customHeight="1">
      <c r="A53" s="652"/>
      <c r="B53" s="665"/>
    </row>
    <row r="54" spans="1:17" s="657" customFormat="1" ht="24.95" customHeight="1">
      <c r="A54" s="652"/>
      <c r="B54" s="665"/>
    </row>
    <row r="55" spans="1:17" s="657" customFormat="1" ht="24.95" customHeight="1">
      <c r="A55" s="652"/>
      <c r="B55" s="665"/>
    </row>
    <row r="56" spans="1:17" s="657" customFormat="1" ht="24.95" customHeight="1">
      <c r="A56" s="652"/>
      <c r="B56" s="665"/>
    </row>
    <row r="57" spans="1:17" s="657" customFormat="1" ht="24.95" customHeight="1">
      <c r="A57" s="652"/>
      <c r="B57" s="665"/>
    </row>
    <row r="58" spans="1:17" s="657" customFormat="1" ht="24.95" customHeight="1">
      <c r="A58" s="652"/>
      <c r="B58" s="665"/>
    </row>
    <row r="59" spans="1:17" s="657" customFormat="1" ht="24.95" customHeight="1">
      <c r="A59" s="652"/>
      <c r="B59" s="665"/>
    </row>
    <row r="60" spans="1:17" s="657" customFormat="1" ht="24.95" customHeight="1">
      <c r="A60" s="652"/>
      <c r="B60" s="665"/>
    </row>
    <row r="61" spans="1:17" s="657" customFormat="1" ht="24.95" customHeight="1">
      <c r="A61" s="652"/>
      <c r="B61" s="665"/>
    </row>
    <row r="62" spans="1:17" s="657" customFormat="1" ht="24.95" customHeight="1">
      <c r="A62" s="652"/>
      <c r="B62" s="665"/>
    </row>
    <row r="63" spans="1:17" s="657" customFormat="1" ht="24.95" customHeight="1">
      <c r="A63" s="652"/>
      <c r="B63" s="665"/>
    </row>
    <row r="64" spans="1:17" s="657" customFormat="1" ht="24.95" customHeight="1">
      <c r="A64" s="652"/>
      <c r="B64" s="665"/>
    </row>
    <row r="65" spans="1:2" s="657" customFormat="1" ht="24.95" customHeight="1">
      <c r="A65" s="652"/>
      <c r="B65" s="665"/>
    </row>
    <row r="66" spans="1:2" s="657" customFormat="1" ht="24.95" customHeight="1">
      <c r="A66" s="652"/>
      <c r="B66" s="665"/>
    </row>
    <row r="67" spans="1:2" s="657" customFormat="1" ht="24.95" customHeight="1">
      <c r="A67" s="652"/>
      <c r="B67" s="665"/>
    </row>
    <row r="68" spans="1:2" s="657" customFormat="1" ht="24.95" customHeight="1">
      <c r="A68" s="652"/>
      <c r="B68" s="665"/>
    </row>
    <row r="69" spans="1:2" s="657" customFormat="1" ht="24.95" customHeight="1">
      <c r="A69" s="652"/>
      <c r="B69" s="665"/>
    </row>
    <row r="70" spans="1:2" s="657" customFormat="1" ht="24.95" customHeight="1">
      <c r="A70" s="652"/>
      <c r="B70" s="665"/>
    </row>
    <row r="71" spans="1:2" s="657" customFormat="1" ht="24.95" customHeight="1">
      <c r="A71" s="652"/>
      <c r="B71" s="665"/>
    </row>
    <row r="72" spans="1:2" s="657" customFormat="1" ht="24.95" customHeight="1">
      <c r="A72" s="652"/>
      <c r="B72" s="665"/>
    </row>
    <row r="73" spans="1:2" s="657" customFormat="1" ht="24.95" customHeight="1">
      <c r="A73" s="652"/>
      <c r="B73" s="665"/>
    </row>
    <row r="74" spans="1:2" s="657" customFormat="1" ht="24.95" customHeight="1">
      <c r="A74" s="652"/>
      <c r="B74" s="665"/>
    </row>
    <row r="75" spans="1:2" s="657" customFormat="1" ht="24.95" customHeight="1">
      <c r="A75" s="652"/>
      <c r="B75" s="665"/>
    </row>
    <row r="76" spans="1:2" s="657" customFormat="1" ht="24.95" customHeight="1">
      <c r="A76" s="652"/>
      <c r="B76" s="665"/>
    </row>
    <row r="77" spans="1:2" s="657" customFormat="1" ht="24.95" customHeight="1">
      <c r="A77" s="652"/>
      <c r="B77" s="665"/>
    </row>
    <row r="78" spans="1:2" s="657" customFormat="1" ht="24.95" customHeight="1">
      <c r="A78" s="652"/>
      <c r="B78" s="665"/>
    </row>
    <row r="79" spans="1:2" s="657" customFormat="1" ht="24.95" customHeight="1">
      <c r="A79" s="652"/>
      <c r="B79" s="665"/>
    </row>
    <row r="80" spans="1:2" s="657" customFormat="1" ht="24.95" customHeight="1">
      <c r="A80" s="652"/>
      <c r="B80" s="665"/>
    </row>
    <row r="81" spans="1:2" s="657" customFormat="1" ht="24.95" customHeight="1">
      <c r="A81" s="652"/>
      <c r="B81" s="665"/>
    </row>
    <row r="82" spans="1:2" ht="12.75" customHeight="1"/>
    <row r="83" spans="1:2" ht="12.75" customHeight="1"/>
    <row r="84" spans="1:2" ht="12.75" customHeight="1"/>
    <row r="85" spans="1:2" ht="12.75" customHeight="1"/>
    <row r="86" spans="1:2" ht="12.75" customHeight="1"/>
    <row r="87" spans="1:2" ht="12.75" customHeight="1"/>
    <row r="88" spans="1:2" ht="12.75" customHeight="1"/>
    <row r="89" spans="1:2" ht="12.75" customHeight="1"/>
    <row r="90" spans="1:2" ht="12.75" customHeight="1"/>
    <row r="91" spans="1:2" ht="12.75" customHeight="1"/>
    <row r="92" spans="1:2" ht="12.75" customHeight="1"/>
    <row r="93" spans="1:2" ht="12.75" customHeight="1"/>
    <row r="94" spans="1:2" ht="12.75" customHeight="1"/>
    <row r="95" spans="1:2" ht="12.75" customHeight="1"/>
    <row r="96" spans="1: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sheetData>
  <sheetProtection algorithmName="SHA-512" hashValue="6c3MbSzLz9UUt5Ikz6MjHvqQvCWzJqxywM3RsYse0rELe1/g/X2UN4Ac/wj9YzPuWlqky/TOKXxRnNnBtQCEcw==" saltValue="Y64+kk8YLDlos3Hzr4ne6g==" spinCount="100000" sheet="1" objects="1" scenarios="1" formatColumns="0" formatRows="0" autoFilter="0"/>
  <mergeCells count="14">
    <mergeCell ref="D6:I6"/>
    <mergeCell ref="D12:I12"/>
    <mergeCell ref="C19:D19"/>
    <mergeCell ref="C18:D18"/>
    <mergeCell ref="C17:D17"/>
    <mergeCell ref="C16:D16"/>
    <mergeCell ref="C15:D15"/>
    <mergeCell ref="C14:D14"/>
    <mergeCell ref="D39:I39"/>
    <mergeCell ref="C36:D36"/>
    <mergeCell ref="C7:K7"/>
    <mergeCell ref="C8:D8"/>
    <mergeCell ref="C24:D24"/>
    <mergeCell ref="D22:I22"/>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C801964C9CE645B01BD4634A71FBA5" ma:contentTypeVersion="16" ma:contentTypeDescription="Crie um novo documento." ma:contentTypeScope="" ma:versionID="3fde6dc630b63a6b560ec53874818d8d">
  <xsd:schema xmlns:xsd="http://www.w3.org/2001/XMLSchema" xmlns:xs="http://www.w3.org/2001/XMLSchema" xmlns:p="http://schemas.microsoft.com/office/2006/metadata/properties" xmlns:ns2="d26b9b03-7949-40c5-a444-896418aaee34" xmlns:ns3="605dbe4c-7484-42fc-93b4-2c27c1b8c806" targetNamespace="http://schemas.microsoft.com/office/2006/metadata/properties" ma:root="true" ma:fieldsID="de2abf05327da69c342c8aa2a9a89ea9" ns2:_="" ns3:_="">
    <xsd:import namespace="d26b9b03-7949-40c5-a444-896418aaee34"/>
    <xsd:import namespace="605dbe4c-7484-42fc-93b4-2c27c1b8c8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RevisadoC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b9b03-7949-40c5-a444-896418aae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56fed67b-f4fc-4227-987f-042a70e6c20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RevisadoCM" ma:index="23" nillable="true" ma:displayName="Revisado CM" ma:format="Dropdown" ma:internalName="RevisadoCM">
      <xsd:simpleType>
        <xsd:union memberTypes="dms:Text">
          <xsd:simpleType>
            <xsd:restriction base="dms:Choice">
              <xsd:enumeration value="ok"/>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05dbe4c-7484-42fc-93b4-2c27c1b8c8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b6c805-96fb-414e-900c-9dd1fdf98a57}" ma:internalName="TaxCatchAll" ma:showField="CatchAllData" ma:web="605dbe4c-7484-42fc-93b4-2c27c1b8c80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6b9b03-7949-40c5-a444-896418aaee34">
      <Terms xmlns="http://schemas.microsoft.com/office/infopath/2007/PartnerControls"/>
    </lcf76f155ced4ddcb4097134ff3c332f>
    <RevisadoCM xmlns="d26b9b03-7949-40c5-a444-896418aaee34" xsi:nil="true"/>
    <TaxCatchAll xmlns="605dbe4c-7484-42fc-93b4-2c27c1b8c8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FEC70-F655-4753-B12E-2CD93D47C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b9b03-7949-40c5-a444-896418aaee34"/>
    <ds:schemaRef ds:uri="605dbe4c-7484-42fc-93b4-2c27c1b8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F3E0-26F3-4A5B-96EC-B58A4041B14F}">
  <ds:schemaRefs>
    <ds:schemaRef ds:uri="http://schemas.microsoft.com/office/2006/metadata/properties"/>
    <ds:schemaRef ds:uri="http://schemas.microsoft.com/office/infopath/2007/PartnerControls"/>
    <ds:schemaRef ds:uri="d26b9b03-7949-40c5-a444-896418aaee34"/>
    <ds:schemaRef ds:uri="605dbe4c-7484-42fc-93b4-2c27c1b8c806"/>
  </ds:schemaRefs>
</ds:datastoreItem>
</file>

<file path=customXml/itemProps3.xml><?xml version="1.0" encoding="utf-8"?>
<ds:datastoreItem xmlns:ds="http://schemas.openxmlformats.org/officeDocument/2006/customXml" ds:itemID="{A35171E0-535C-4561-9E3C-7C3F2A2CA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32</vt:i4>
      </vt:variant>
    </vt:vector>
  </HeadingPairs>
  <TitlesOfParts>
    <vt:vector size="32" baseType="lpstr">
      <vt:lpstr>Capa</vt:lpstr>
      <vt:lpstr>Início</vt:lpstr>
      <vt:lpstr>Índice</vt:lpstr>
      <vt:lpstr>Sobre este relatório</vt:lpstr>
      <vt:lpstr>Dupla materialidade</vt:lpstr>
      <vt:lpstr>Perfil</vt:lpstr>
      <vt:lpstr>Planejamento estratégico</vt:lpstr>
      <vt:lpstr>Relações governamentais e advoc</vt:lpstr>
      <vt:lpstr>Estrutura corporativa</vt:lpstr>
      <vt:lpstr>Ética, integridade e compliance</vt:lpstr>
      <vt:lpstr>Regulamentações, gestão de risc</vt:lpstr>
      <vt:lpstr>Políticas e processos de remune</vt:lpstr>
      <vt:lpstr>Desempenho econômico-financeiro</vt:lpstr>
      <vt:lpstr>Gestão responsável dos recursos</vt:lpstr>
      <vt:lpstr>Estratégia climática &amp; transiçã</vt:lpstr>
      <vt:lpstr>Energia</vt:lpstr>
      <vt:lpstr>Biodiversidade e ecossistemas</vt:lpstr>
      <vt:lpstr>Recursos hídricos</vt:lpstr>
      <vt:lpstr>Emissões atmosféricas</vt:lpstr>
      <vt:lpstr>Resíduos</vt:lpstr>
      <vt:lpstr>Atração, desenvolvimento</vt:lpstr>
      <vt:lpstr>Diversidade e inclusão</vt:lpstr>
      <vt:lpstr>Saúde, bem-estar e segurança</vt:lpstr>
      <vt:lpstr>Gestão de pessoas</vt:lpstr>
      <vt:lpstr>Remuneração e benefícios</vt:lpstr>
      <vt:lpstr>Impacto socioeconômico e desenv</vt:lpstr>
      <vt:lpstr>Gestão da cadeia de suprimentos</vt:lpstr>
      <vt:lpstr>Gestão de emergência</vt:lpstr>
      <vt:lpstr>Inovações e novas oportunidades</vt:lpstr>
      <vt:lpstr>Ativos e desempenho</vt:lpstr>
      <vt:lpstr>Contribuições socioambientais</vt:lpstr>
      <vt:lpstr>Impostos e participações do gov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Lopes</dc:creator>
  <cp:keywords/>
  <dc:description/>
  <cp:lastModifiedBy>Carmen Moraes</cp:lastModifiedBy>
  <cp:revision/>
  <dcterms:created xsi:type="dcterms:W3CDTF">2025-02-28T15:08:42Z</dcterms:created>
  <dcterms:modified xsi:type="dcterms:W3CDTF">2025-06-20T21:01:09Z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0x010100BEC801964C9CE645B01BD4634A71FBA5</vt:lpwstr>
  </property>
  <property fmtid="{D5CDD505-2E9C-101B-9397-08002B2CF9AE}" pid="3" name="MediaServiceImageTags">
    <vt:lpwstr/>
  </property>
</Properties>
</file>